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DSZ\EX_SEC_STATISTICS\K327\YAKIMENKO\ДИСТАНС\ГРН_ЄВРО\ГРН\2025\публ\2025\m\12\"/>
    </mc:Choice>
  </mc:AlternateContent>
  <bookViews>
    <workbookView xWindow="0" yWindow="0" windowWidth="23040" windowHeight="9045" tabRatio="211"/>
  </bookViews>
  <sheets>
    <sheet name="1" sheetId="1" r:id="rId1"/>
    <sheet name="1.1" sheetId="2" r:id="rId2"/>
    <sheet name="1.2" sheetId="3" r:id="rId3"/>
    <sheet name="1.3" sheetId="4" r:id="rId4"/>
    <sheet name="1.4"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C">#REF!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_____tab06">#REF!</definedName>
    <definedName name="_______tab07">#REF!</definedName>
    <definedName name="_______Tab1">#REF!</definedName>
    <definedName name="_______UKR1">#REF!</definedName>
    <definedName name="_______UKR2">#REF!</definedName>
    <definedName name="_______UKR3">#REF!</definedName>
    <definedName name="______t04" hidden="1">{#N/A,#N/A,FALSE,"т04"}</definedName>
    <definedName name="______t06" hidden="1">{#N/A,#N/A,FALSE,"т04"}</definedName>
    <definedName name="_____t04" hidden="1">{#N/A,#N/A,FALSE,"т04"}</definedName>
    <definedName name="_____t06" hidden="1">{#N/A,#N/A,FALSE,"т04"}</definedName>
    <definedName name="____t04" hidden="1">{#N/A,#N/A,FALSE,"т04"}</definedName>
    <definedName name="____t06" hidden="1">{#N/A,#N/A,FALSE,"т04"}</definedName>
    <definedName name="___t04" hidden="1">{#N/A,#N/A,FALSE,"т04"}</definedName>
    <definedName name="___t06" hidden="1">{#N/A,#N/A,FALSE,"т04"}</definedName>
    <definedName name="__t04" hidden="1">{#N/A,#N/A,FALSE,"т04"}</definedName>
    <definedName name="__t06" hidden="1">{#N/A,#N/A,FALSE,"т04"}</definedName>
    <definedName name="__tab06">#REF!</definedName>
    <definedName name="__tab07">#REF!</definedName>
    <definedName name="__Tab1">#REF!</definedName>
    <definedName name="__UKR1">#REF!</definedName>
    <definedName name="__UKR2">#REF!</definedName>
    <definedName name="__UKR3">#REF!</definedName>
    <definedName name="_g7.2" hidden="1">{#N/A,#N/A,FALSE,"т04"}</definedName>
    <definedName name="_t04" hidden="1">{#N/A,#N/A,FALSE,"т04"}</definedName>
    <definedName name="_t06" hidden="1">{#N/A,#N/A,FALSE,"т04"}</definedName>
    <definedName name="_tab06">#REF!</definedName>
    <definedName name="_tab07">#REF!</definedName>
    <definedName name="_Tab1">#REF!</definedName>
    <definedName name="_UKR1">#REF!</definedName>
    <definedName name="_UKR2">#REF!</definedName>
    <definedName name="_UKR3">#REF!</definedName>
    <definedName name="a">#REF!</definedName>
    <definedName name="aaa">#REF!</definedName>
    <definedName name="Agency_List">[1]Control!$H$17:$H$19</definedName>
    <definedName name="All_Data">#REF!</definedName>
    <definedName name="Balance_of_payments">#REF!</definedName>
    <definedName name="bp" localSheetId="0"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BRO">#REF!</definedName>
    <definedName name="BUControlSheet_CurrencySelections">[2]Control!$A$19:$A$20</definedName>
    <definedName name="BUControlSheet_FormulaSelections">[2]Control!$A$16:$A$17</definedName>
    <definedName name="BUControlSheet_RevisionSelections">[2]Control!$A$21:$A$22</definedName>
    <definedName name="BUControlSheet_ScaleSelections">[2]Control!$J$35:$J$36</definedName>
    <definedName name="BudArrears">#REF!</definedName>
    <definedName name="budfin">#REF!</definedName>
    <definedName name="Budget">#REF!</definedName>
    <definedName name="budget_financing">#REF!</definedName>
    <definedName name="Central">#REF!</definedName>
    <definedName name="Coordinator_List">[1]Control!$J$20:$J$21</definedName>
    <definedName name="Country">[3]Control!$C$1</definedName>
    <definedName name="ctyList">#REF!</definedName>
    <definedName name="Currency_Def">[1]Control!$BA$330:$BA$487</definedName>
    <definedName name="CurrencyList" localSheetId="0">'[4]Report Form'!$B$5:$B$7</definedName>
    <definedName name="CurrencyList">#REF!</definedName>
    <definedName name="Current_account">#REF!</definedName>
    <definedName name="DATES">#REF!</definedName>
    <definedName name="DATESA">#REF!</definedName>
    <definedName name="DATESM">#REF!</definedName>
    <definedName name="DATESQ">#REF!</definedName>
    <definedName name="EdssBatchRange">#REF!</definedName>
    <definedName name="Exp_GDP">#REF!</definedName>
    <definedName name="Exp_nom">#REF!</definedName>
    <definedName name="f">#REF!</definedName>
    <definedName name="ff" hidden="1">{#N/A,#N/A,FALSE,"т02бд"}</definedName>
    <definedName name="Foreign_liabilities">#REF!</definedName>
    <definedName name="FrequencyList" localSheetId="0">'[4]Report Form'!$F$4:$F$8</definedName>
    <definedName name="FrequencyList">#REF!</definedName>
    <definedName name="g7.2" hidden="1">{#N/A,#N/A,FALSE,"т04"}</definedName>
    <definedName name="GDPgrowth">#REF!</definedName>
    <definedName name="Gross_reserves">#REF!</definedName>
    <definedName name="HERE">#REF!</definedName>
    <definedName name="In_millions_of_lei">#REF!</definedName>
    <definedName name="In_millions_of_U.S._dollars">#REF!</definedName>
    <definedName name="k" localSheetId="0" hidden="1">{"WEO",#N/A,FALSE,"T"}</definedName>
    <definedName name="k" hidden="1">{"WEO",#N/A,FALSE,"T"}</definedName>
    <definedName name="KEND">#REF!</definedName>
    <definedName name="KMENU">#REF!</definedName>
    <definedName name="liquidity_reserve">#REF!</definedName>
    <definedName name="Local">#REF!</definedName>
    <definedName name="m" localSheetId="0" hidden="1">{#N/A,#N/A,FALSE,"I";#N/A,#N/A,FALSE,"J";#N/A,#N/A,FALSE,"K";#N/A,#N/A,FALSE,"L";#N/A,#N/A,FALSE,"M";#N/A,#N/A,FALSE,"N";#N/A,#N/A,FALSE,"O"}</definedName>
    <definedName name="m" hidden="1">{#N/A,#N/A,FALSE,"I";#N/A,#N/A,FALSE,"J";#N/A,#N/A,FALSE,"K";#N/A,#N/A,FALSE,"L";#N/A,#N/A,FALSE,"M";#N/A,#N/A,FALSE,"N";#N/A,#N/A,FALSE,"O"}</definedName>
    <definedName name="MACROS">#REF!</definedName>
    <definedName name="Medium_term_BOP_scenario">#REF!</definedName>
    <definedName name="mn" localSheetId="0" hidden="1">{"MONA",#N/A,FALSE,"S"}</definedName>
    <definedName name="mn" hidden="1">{"MONA",#N/A,FALSE,"S"}</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t_moneyprog">#REF!</definedName>
    <definedName name="NAMES">#REF!</definedName>
    <definedName name="NAMESA">#REF!</definedName>
    <definedName name="NAMESM">#REF!</definedName>
    <definedName name="NAMESQ">#REF!</definedName>
    <definedName name="NFA_assumptions">#REF!</definedName>
    <definedName name="Non_BRO">#REF!</definedName>
    <definedName name="Notes">#REF!</definedName>
    <definedName name="p">[5]labels!#REF!</definedName>
    <definedName name="PEND">#REF!</definedName>
    <definedName name="PeriodList" localSheetId="0">'[4]Report Form'!$E$4:$E$74</definedName>
    <definedName name="PeriodList">#REF!</definedName>
    <definedName name="Pilot2">#REF!</definedName>
    <definedName name="PMENU">#REF!</definedName>
    <definedName name="PRINT_AREA_MI">#REF!</definedName>
    <definedName name="q" hidden="1">{#N/A,#N/A,FALSE,"т02бд"}</definedName>
    <definedName name="Range_Country">#REF!</definedName>
    <definedName name="Range_DownloadAnnual">[2]Control!$C$4</definedName>
    <definedName name="Range_DownloadDateTime">#REF!</definedName>
    <definedName name="Range_DownloadMonth">[2]Control!$C$2</definedName>
    <definedName name="Range_DownloadQuarter">[2]Control!$C$3</definedName>
    <definedName name="Range_DSTNotes">#REF!</definedName>
    <definedName name="Range_InValidResultsStart">#REF!</definedName>
    <definedName name="Range_NumberofFailuresStart">#REF!</definedName>
    <definedName name="Range_ReportFormName">#REF!</definedName>
    <definedName name="Range_ValidationResultsStart">#REF!</definedName>
    <definedName name="Range_ValidationRulesStart">#REF!</definedName>
    <definedName name="REAL">#REF!</definedName>
    <definedName name="Reporting_Country">[1]Control!$C$1</definedName>
    <definedName name="Reporting_CountryCode">[2]Control!$B$28</definedName>
    <definedName name="Reporting_Currency">[1]Control!$C$5</definedName>
    <definedName name="Reporting_Frequency">[1]Control!$C$8</definedName>
    <definedName name="RevA">#REF!</definedName>
    <definedName name="RevB">#REF!</definedName>
    <definedName name="rrrrr">[6]Control!$A$19:$A$20</definedName>
    <definedName name="rrrrrrrrrr">[6]Control!$C$4</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cale_Def">[1]Control!$V$42:$V$45</definedName>
    <definedName name="ScalesList" localSheetId="0">'[4]Report Form'!$A$5:$A$8</definedName>
    <definedName name="ScalesList">#REF!</definedName>
    <definedName name="sencount" hidden="1">2</definedName>
    <definedName name="SUMMARY1">#REF!</definedName>
    <definedName name="SUMMARY2">#REF!</definedName>
    <definedName name="t01англ" hidden="1">{#N/A,#N/A,FALSE,"т02бд"}</definedName>
    <definedName name="t05n" hidden="1">{#N/A,#N/A,FALSE,"т04"}</definedName>
    <definedName name="t05nn" hidden="1">{#N/A,#N/A,FALSE,"т04"}</definedName>
    <definedName name="Taballgastables">#REF!</definedName>
    <definedName name="TabAmort2004">#REF!</definedName>
    <definedName name="TabAssumptionsImports">#REF!</definedName>
    <definedName name="TabCapAccount">#REF!</definedName>
    <definedName name="Tabdebt_historic">#REF!</definedName>
    <definedName name="Tabdebtflow">#REF!</definedName>
    <definedName name="TabExports">#REF!</definedName>
    <definedName name="TabFcredit2007">#REF!</definedName>
    <definedName name="TabFcredit2010">#REF!</definedName>
    <definedName name="TabGas_arrears_to_Russia">#REF!</definedName>
    <definedName name="TabImportdetail">#REF!</definedName>
    <definedName name="TabImports">#REF!</definedName>
    <definedName name="Table">#REF!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29">#REF!</definedName>
    <definedName name="table130">#REF!</definedName>
    <definedName name="Table135">#REF!,[7]Contents!$A$87:$H$247</definedName>
    <definedName name="Table16_2000">#REF!</definedName>
    <definedName name="Table17">#REF!</definedName>
    <definedName name="Table19">#REF!</definedName>
    <definedName name="Table20">#REF!</definedName>
    <definedName name="Table21">#REF!,[8]Contents!$A$87:$H$247</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29">#REF!</definedName>
    <definedName name="Table30">#REF!</definedName>
    <definedName name="Table31">#REF!</definedName>
    <definedName name="Table32">#REF!</definedName>
    <definedName name="Table33">#REF!</definedName>
    <definedName name="Table330">#REF!</definedName>
    <definedName name="Table336">#REF!</definedName>
    <definedName name="Table34">#REF!</definedName>
    <definedName name="Table35">#REF!</definedName>
    <definedName name="Table36">#REF!</definedName>
    <definedName name="Table37">#REF!</definedName>
    <definedName name="Table38">#REF!</definedName>
    <definedName name="Table39">#REF!</definedName>
    <definedName name="Table40">#REF!</definedName>
    <definedName name="Table41">#REF!</definedName>
    <definedName name="Table42">#REF!</definedName>
    <definedName name="Table43">#REF!</definedName>
    <definedName name="Table44">#REF!</definedName>
    <definedName name="TabMTBOP2006">#REF!</definedName>
    <definedName name="TabMTbop2010">#REF!</definedName>
    <definedName name="TabMTdebt">#REF!</definedName>
    <definedName name="TabNonfactorServices_and_Income">#REF!</definedName>
    <definedName name="TabOutMon">#REF!</definedName>
    <definedName name="TabsimplifiedBOP">#REF!</definedName>
    <definedName name="TaxArrears">#REF!</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#REF!</definedName>
    <definedName name="Test1">#REF!</definedName>
    <definedName name="Trade_balance">#REF!</definedName>
    <definedName name="trade_figure">#REF!</definedName>
    <definedName name="Uploaded_Currency">[3]Control!$F$17</definedName>
    <definedName name="Uploaded_Scale">[3]Control!$F$18</definedName>
    <definedName name="wrn.04." hidden="1">{#N/A,#N/A,FALSE,"т02бд"}</definedName>
    <definedName name="wrn.05" hidden="1">{#N/A,#N/A,FALSE,"т02бд"}</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wrn.д02." hidden="1">{#N/A,#N/A,FALSE,"т02бд"}</definedName>
    <definedName name="wrn.т171банки." hidden="1">{#N/A,#N/A,FALSE,"т17-1банки (2)"}</definedName>
    <definedName name="www">[9]Control!$B$13</definedName>
    <definedName name="Year">[3]Control!$C$3</definedName>
    <definedName name="zDollarGDP">[10]ass!$A$7:$IV$7</definedName>
    <definedName name="zGDPgrowth">#REF!</definedName>
    <definedName name="zIGNFS">#REF!</definedName>
    <definedName name="zImports">#REF!</definedName>
    <definedName name="zLiborUS">#REF!</definedName>
    <definedName name="zReserves">[10]oth!$A$17:$IV$17</definedName>
    <definedName name="zRoWCPIchange">#REF!</definedName>
    <definedName name="zSDReRate">[10]ass!$A$24:$IV$24</definedName>
    <definedName name="zXGNFS">#REF!</definedName>
    <definedName name="ААААААААААААААААА" hidden="1">{"BOP_TAB",#N/A,FALSE,"N";"MIDTERM_TAB",#N/A,FALSE,"O";"FUND_CRED",#N/A,FALSE,"P";"DEBT_TAB1",#N/A,FALSE,"Q";"DEBT_TAB2",#N/A,FALSE,"Q";"FORFIN_TAB1",#N/A,FALSE,"R";"FORFIN_TAB2",#N/A,FALSE,"R";"BOP_ANALY",#N/A,FALSE,"U"}</definedName>
    <definedName name="ААААААААААААААААААААААААААААААААА" hidden="1">{"WEO",#N/A,FALSE,"T"}</definedName>
    <definedName name="_xlnm.Database">#REF!</definedName>
    <definedName name="вфіп" hidden="1">{"BOP_TAB",#N/A,FALSE,"N";"MIDTERM_TAB",#N/A,FALSE,"O"}</definedName>
    <definedName name="еее" hidden="1">{#N/A,#N/A,FALSE,"т02бд"}</definedName>
    <definedName name="ж" hidden="1">{#N/A,#N/A,FALSE,"т04"}</definedName>
    <definedName name="_xlnm.Print_Titles" localSheetId="4">'1.4'!$5:$6</definedName>
    <definedName name="йив" hidden="1">{#N/A,#N/A,FALSE,"т02бд"}</definedName>
    <definedName name="квефі" hidden="1">{#N/A,#N/A,FALSE,"I";#N/A,#N/A,FALSE,"J";#N/A,#N/A,FALSE,"K";#N/A,#N/A,FALSE,"L";#N/A,#N/A,FALSE,"M";#N/A,#N/A,FALSE,"N";#N/A,#N/A,FALSE,"O"}</definedName>
    <definedName name="ккк" hidden="1">{#N/A,#N/A,FALSE,"т02бд"}</definedName>
    <definedName name="лор" hidden="1">{#N/A,#N/A,FALSE,"т02бд"}</definedName>
    <definedName name="МР" hidden="1">{#N/A,#N/A,FALSE,"т02бд"}</definedName>
    <definedName name="ннннннн" localSheetId="0" hidden="1">{"BOP_TAB",#N/A,FALSE,"N";"MIDTERM_TAB",#N/A,FALSE,"O";"FUND_CRED",#N/A,FALSE,"P";"DEBT_TAB1",#N/A,FALSE,"Q";"DEBT_TAB2",#N/A,FALSE,"Q";"FORFIN_TAB1",#N/A,FALSE,"R";"FORFIN_TAB2",#N/A,FALSE,"R";"BOP_ANALY",#N/A,FALSE,"U"}</definedName>
    <definedName name="ннннннн" hidden="1">{"BOP_TAB",#N/A,FALSE,"N";"MIDTERM_TAB",#N/A,FALSE,"O";"FUND_CRED",#N/A,FALSE,"P";"DEBT_TAB1",#N/A,FALSE,"Q";"DEBT_TAB2",#N/A,FALSE,"Q";"FORFIN_TAB1",#N/A,FALSE,"R";"FORFIN_TAB2",#N/A,FALSE,"R";"BOP_ANALY",#N/A,FALSE,"U"}</definedName>
    <definedName name="_xlnm.Print_Area" localSheetId="0">'1'!$B$1:$B$10</definedName>
    <definedName name="_xlnm.Print_Area" localSheetId="1">'1.1'!$A$2:$EG$77</definedName>
    <definedName name="_xlnm.Print_Area" localSheetId="2">'1.2'!$A$2:$EG$94</definedName>
    <definedName name="_xlnm.Print_Area" localSheetId="3">'1.3'!$A$2:$EG$82</definedName>
    <definedName name="_xlnm.Print_Area" localSheetId="4">'1.4'!$A$2:$EG$452</definedName>
    <definedName name="_xlnm.Print_Area">#REF!</definedName>
    <definedName name="Область_печати_ИМ">#REF!</definedName>
    <definedName name="п" hidden="1">{"MONA",#N/A,FALSE,"S"}</definedName>
    <definedName name="ппппппппппп" hidden="1">{#N/A,#N/A,FALSE,"SimInp1";#N/A,#N/A,FALSE,"SimInp2";#N/A,#N/A,FALSE,"SimOut1";#N/A,#N/A,FALSE,"SimOut2";#N/A,#N/A,FALSE,"SimOut3";#N/A,#N/A,FALSE,"SimOut4";#N/A,#N/A,FALSE,"SimOut5"}</definedName>
    <definedName name="рг" hidden="1">{"BOP_TAB",#N/A,FALSE,"N";"MIDTERM_TAB",#N/A,FALSE,"O";"FUND_CRED",#N/A,FALSE,"P";"DEBT_TAB1",#N/A,FALSE,"Q";"DEBT_TAB2",#N/A,FALSE,"Q";"FORFIN_TAB1",#N/A,FALSE,"R";"FORFIN_TAB2",#N/A,FALSE,"R";"BOP_ANALY",#N/A,FALSE,"U"}</definedName>
    <definedName name="росія" hidden="1">{#N/A,#N/A,FALSE,"I";#N/A,#N/A,FALSE,"J";#N/A,#N/A,FALSE,"K";#N/A,#N/A,FALSE,"L";#N/A,#N/A,FALSE,"M";#N/A,#N/A,FALSE,"N";#N/A,#N/A,FALSE,"O"}</definedName>
    <definedName name="ррпеак" localSheetId="0" hidden="1">{"MONA",#N/A,FALSE,"S"}</definedName>
    <definedName name="ррпеак" hidden="1">{"MONA",#N/A,FALSE,"S"}</definedName>
    <definedName name="рррррр" localSheetId="0" hidden="1">{#N/A,#N/A,FALSE,"SimInp1";#N/A,#N/A,FALSE,"SimInp2";#N/A,#N/A,FALSE,"SimOut1";#N/A,#N/A,FALSE,"SimOut2";#N/A,#N/A,FALSE,"SimOut3";#N/A,#N/A,FALSE,"SimOut4";#N/A,#N/A,FALSE,"SimOut5"}</definedName>
    <definedName name="рррррр" hidden="1">{#N/A,#N/A,FALSE,"SimInp1";#N/A,#N/A,FALSE,"SimInp2";#N/A,#N/A,FALSE,"SimOut1";#N/A,#N/A,FALSE,"SimOut2";#N/A,#N/A,FALSE,"SimOut3";#N/A,#N/A,FALSE,"SimOut4";#N/A,#N/A,FALSE,"SimOut5"}</definedName>
    <definedName name="РРРРРРРРРРРРРРРРРРРРРРРРРРР" hidden="1">{"MONA",#N/A,FALSE,"S"}</definedName>
    <definedName name="т05" hidden="1">{#N/A,#N/A,FALSE,"т04"}</definedName>
    <definedName name="т841" hidden="1">{#N/A,#N/A,FALSE,"т02бд"}</definedName>
    <definedName name="там06_2010" localSheetId="0" hidden="1">{"BOP_TAB",#N/A,FALSE,"N";"MIDTERM_TAB",#N/A,FALSE,"O";"FUND_CRED",#N/A,FALSE,"P";"DEBT_TAB1",#N/A,FALSE,"Q";"DEBT_TAB2",#N/A,FALSE,"Q";"FORFIN_TAB1",#N/A,FALSE,"R";"FORFIN_TAB2",#N/A,FALSE,"R";"BOP_ANALY",#N/A,FALSE,"U"}</definedName>
    <definedName name="там06_2010" hidden="1">{"BOP_TAB",#N/A,FALSE,"N";"MIDTERM_TAB",#N/A,FALSE,"O";"FUND_CRED",#N/A,FALSE,"P";"DEBT_TAB1",#N/A,FALSE,"Q";"DEBT_TAB2",#N/A,FALSE,"Q";"FORFIN_TAB1",#N/A,FALSE,"R";"FORFIN_TAB2",#N/A,FALSE,"R";"BOP_ANALY",#N/A,FALSE,"U"}</definedName>
    <definedName name="тт" hidden="1">{#N/A,#N/A,FALSE,"т04"}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7" i="4" l="1"/>
  <c r="EF8" i="5"/>
  <c r="EG8" i="5"/>
  <c r="EF9" i="5"/>
  <c r="EG9" i="5"/>
  <c r="EF10" i="5"/>
  <c r="EG10" i="5"/>
  <c r="EF11" i="5"/>
  <c r="EG11" i="5"/>
  <c r="EF12" i="5"/>
  <c r="EG12" i="5"/>
  <c r="EF13" i="5"/>
  <c r="EG13" i="5"/>
  <c r="EF14" i="5"/>
  <c r="EG14" i="5"/>
  <c r="EF15" i="5"/>
  <c r="EG15" i="5"/>
  <c r="EF16" i="5"/>
  <c r="EG16" i="5"/>
  <c r="EF17" i="5"/>
  <c r="EG17" i="5"/>
  <c r="EF18" i="5"/>
  <c r="EG18" i="5"/>
  <c r="EF19" i="5"/>
  <c r="EG19" i="5"/>
  <c r="EF20" i="5"/>
  <c r="EG20" i="5"/>
  <c r="EF21" i="5"/>
  <c r="EG21" i="5"/>
  <c r="EF23" i="5"/>
  <c r="EG23" i="5"/>
  <c r="EF24" i="5"/>
  <c r="EG24" i="5"/>
  <c r="EF26" i="5"/>
  <c r="EG26" i="5"/>
  <c r="EF27" i="5"/>
  <c r="EG27" i="5"/>
  <c r="EF28" i="5"/>
  <c r="EG28" i="5"/>
  <c r="EF29" i="5"/>
  <c r="EG29" i="5"/>
  <c r="EF30" i="5"/>
  <c r="EG30" i="5"/>
  <c r="EF31" i="5"/>
  <c r="EG31" i="5"/>
  <c r="EF32" i="5"/>
  <c r="EG32" i="5"/>
  <c r="EF33" i="5"/>
  <c r="EG33" i="5"/>
  <c r="EF35" i="5"/>
  <c r="EG35" i="5"/>
  <c r="EF36" i="5"/>
  <c r="EG36" i="5"/>
  <c r="EF37" i="5"/>
  <c r="EG37" i="5"/>
  <c r="EF38" i="5"/>
  <c r="EG38" i="5"/>
  <c r="EF39" i="5"/>
  <c r="EG39" i="5"/>
  <c r="EF40" i="5"/>
  <c r="EG40" i="5"/>
  <c r="EF41" i="5"/>
  <c r="EG41" i="5"/>
  <c r="EF42" i="5"/>
  <c r="EG42" i="5"/>
  <c r="EF43" i="5"/>
  <c r="EG43" i="5"/>
  <c r="EF44" i="5"/>
  <c r="EG44" i="5"/>
  <c r="EF45" i="5"/>
  <c r="EG45" i="5"/>
  <c r="EF46" i="5"/>
  <c r="EG46" i="5"/>
  <c r="EF47" i="5"/>
  <c r="EG47" i="5"/>
  <c r="EF48" i="5"/>
  <c r="EG48" i="5"/>
  <c r="EF49" i="5"/>
  <c r="EG49" i="5"/>
  <c r="EF50" i="5"/>
  <c r="EG50" i="5"/>
  <c r="EF51" i="5"/>
  <c r="EG51" i="5"/>
  <c r="EF52" i="5"/>
  <c r="EG52" i="5"/>
  <c r="EF53" i="5"/>
  <c r="EG53" i="5"/>
  <c r="EF54" i="5"/>
  <c r="EG54" i="5"/>
  <c r="EF55" i="5"/>
  <c r="EG55" i="5"/>
  <c r="EF56" i="5"/>
  <c r="EG56" i="5"/>
  <c r="EF57" i="5"/>
  <c r="EG57" i="5"/>
  <c r="EF58" i="5"/>
  <c r="EG58" i="5"/>
  <c r="EF59" i="5"/>
  <c r="EG59" i="5"/>
  <c r="EF60" i="5"/>
  <c r="EG60" i="5"/>
  <c r="EF61" i="5"/>
  <c r="EG61" i="5"/>
  <c r="EF62" i="5"/>
  <c r="EG62" i="5"/>
  <c r="EF63" i="5"/>
  <c r="EG63" i="5"/>
  <c r="EF64" i="5"/>
  <c r="EG64" i="5"/>
  <c r="EF65" i="5"/>
  <c r="EG65" i="5"/>
  <c r="EF66" i="5"/>
  <c r="EG66" i="5"/>
  <c r="EF67" i="5"/>
  <c r="EG67" i="5"/>
  <c r="EF68" i="5"/>
  <c r="EG68" i="5"/>
  <c r="EF69" i="5"/>
  <c r="EG69" i="5"/>
  <c r="EF70" i="5"/>
  <c r="EG70" i="5"/>
  <c r="EF71" i="5"/>
  <c r="EG71" i="5"/>
  <c r="EF72" i="5"/>
  <c r="EG72" i="5"/>
  <c r="EF73" i="5"/>
  <c r="EG73" i="5"/>
  <c r="EF74" i="5"/>
  <c r="EG74" i="5"/>
  <c r="EF75" i="5"/>
  <c r="EG75" i="5"/>
  <c r="EF76" i="5"/>
  <c r="EG76" i="5"/>
  <c r="EF77" i="5"/>
  <c r="EG77" i="5"/>
  <c r="EF78" i="5"/>
  <c r="EG78" i="5"/>
  <c r="EF79" i="5"/>
  <c r="EG79" i="5"/>
  <c r="EF80" i="5"/>
  <c r="EG80" i="5"/>
  <c r="EF81" i="5"/>
  <c r="EG81" i="5"/>
  <c r="EF82" i="5"/>
  <c r="EG82" i="5"/>
  <c r="EF83" i="5"/>
  <c r="EG83" i="5"/>
  <c r="EF84" i="5"/>
  <c r="EG84" i="5"/>
  <c r="EF85" i="5"/>
  <c r="EG85" i="5"/>
  <c r="EF86" i="5"/>
  <c r="EG86" i="5"/>
  <c r="EF87" i="5"/>
  <c r="EG87" i="5"/>
  <c r="EF88" i="5"/>
  <c r="EG88" i="5"/>
  <c r="EF89" i="5"/>
  <c r="EG89" i="5"/>
  <c r="EF90" i="5"/>
  <c r="EG90" i="5"/>
  <c r="EF91" i="5"/>
  <c r="EG91" i="5"/>
  <c r="EF92" i="5"/>
  <c r="EG92" i="5"/>
  <c r="EF93" i="5"/>
  <c r="EG93" i="5"/>
  <c r="EF94" i="5"/>
  <c r="EG94" i="5"/>
  <c r="EF95" i="5"/>
  <c r="EG95" i="5"/>
  <c r="EF96" i="5"/>
  <c r="EG96" i="5"/>
  <c r="EF97" i="5"/>
  <c r="EG97" i="5"/>
  <c r="EF98" i="5"/>
  <c r="EG98" i="5"/>
  <c r="EF99" i="5"/>
  <c r="EG99" i="5"/>
  <c r="EF100" i="5"/>
  <c r="EG100" i="5"/>
  <c r="EF102" i="5"/>
  <c r="EG102" i="5"/>
  <c r="EF103" i="5"/>
  <c r="EG103" i="5"/>
  <c r="EF104" i="5"/>
  <c r="EG104" i="5"/>
  <c r="EF105" i="5"/>
  <c r="EG105" i="5"/>
  <c r="EF106" i="5"/>
  <c r="EG106" i="5"/>
  <c r="EF107" i="5"/>
  <c r="EG107" i="5"/>
  <c r="EF108" i="5"/>
  <c r="EG108" i="5"/>
  <c r="EF109" i="5"/>
  <c r="EG109" i="5"/>
  <c r="EF110" i="5"/>
  <c r="EG110" i="5"/>
  <c r="EF111" i="5"/>
  <c r="EG111" i="5"/>
  <c r="EF112" i="5"/>
  <c r="EG112" i="5"/>
  <c r="EF113" i="5"/>
  <c r="EG113" i="5"/>
  <c r="EF114" i="5"/>
  <c r="EG114" i="5"/>
  <c r="EF115" i="5"/>
  <c r="EG115" i="5"/>
  <c r="EF116" i="5"/>
  <c r="EG116" i="5"/>
  <c r="EF117" i="5"/>
  <c r="EG117" i="5"/>
  <c r="EF118" i="5"/>
  <c r="EG118" i="5"/>
  <c r="EF119" i="5"/>
  <c r="EG119" i="5"/>
  <c r="EF120" i="5"/>
  <c r="EG120" i="5"/>
  <c r="EF121" i="5"/>
  <c r="EG121" i="5"/>
  <c r="EF122" i="5"/>
  <c r="EG122" i="5"/>
  <c r="EF123" i="5"/>
  <c r="EG123" i="5"/>
  <c r="EF124" i="5"/>
  <c r="EG124" i="5"/>
  <c r="EF125" i="5"/>
  <c r="EG125" i="5"/>
  <c r="EF126" i="5"/>
  <c r="EG126" i="5"/>
  <c r="EF127" i="5"/>
  <c r="EG127" i="5"/>
  <c r="EF128" i="5"/>
  <c r="EG128" i="5"/>
  <c r="EF129" i="5"/>
  <c r="EG129" i="5"/>
  <c r="EF130" i="5"/>
  <c r="EG130" i="5"/>
  <c r="EF131" i="5"/>
  <c r="EG131" i="5"/>
  <c r="EF132" i="5"/>
  <c r="EG132" i="5"/>
  <c r="EF133" i="5"/>
  <c r="EG133" i="5"/>
  <c r="EF134" i="5"/>
  <c r="EG134" i="5"/>
  <c r="EF135" i="5"/>
  <c r="EG135" i="5"/>
  <c r="EF136" i="5"/>
  <c r="EG136" i="5"/>
  <c r="EF137" i="5"/>
  <c r="EG137" i="5"/>
  <c r="EF138" i="5"/>
  <c r="EG138" i="5"/>
  <c r="EF139" i="5"/>
  <c r="EG139" i="5"/>
  <c r="EF140" i="5"/>
  <c r="EG140" i="5"/>
  <c r="EF141" i="5"/>
  <c r="EG141" i="5"/>
  <c r="EF142" i="5"/>
  <c r="EG142" i="5"/>
  <c r="EF143" i="5"/>
  <c r="EG143" i="5"/>
  <c r="EF144" i="5"/>
  <c r="EG144" i="5"/>
  <c r="EF145" i="5"/>
  <c r="EG145" i="5"/>
  <c r="EF146" i="5"/>
  <c r="EG146" i="5"/>
  <c r="EF147" i="5"/>
  <c r="EG147" i="5"/>
  <c r="EF148" i="5"/>
  <c r="EG148" i="5"/>
  <c r="EF149" i="5"/>
  <c r="EG149" i="5"/>
  <c r="EF150" i="5"/>
  <c r="EG150" i="5"/>
  <c r="EF151" i="5"/>
  <c r="EG151" i="5"/>
  <c r="EF152" i="5"/>
  <c r="EG152" i="5"/>
  <c r="EF153" i="5"/>
  <c r="EG153" i="5"/>
  <c r="EF154" i="5"/>
  <c r="EG154" i="5"/>
  <c r="EF155" i="5"/>
  <c r="EG155" i="5"/>
  <c r="EF156" i="5"/>
  <c r="EG156" i="5"/>
  <c r="EF157" i="5"/>
  <c r="EG157" i="5"/>
  <c r="EF158" i="5"/>
  <c r="EG158" i="5"/>
  <c r="EF159" i="5"/>
  <c r="EG159" i="5"/>
  <c r="EF160" i="5"/>
  <c r="EG160" i="5"/>
  <c r="EF161" i="5"/>
  <c r="EG161" i="5"/>
  <c r="EF162" i="5"/>
  <c r="EG162" i="5"/>
  <c r="EF163" i="5"/>
  <c r="EG163" i="5"/>
  <c r="EF164" i="5"/>
  <c r="EG164" i="5"/>
  <c r="EF165" i="5"/>
  <c r="EG165" i="5"/>
  <c r="EF166" i="5"/>
  <c r="EG166" i="5"/>
  <c r="EF167" i="5"/>
  <c r="EG167" i="5"/>
  <c r="EF168" i="5"/>
  <c r="EG168" i="5"/>
  <c r="EF169" i="5"/>
  <c r="EG169" i="5"/>
  <c r="EF170" i="5"/>
  <c r="EG170" i="5"/>
  <c r="EF171" i="5"/>
  <c r="EG171" i="5"/>
  <c r="EF172" i="5"/>
  <c r="EG172" i="5"/>
  <c r="EF173" i="5"/>
  <c r="EG173" i="5"/>
  <c r="EF174" i="5"/>
  <c r="EG174" i="5"/>
  <c r="EF175" i="5"/>
  <c r="EG175" i="5"/>
  <c r="EF176" i="5"/>
  <c r="EG176" i="5"/>
  <c r="EF177" i="5"/>
  <c r="EG177" i="5"/>
  <c r="EF178" i="5"/>
  <c r="EG178" i="5"/>
  <c r="EF179" i="5"/>
  <c r="EG179" i="5"/>
  <c r="EF180" i="5"/>
  <c r="EG180" i="5"/>
  <c r="EF181" i="5"/>
  <c r="EG181" i="5"/>
  <c r="EF182" i="5"/>
  <c r="EG182" i="5"/>
  <c r="EF183" i="5"/>
  <c r="EG183" i="5"/>
  <c r="EF184" i="5"/>
  <c r="EG184" i="5"/>
  <c r="EF185" i="5"/>
  <c r="EG185" i="5"/>
  <c r="EF186" i="5"/>
  <c r="EG186" i="5"/>
  <c r="EF187" i="5"/>
  <c r="EG187" i="5"/>
  <c r="EF188" i="5"/>
  <c r="EG188" i="5"/>
  <c r="EF189" i="5"/>
  <c r="EG189" i="5"/>
  <c r="EF190" i="5"/>
  <c r="EG190" i="5"/>
  <c r="EF191" i="5"/>
  <c r="EG191" i="5"/>
  <c r="EF192" i="5"/>
  <c r="EG192" i="5"/>
  <c r="EF193" i="5"/>
  <c r="EG193" i="5"/>
  <c r="EF194" i="5"/>
  <c r="EG194" i="5"/>
  <c r="EF195" i="5"/>
  <c r="EG195" i="5"/>
  <c r="EF196" i="5"/>
  <c r="EG196" i="5"/>
  <c r="EF197" i="5"/>
  <c r="EG197" i="5"/>
  <c r="EF198" i="5"/>
  <c r="EG198" i="5"/>
  <c r="EF199" i="5"/>
  <c r="EG199" i="5"/>
  <c r="EF200" i="5"/>
  <c r="EG200" i="5"/>
  <c r="EF201" i="5"/>
  <c r="EG201" i="5"/>
  <c r="EF202" i="5"/>
  <c r="EG202" i="5"/>
  <c r="EF203" i="5"/>
  <c r="EG203" i="5"/>
  <c r="EF204" i="5"/>
  <c r="EG204" i="5"/>
  <c r="EF205" i="5"/>
  <c r="EG205" i="5"/>
  <c r="EF206" i="5"/>
  <c r="EG206" i="5"/>
  <c r="EF207" i="5"/>
  <c r="EG207" i="5"/>
  <c r="EF208" i="5"/>
  <c r="EG208" i="5"/>
  <c r="EF209" i="5"/>
  <c r="EG209" i="5"/>
  <c r="EF210" i="5"/>
  <c r="EG210" i="5"/>
  <c r="EF211" i="5"/>
  <c r="EG211" i="5"/>
  <c r="EF212" i="5"/>
  <c r="EG212" i="5"/>
  <c r="EF213" i="5"/>
  <c r="EG213" i="5"/>
  <c r="EF214" i="5"/>
  <c r="EG214" i="5"/>
  <c r="EF215" i="5"/>
  <c r="EG215" i="5"/>
  <c r="EF216" i="5"/>
  <c r="EG216" i="5"/>
  <c r="EF217" i="5"/>
  <c r="EG217" i="5"/>
  <c r="EF218" i="5"/>
  <c r="EG218" i="5"/>
  <c r="EF219" i="5"/>
  <c r="EG219" i="5"/>
  <c r="EF220" i="5"/>
  <c r="EG220" i="5"/>
  <c r="EF221" i="5"/>
  <c r="EG221" i="5"/>
  <c r="EF222" i="5"/>
  <c r="EG222" i="5"/>
  <c r="EF223" i="5"/>
  <c r="EG223" i="5"/>
  <c r="EF224" i="5"/>
  <c r="EG224" i="5"/>
  <c r="EF225" i="5"/>
  <c r="EG225" i="5"/>
  <c r="EF226" i="5"/>
  <c r="EG226" i="5"/>
  <c r="EF227" i="5"/>
  <c r="EG227" i="5"/>
  <c r="EF228" i="5"/>
  <c r="EG228" i="5"/>
  <c r="EF229" i="5"/>
  <c r="EG229" i="5"/>
  <c r="EF230" i="5"/>
  <c r="EG230" i="5"/>
  <c r="EF231" i="5"/>
  <c r="EG231" i="5"/>
  <c r="EF232" i="5"/>
  <c r="EG232" i="5"/>
  <c r="EF233" i="5"/>
  <c r="EG233" i="5"/>
  <c r="EF234" i="5"/>
  <c r="EG234" i="5"/>
  <c r="EF235" i="5"/>
  <c r="EG235" i="5"/>
  <c r="EF236" i="5"/>
  <c r="EG236" i="5"/>
  <c r="EF237" i="5"/>
  <c r="EG237" i="5"/>
  <c r="EF238" i="5"/>
  <c r="EG238" i="5"/>
  <c r="EF239" i="5"/>
  <c r="EG239" i="5"/>
  <c r="EF240" i="5"/>
  <c r="EG240" i="5"/>
  <c r="EF241" i="5"/>
  <c r="EG241" i="5"/>
  <c r="EF242" i="5"/>
  <c r="EG242" i="5"/>
  <c r="EF243" i="5"/>
  <c r="EG243" i="5"/>
  <c r="EF244" i="5"/>
  <c r="EG244" i="5"/>
  <c r="EF245" i="5"/>
  <c r="EG245" i="5"/>
  <c r="EF246" i="5"/>
  <c r="EG246" i="5"/>
  <c r="EF247" i="5"/>
  <c r="EG247" i="5"/>
  <c r="EF248" i="5"/>
  <c r="EG248" i="5"/>
  <c r="EF249" i="5"/>
  <c r="EG249" i="5"/>
  <c r="EF250" i="5"/>
  <c r="EG250" i="5"/>
  <c r="EF251" i="5"/>
  <c r="EG251" i="5"/>
  <c r="EF252" i="5"/>
  <c r="EG252" i="5"/>
  <c r="EF253" i="5"/>
  <c r="EG253" i="5"/>
  <c r="EF254" i="5"/>
  <c r="EG254" i="5"/>
  <c r="EF255" i="5"/>
  <c r="EG255" i="5"/>
  <c r="EF256" i="5"/>
  <c r="EG256" i="5"/>
  <c r="EF257" i="5"/>
  <c r="EG257" i="5"/>
  <c r="EF258" i="5"/>
  <c r="EG258" i="5"/>
  <c r="EF259" i="5"/>
  <c r="EG259" i="5"/>
  <c r="EF260" i="5"/>
  <c r="EG260" i="5"/>
  <c r="EF261" i="5"/>
  <c r="EG261" i="5"/>
  <c r="EF262" i="5"/>
  <c r="EG262" i="5"/>
  <c r="EF263" i="5"/>
  <c r="EG263" i="5"/>
  <c r="EF264" i="5"/>
  <c r="EG264" i="5"/>
  <c r="EF265" i="5"/>
  <c r="EG265" i="5"/>
  <c r="EF266" i="5"/>
  <c r="EG266" i="5"/>
  <c r="EF267" i="5"/>
  <c r="EG267" i="5"/>
  <c r="EF268" i="5"/>
  <c r="EG268" i="5"/>
  <c r="EF269" i="5"/>
  <c r="EG269" i="5"/>
  <c r="EF270" i="5"/>
  <c r="EG270" i="5"/>
  <c r="EF271" i="5"/>
  <c r="EG271" i="5"/>
  <c r="EF272" i="5"/>
  <c r="EG272" i="5"/>
  <c r="EF273" i="5"/>
  <c r="EG273" i="5"/>
  <c r="EF274" i="5"/>
  <c r="EG274" i="5"/>
  <c r="EF275" i="5"/>
  <c r="EG275" i="5"/>
  <c r="EF276" i="5"/>
  <c r="EG276" i="5"/>
  <c r="EF277" i="5"/>
  <c r="EG277" i="5"/>
  <c r="EF278" i="5"/>
  <c r="EG278" i="5"/>
  <c r="EF279" i="5"/>
  <c r="EG279" i="5"/>
  <c r="EF280" i="5"/>
  <c r="EG280" i="5"/>
  <c r="EF281" i="5"/>
  <c r="EG281" i="5"/>
  <c r="EF282" i="5"/>
  <c r="EG282" i="5"/>
  <c r="EF283" i="5"/>
  <c r="EG283" i="5"/>
  <c r="EF284" i="5"/>
  <c r="EG284" i="5"/>
  <c r="EF285" i="5"/>
  <c r="EG285" i="5"/>
  <c r="EF286" i="5"/>
  <c r="EG286" i="5"/>
  <c r="EF287" i="5"/>
  <c r="EG287" i="5"/>
  <c r="EF288" i="5"/>
  <c r="EG288" i="5"/>
  <c r="EF289" i="5"/>
  <c r="EG289" i="5"/>
  <c r="EF290" i="5"/>
  <c r="EG290" i="5"/>
  <c r="EF291" i="5"/>
  <c r="EG291" i="5"/>
  <c r="EF292" i="5"/>
  <c r="EG292" i="5"/>
  <c r="EF293" i="5"/>
  <c r="EG293" i="5"/>
  <c r="EF294" i="5"/>
  <c r="EG294" i="5"/>
  <c r="EF295" i="5"/>
  <c r="EG295" i="5"/>
  <c r="EF296" i="5"/>
  <c r="EG296" i="5"/>
  <c r="EF297" i="5"/>
  <c r="EG297" i="5"/>
  <c r="EF298" i="5"/>
  <c r="EG298" i="5"/>
  <c r="EF299" i="5"/>
  <c r="EG299" i="5"/>
  <c r="EF300" i="5"/>
  <c r="EG300" i="5"/>
  <c r="EF301" i="5"/>
  <c r="EG301" i="5"/>
  <c r="EF302" i="5"/>
  <c r="EG302" i="5"/>
  <c r="EF303" i="5"/>
  <c r="EG303" i="5"/>
  <c r="EF304" i="5"/>
  <c r="EG304" i="5"/>
  <c r="EF305" i="5"/>
  <c r="EG305" i="5"/>
  <c r="EF306" i="5"/>
  <c r="EG306" i="5"/>
  <c r="EF307" i="5"/>
  <c r="EG307" i="5"/>
  <c r="EF308" i="5"/>
  <c r="EG308" i="5"/>
  <c r="EF309" i="5"/>
  <c r="EG309" i="5"/>
  <c r="EF310" i="5"/>
  <c r="EG310" i="5"/>
  <c r="EF311" i="5"/>
  <c r="EG311" i="5"/>
  <c r="EF312" i="5"/>
  <c r="EG312" i="5"/>
  <c r="EF313" i="5"/>
  <c r="EG313" i="5"/>
  <c r="EF314" i="5"/>
  <c r="EG314" i="5"/>
  <c r="EF315" i="5"/>
  <c r="EG315" i="5"/>
  <c r="EF316" i="5"/>
  <c r="EG316" i="5"/>
  <c r="EF317" i="5"/>
  <c r="EG317" i="5"/>
  <c r="EF318" i="5"/>
  <c r="EG318" i="5"/>
  <c r="EF319" i="5"/>
  <c r="EG319" i="5"/>
  <c r="EF320" i="5"/>
  <c r="EG320" i="5"/>
  <c r="EF321" i="5"/>
  <c r="EG321" i="5"/>
  <c r="EF322" i="5"/>
  <c r="EG322" i="5"/>
  <c r="EF323" i="5"/>
  <c r="EG323" i="5"/>
  <c r="EF324" i="5"/>
  <c r="EG324" i="5"/>
  <c r="EF325" i="5"/>
  <c r="EG325" i="5"/>
  <c r="EF326" i="5"/>
  <c r="EG326" i="5"/>
  <c r="EF327" i="5"/>
  <c r="EG327" i="5"/>
  <c r="EF328" i="5"/>
  <c r="EG328" i="5"/>
  <c r="EF329" i="5"/>
  <c r="EG329" i="5"/>
  <c r="EF330" i="5"/>
  <c r="EG330" i="5"/>
  <c r="EF331" i="5"/>
  <c r="EG331" i="5"/>
  <c r="EF332" i="5"/>
  <c r="EG332" i="5"/>
  <c r="EF333" i="5"/>
  <c r="EG333" i="5"/>
  <c r="EF334" i="5"/>
  <c r="EG334" i="5"/>
  <c r="EF335" i="5"/>
  <c r="EG335" i="5"/>
  <c r="EF336" i="5"/>
  <c r="EG336" i="5"/>
  <c r="EF337" i="5"/>
  <c r="EG337" i="5"/>
  <c r="EF338" i="5"/>
  <c r="EG338" i="5"/>
  <c r="EF339" i="5"/>
  <c r="EG339" i="5"/>
  <c r="EF340" i="5"/>
  <c r="EG340" i="5"/>
  <c r="EF341" i="5"/>
  <c r="EG341" i="5"/>
  <c r="EF342" i="5"/>
  <c r="EG342" i="5"/>
  <c r="EF343" i="5"/>
  <c r="EG343" i="5"/>
  <c r="EF344" i="5"/>
  <c r="EG344" i="5"/>
  <c r="EF345" i="5"/>
  <c r="EG345" i="5"/>
  <c r="EF346" i="5"/>
  <c r="EG346" i="5"/>
  <c r="EF347" i="5"/>
  <c r="EG347" i="5"/>
  <c r="EF348" i="5"/>
  <c r="EG348" i="5"/>
  <c r="EF349" i="5"/>
  <c r="EG349" i="5"/>
  <c r="EF350" i="5"/>
  <c r="EG350" i="5"/>
  <c r="EF351" i="5"/>
  <c r="EG351" i="5"/>
  <c r="EF352" i="5"/>
  <c r="EG352" i="5"/>
  <c r="EF353" i="5"/>
  <c r="EG353" i="5"/>
  <c r="EF354" i="5"/>
  <c r="EG354" i="5"/>
  <c r="EF355" i="5"/>
  <c r="EG355" i="5"/>
  <c r="EF356" i="5"/>
  <c r="EG356" i="5"/>
  <c r="EF357" i="5"/>
  <c r="EG357" i="5"/>
  <c r="EF358" i="5"/>
  <c r="EG358" i="5"/>
  <c r="EF359" i="5"/>
  <c r="EG359" i="5"/>
  <c r="EF360" i="5"/>
  <c r="EG360" i="5"/>
  <c r="EF361" i="5"/>
  <c r="EG361" i="5"/>
  <c r="EF362" i="5"/>
  <c r="EG362" i="5"/>
  <c r="EF363" i="5"/>
  <c r="EG363" i="5"/>
  <c r="EF364" i="5"/>
  <c r="EG364" i="5"/>
  <c r="EF365" i="5"/>
  <c r="EG365" i="5"/>
  <c r="EF366" i="5"/>
  <c r="EG366" i="5"/>
  <c r="EF367" i="5"/>
  <c r="EG367" i="5"/>
  <c r="EF368" i="5"/>
  <c r="EG368" i="5"/>
  <c r="EF369" i="5"/>
  <c r="EG369" i="5"/>
  <c r="EF370" i="5"/>
  <c r="EG370" i="5"/>
  <c r="EF371" i="5"/>
  <c r="EG371" i="5"/>
  <c r="EF372" i="5"/>
  <c r="EG372" i="5"/>
  <c r="EF373" i="5"/>
  <c r="EG373" i="5"/>
  <c r="EF374" i="5"/>
  <c r="EG374" i="5"/>
  <c r="EF375" i="5"/>
  <c r="EG375" i="5"/>
  <c r="EF376" i="5"/>
  <c r="EG376" i="5"/>
  <c r="EF377" i="5"/>
  <c r="EG377" i="5"/>
  <c r="EF378" i="5"/>
  <c r="EG378" i="5"/>
  <c r="EF379" i="5"/>
  <c r="EG379" i="5"/>
  <c r="EF380" i="5"/>
  <c r="EG380" i="5"/>
  <c r="EF381" i="5"/>
  <c r="EG381" i="5"/>
  <c r="EF382" i="5"/>
  <c r="EG382" i="5"/>
  <c r="EF383" i="5"/>
  <c r="EG383" i="5"/>
  <c r="EF384" i="5"/>
  <c r="EG384" i="5"/>
  <c r="EF385" i="5"/>
  <c r="EG385" i="5"/>
  <c r="EF386" i="5"/>
  <c r="EG386" i="5"/>
  <c r="EF387" i="5"/>
  <c r="EG387" i="5"/>
  <c r="EF388" i="5"/>
  <c r="EG388" i="5"/>
  <c r="EF389" i="5"/>
  <c r="EG389" i="5"/>
  <c r="EF390" i="5"/>
  <c r="EG390" i="5"/>
  <c r="EF391" i="5"/>
  <c r="EG391" i="5"/>
  <c r="EF392" i="5"/>
  <c r="EG392" i="5"/>
  <c r="EF393" i="5"/>
  <c r="EG393" i="5"/>
  <c r="EF394" i="5"/>
  <c r="EG394" i="5"/>
  <c r="EF395" i="5"/>
  <c r="EG395" i="5"/>
  <c r="EF396" i="5"/>
  <c r="EG396" i="5"/>
  <c r="EF397" i="5"/>
  <c r="EG397" i="5"/>
  <c r="EF398" i="5"/>
  <c r="EG398" i="5"/>
  <c r="EF399" i="5"/>
  <c r="EG399" i="5"/>
  <c r="EF400" i="5"/>
  <c r="EG400" i="5"/>
  <c r="EF401" i="5"/>
  <c r="EG401" i="5"/>
  <c r="EF402" i="5"/>
  <c r="EG402" i="5"/>
  <c r="EF403" i="5"/>
  <c r="EG403" i="5"/>
  <c r="EF404" i="5"/>
  <c r="EG404" i="5"/>
  <c r="EF405" i="5"/>
  <c r="EG405" i="5"/>
  <c r="EF406" i="5"/>
  <c r="EG406" i="5"/>
  <c r="EF407" i="5"/>
  <c r="EG407" i="5"/>
  <c r="EF408" i="5"/>
  <c r="EG408" i="5"/>
  <c r="EF409" i="5"/>
  <c r="EG409" i="5"/>
  <c r="EF410" i="5"/>
  <c r="EG410" i="5"/>
  <c r="EF411" i="5"/>
  <c r="EG411" i="5"/>
  <c r="EF412" i="5"/>
  <c r="EG412" i="5"/>
  <c r="EF413" i="5"/>
  <c r="EG413" i="5"/>
  <c r="EF414" i="5"/>
  <c r="EG414" i="5"/>
  <c r="EF415" i="5"/>
  <c r="EG415" i="5"/>
  <c r="EF416" i="5"/>
  <c r="EG416" i="5"/>
  <c r="EF417" i="5"/>
  <c r="EG417" i="5"/>
  <c r="EF418" i="5"/>
  <c r="EG418" i="5"/>
  <c r="EF419" i="5"/>
  <c r="EG419" i="5"/>
  <c r="EF420" i="5"/>
  <c r="EG420" i="5"/>
  <c r="EF421" i="5"/>
  <c r="EG421" i="5"/>
  <c r="EF422" i="5"/>
  <c r="EG422" i="5"/>
  <c r="EF423" i="5"/>
  <c r="EG423" i="5"/>
  <c r="EF424" i="5"/>
  <c r="EG424" i="5"/>
  <c r="EF425" i="5"/>
  <c r="EG425" i="5"/>
  <c r="EF426" i="5"/>
  <c r="EG426" i="5"/>
  <c r="EF427" i="5"/>
  <c r="EG427" i="5"/>
  <c r="EF428" i="5"/>
  <c r="EG428" i="5"/>
  <c r="EF429" i="5"/>
  <c r="EG429" i="5"/>
  <c r="EF430" i="5"/>
  <c r="EG430" i="5"/>
  <c r="EF431" i="5"/>
  <c r="EG431" i="5"/>
  <c r="EF432" i="5"/>
  <c r="EG432" i="5"/>
  <c r="EF433" i="5"/>
  <c r="EG433" i="5"/>
  <c r="EF434" i="5"/>
  <c r="EG434" i="5"/>
  <c r="EF435" i="5"/>
  <c r="EG435" i="5"/>
  <c r="EF436" i="5"/>
  <c r="EG436" i="5"/>
  <c r="EF437" i="5"/>
  <c r="EG437" i="5"/>
  <c r="EF438" i="5"/>
  <c r="EG438" i="5"/>
  <c r="EF439" i="5"/>
  <c r="EG439" i="5"/>
  <c r="EF440" i="5"/>
  <c r="EG440" i="5"/>
  <c r="EF441" i="5"/>
  <c r="EG441" i="5"/>
  <c r="EF442" i="5"/>
  <c r="EG442" i="5"/>
  <c r="EF443" i="5"/>
  <c r="EG443" i="5"/>
  <c r="EF444" i="5"/>
  <c r="EG444" i="5"/>
  <c r="EF445" i="5"/>
  <c r="EG445" i="5"/>
  <c r="EF446" i="5"/>
  <c r="EG446" i="5"/>
  <c r="EF447" i="5"/>
  <c r="EG447" i="5"/>
  <c r="EF448" i="5"/>
  <c r="EG448" i="5"/>
  <c r="EF449" i="5"/>
  <c r="EG449" i="5"/>
  <c r="EF450" i="5"/>
  <c r="EG450" i="5"/>
  <c r="EG7" i="5"/>
  <c r="EF7" i="5"/>
  <c r="EF8" i="4"/>
  <c r="EG8" i="4"/>
  <c r="EF9" i="4"/>
  <c r="EG9" i="4"/>
  <c r="EF10" i="4"/>
  <c r="EG10" i="4"/>
  <c r="EF11" i="4"/>
  <c r="EG11" i="4"/>
  <c r="EF12" i="4"/>
  <c r="EG12" i="4"/>
  <c r="EF13" i="4"/>
  <c r="EG13" i="4"/>
  <c r="EF14" i="4"/>
  <c r="EG14" i="4"/>
  <c r="EF15" i="4"/>
  <c r="EG15" i="4"/>
  <c r="EF16" i="4"/>
  <c r="EG16" i="4"/>
  <c r="EF17" i="4"/>
  <c r="EG17" i="4"/>
  <c r="EF18" i="4"/>
  <c r="EG18" i="4"/>
  <c r="EF19" i="4"/>
  <c r="EG19" i="4"/>
  <c r="EF20" i="4"/>
  <c r="EG20" i="4"/>
  <c r="EF21" i="4"/>
  <c r="EG21" i="4"/>
  <c r="EF22" i="4"/>
  <c r="EG22" i="4"/>
  <c r="EF23" i="4"/>
  <c r="EG23" i="4"/>
  <c r="EF24" i="4"/>
  <c r="EG24" i="4"/>
  <c r="EF25" i="4"/>
  <c r="EG25" i="4"/>
  <c r="EF26" i="4"/>
  <c r="EG26" i="4"/>
  <c r="EF27" i="4"/>
  <c r="EG27" i="4"/>
  <c r="EF28" i="4"/>
  <c r="EG28" i="4"/>
  <c r="EF29" i="4"/>
  <c r="EG29" i="4"/>
  <c r="EF30" i="4"/>
  <c r="EG30" i="4"/>
  <c r="EF31" i="4"/>
  <c r="EG31" i="4"/>
  <c r="EF32" i="4"/>
  <c r="EG32" i="4"/>
  <c r="EF33" i="4"/>
  <c r="EG33" i="4"/>
  <c r="EF34" i="4"/>
  <c r="EG34" i="4"/>
  <c r="EF35" i="4"/>
  <c r="EG35" i="4"/>
  <c r="EF36" i="4"/>
  <c r="EG36" i="4"/>
  <c r="EF37" i="4"/>
  <c r="EG37" i="4"/>
  <c r="EF38" i="4"/>
  <c r="EG38" i="4"/>
  <c r="EF39" i="4"/>
  <c r="EG39" i="4"/>
  <c r="EF40" i="4"/>
  <c r="EG40" i="4"/>
  <c r="EF41" i="4"/>
  <c r="EG41" i="4"/>
  <c r="EF42" i="4"/>
  <c r="EG42" i="4"/>
  <c r="EF43" i="4"/>
  <c r="EG43" i="4"/>
  <c r="EF44" i="4"/>
  <c r="EG44" i="4"/>
  <c r="EF45" i="4"/>
  <c r="EG45" i="4"/>
  <c r="EF46" i="4"/>
  <c r="EG46" i="4"/>
  <c r="EF47" i="4"/>
  <c r="EG47" i="4"/>
  <c r="EF48" i="4"/>
  <c r="EG48" i="4"/>
  <c r="EF49" i="4"/>
  <c r="EG49" i="4"/>
  <c r="EF50" i="4"/>
  <c r="EG50" i="4"/>
  <c r="EF51" i="4"/>
  <c r="EG51" i="4"/>
  <c r="EF52" i="4"/>
  <c r="EG52" i="4"/>
  <c r="EF53" i="4"/>
  <c r="EG53" i="4"/>
  <c r="EF54" i="4"/>
  <c r="EG54" i="4"/>
  <c r="EF55" i="4"/>
  <c r="EG55" i="4"/>
  <c r="EF56" i="4"/>
  <c r="EG56" i="4"/>
  <c r="EF57" i="4"/>
  <c r="EG57" i="4"/>
  <c r="EF58" i="4"/>
  <c r="EG58" i="4"/>
  <c r="EF59" i="4"/>
  <c r="EG59" i="4"/>
  <c r="EF60" i="4"/>
  <c r="EG60" i="4"/>
  <c r="EF61" i="4"/>
  <c r="EG61" i="4"/>
  <c r="EF62" i="4"/>
  <c r="EG62" i="4"/>
  <c r="EF63" i="4"/>
  <c r="EG63" i="4"/>
  <c r="EF64" i="4"/>
  <c r="EG64" i="4"/>
  <c r="EF65" i="4"/>
  <c r="EG65" i="4"/>
  <c r="EF66" i="4"/>
  <c r="EG66" i="4"/>
  <c r="EF67" i="4"/>
  <c r="EG67" i="4"/>
  <c r="EF68" i="4"/>
  <c r="EG68" i="4"/>
  <c r="EF69" i="4"/>
  <c r="EG69" i="4"/>
  <c r="EF70" i="4"/>
  <c r="EG70" i="4"/>
  <c r="EF71" i="4"/>
  <c r="EG71" i="4"/>
  <c r="EF72" i="4"/>
  <c r="EG72" i="4"/>
  <c r="EF73" i="4"/>
  <c r="EG73" i="4"/>
  <c r="EF74" i="4"/>
  <c r="EG74" i="4"/>
  <c r="EF75" i="4"/>
  <c r="EG75" i="4"/>
  <c r="EF76" i="4"/>
  <c r="EG76" i="4"/>
  <c r="EF77" i="4"/>
  <c r="EG77" i="4"/>
  <c r="EF78" i="4"/>
  <c r="EG78" i="4"/>
  <c r="EF79" i="4"/>
  <c r="EG79" i="4"/>
  <c r="EF80" i="4"/>
  <c r="EG80" i="4"/>
  <c r="EG7" i="4"/>
  <c r="EF7" i="4"/>
  <c r="EF8" i="3"/>
  <c r="EG8" i="3"/>
  <c r="EF9" i="3"/>
  <c r="EG9" i="3"/>
  <c r="EF10" i="3"/>
  <c r="EG10" i="3"/>
  <c r="EF11" i="3"/>
  <c r="EG11" i="3"/>
  <c r="EF12" i="3"/>
  <c r="EG12" i="3"/>
  <c r="EF13" i="3"/>
  <c r="EG13" i="3"/>
  <c r="EF14" i="3"/>
  <c r="EG14" i="3"/>
  <c r="EF15" i="3"/>
  <c r="EG15" i="3"/>
  <c r="EF16" i="3"/>
  <c r="EG16" i="3"/>
  <c r="EF17" i="3"/>
  <c r="EG17" i="3"/>
  <c r="EF18" i="3"/>
  <c r="EG18" i="3"/>
  <c r="EF19" i="3"/>
  <c r="EG19" i="3"/>
  <c r="EF20" i="3"/>
  <c r="EG20" i="3"/>
  <c r="EF21" i="3"/>
  <c r="EG21" i="3"/>
  <c r="EF22" i="3"/>
  <c r="EG22" i="3"/>
  <c r="EF23" i="3"/>
  <c r="EG23" i="3"/>
  <c r="EF24" i="3"/>
  <c r="EG24" i="3"/>
  <c r="EF25" i="3"/>
  <c r="EG25" i="3"/>
  <c r="EF26" i="3"/>
  <c r="EG26" i="3"/>
  <c r="EF27" i="3"/>
  <c r="EG27" i="3"/>
  <c r="EF28" i="3"/>
  <c r="EG28" i="3"/>
  <c r="EF29" i="3"/>
  <c r="EG29" i="3"/>
  <c r="EF30" i="3"/>
  <c r="EG30" i="3"/>
  <c r="EF31" i="3"/>
  <c r="EG31" i="3"/>
  <c r="EF32" i="3"/>
  <c r="EG32" i="3"/>
  <c r="EF33" i="3"/>
  <c r="EG33" i="3"/>
  <c r="EF34" i="3"/>
  <c r="EG34" i="3"/>
  <c r="EF35" i="3"/>
  <c r="EG35" i="3"/>
  <c r="EF36" i="3"/>
  <c r="EG36" i="3"/>
  <c r="EF37" i="3"/>
  <c r="EG37" i="3"/>
  <c r="EF38" i="3"/>
  <c r="EG38" i="3"/>
  <c r="EF39" i="3"/>
  <c r="EG39" i="3"/>
  <c r="EF40" i="3"/>
  <c r="EG40" i="3"/>
  <c r="EF41" i="3"/>
  <c r="EG41" i="3"/>
  <c r="EF42" i="3"/>
  <c r="EG42" i="3"/>
  <c r="EF43" i="3"/>
  <c r="EG43" i="3"/>
  <c r="EF44" i="3"/>
  <c r="EG44" i="3"/>
  <c r="EF45" i="3"/>
  <c r="EG45" i="3"/>
  <c r="EF46" i="3"/>
  <c r="EG46" i="3"/>
  <c r="EF47" i="3"/>
  <c r="EG47" i="3"/>
  <c r="EF48" i="3"/>
  <c r="EG48" i="3"/>
  <c r="EF49" i="3"/>
  <c r="EG49" i="3"/>
  <c r="EF50" i="3"/>
  <c r="EG50" i="3"/>
  <c r="EF51" i="3"/>
  <c r="EG51" i="3"/>
  <c r="EF52" i="3"/>
  <c r="EG52" i="3"/>
  <c r="EF53" i="3"/>
  <c r="EG53" i="3"/>
  <c r="EF54" i="3"/>
  <c r="EG54" i="3"/>
  <c r="EF55" i="3"/>
  <c r="EG55" i="3"/>
  <c r="EF56" i="3"/>
  <c r="EG56" i="3"/>
  <c r="EF57" i="3"/>
  <c r="EG57" i="3"/>
  <c r="EF58" i="3"/>
  <c r="EG58" i="3"/>
  <c r="EF59" i="3"/>
  <c r="EG59" i="3"/>
  <c r="EF60" i="3"/>
  <c r="EG60" i="3"/>
  <c r="EF61" i="3"/>
  <c r="EG61" i="3"/>
  <c r="EF62" i="3"/>
  <c r="EG62" i="3"/>
  <c r="EF63" i="3"/>
  <c r="EG63" i="3"/>
  <c r="EF64" i="3"/>
  <c r="EG64" i="3"/>
  <c r="EF65" i="3"/>
  <c r="EG65" i="3"/>
  <c r="EF66" i="3"/>
  <c r="EG66" i="3"/>
  <c r="EF67" i="3"/>
  <c r="EG67" i="3"/>
  <c r="EF68" i="3"/>
  <c r="EG68" i="3"/>
  <c r="EF69" i="3"/>
  <c r="EG69" i="3"/>
  <c r="EF70" i="3"/>
  <c r="EG70" i="3"/>
  <c r="EF71" i="3"/>
  <c r="EG71" i="3"/>
  <c r="EF72" i="3"/>
  <c r="EG72" i="3"/>
  <c r="EF73" i="3"/>
  <c r="EG73" i="3"/>
  <c r="EF74" i="3"/>
  <c r="EG74" i="3"/>
  <c r="EF75" i="3"/>
  <c r="EG75" i="3"/>
  <c r="EF76" i="3"/>
  <c r="EG76" i="3"/>
  <c r="EF77" i="3"/>
  <c r="EG77" i="3"/>
  <c r="EF78" i="3"/>
  <c r="EG78" i="3"/>
  <c r="EF79" i="3"/>
  <c r="EG79" i="3"/>
  <c r="EF80" i="3"/>
  <c r="EG80" i="3"/>
  <c r="EF81" i="3"/>
  <c r="EG81" i="3"/>
  <c r="EF82" i="3"/>
  <c r="EG82" i="3"/>
  <c r="EF83" i="3"/>
  <c r="EG83" i="3"/>
  <c r="EF84" i="3"/>
  <c r="EG84" i="3"/>
  <c r="EF85" i="3"/>
  <c r="EG85" i="3"/>
  <c r="EF86" i="3"/>
  <c r="EG86" i="3"/>
  <c r="EF87" i="3"/>
  <c r="EG87" i="3"/>
  <c r="EF88" i="3"/>
  <c r="EG88" i="3"/>
  <c r="EF89" i="3"/>
  <c r="EG89" i="3"/>
  <c r="EF90" i="3"/>
  <c r="EG90" i="3"/>
  <c r="EF91" i="3"/>
  <c r="EG91" i="3"/>
  <c r="EF92" i="3"/>
  <c r="EG92" i="3"/>
  <c r="EG7" i="3"/>
  <c r="EF7" i="3"/>
  <c r="EE6" i="5"/>
  <c r="EE6" i="4"/>
  <c r="EE6" i="3"/>
  <c r="EF8" i="2"/>
  <c r="EG8" i="2"/>
  <c r="EF9" i="2"/>
  <c r="EG9" i="2"/>
  <c r="EF10" i="2"/>
  <c r="EG10" i="2"/>
  <c r="EF11" i="2"/>
  <c r="EG11" i="2"/>
  <c r="EF12" i="2"/>
  <c r="EG12" i="2"/>
  <c r="EF13" i="2"/>
  <c r="EG13" i="2"/>
  <c r="EF14" i="2"/>
  <c r="EG14" i="2"/>
  <c r="EF15" i="2"/>
  <c r="EG15" i="2"/>
  <c r="EF16" i="2"/>
  <c r="EG16" i="2"/>
  <c r="EF17" i="2"/>
  <c r="EG17" i="2"/>
  <c r="EF18" i="2"/>
  <c r="EG18" i="2"/>
  <c r="EF19" i="2"/>
  <c r="EG19" i="2"/>
  <c r="EF20" i="2"/>
  <c r="EG20" i="2"/>
  <c r="EF21" i="2"/>
  <c r="EG21" i="2"/>
  <c r="EF22" i="2"/>
  <c r="EG22" i="2"/>
  <c r="EF23" i="2"/>
  <c r="EG23" i="2"/>
  <c r="EF24" i="2"/>
  <c r="EG24" i="2"/>
  <c r="EF25" i="2"/>
  <c r="EG25" i="2"/>
  <c r="EF26" i="2"/>
  <c r="EG26" i="2"/>
  <c r="EF27" i="2"/>
  <c r="EG27" i="2"/>
  <c r="EF28" i="2"/>
  <c r="EG28" i="2"/>
  <c r="EF29" i="2"/>
  <c r="EG29" i="2"/>
  <c r="EF30" i="2"/>
  <c r="EG30" i="2"/>
  <c r="EF31" i="2"/>
  <c r="EG31" i="2"/>
  <c r="EF32" i="2"/>
  <c r="EG32" i="2"/>
  <c r="EF33" i="2"/>
  <c r="EG33" i="2"/>
  <c r="EF34" i="2"/>
  <c r="EG34" i="2"/>
  <c r="EF35" i="2"/>
  <c r="EG35" i="2"/>
  <c r="EF36" i="2"/>
  <c r="EG36" i="2"/>
  <c r="EF38" i="2"/>
  <c r="EG38" i="2"/>
  <c r="EF39" i="2"/>
  <c r="EG39" i="2"/>
  <c r="EF40" i="2"/>
  <c r="EG40" i="2"/>
  <c r="EF41" i="2"/>
  <c r="EG41" i="2"/>
  <c r="EF42" i="2"/>
  <c r="EG42" i="2"/>
  <c r="EF43" i="2"/>
  <c r="EG43" i="2"/>
  <c r="EF44" i="2"/>
  <c r="EG44" i="2"/>
  <c r="EF45" i="2"/>
  <c r="EG45" i="2"/>
  <c r="EF46" i="2"/>
  <c r="EG46" i="2"/>
  <c r="EF47" i="2"/>
  <c r="EG47" i="2"/>
  <c r="EF48" i="2"/>
  <c r="EG48" i="2"/>
  <c r="EF49" i="2"/>
  <c r="EG49" i="2"/>
  <c r="EF50" i="2"/>
  <c r="EG50" i="2"/>
  <c r="EF51" i="2"/>
  <c r="EG51" i="2"/>
  <c r="EF52" i="2"/>
  <c r="EG52" i="2"/>
  <c r="EF53" i="2"/>
  <c r="EG53" i="2"/>
  <c r="EF54" i="2"/>
  <c r="EG54" i="2"/>
  <c r="EF55" i="2"/>
  <c r="EG55" i="2"/>
  <c r="EF56" i="2"/>
  <c r="EG56" i="2"/>
  <c r="EF57" i="2"/>
  <c r="EG57" i="2"/>
  <c r="EF59" i="2"/>
  <c r="EG59" i="2"/>
  <c r="EF60" i="2"/>
  <c r="EG60" i="2"/>
  <c r="EF61" i="2"/>
  <c r="EG61" i="2"/>
  <c r="EF62" i="2"/>
  <c r="EG62" i="2"/>
  <c r="EF63" i="2"/>
  <c r="EG63" i="2"/>
  <c r="EF64" i="2"/>
  <c r="EG64" i="2"/>
  <c r="EF65" i="2"/>
  <c r="EG65" i="2"/>
  <c r="EF66" i="2"/>
  <c r="EG66" i="2"/>
  <c r="EF67" i="2"/>
  <c r="EG67" i="2"/>
  <c r="EF68" i="2"/>
  <c r="EG68" i="2"/>
  <c r="EF69" i="2"/>
  <c r="EG69" i="2"/>
  <c r="EF70" i="2"/>
  <c r="EG70" i="2"/>
  <c r="EF71" i="2"/>
  <c r="EG71" i="2"/>
  <c r="EF72" i="2"/>
  <c r="EG72" i="2"/>
  <c r="EF73" i="2"/>
  <c r="EG73" i="2"/>
  <c r="EF74" i="2"/>
  <c r="EG74" i="2"/>
  <c r="EF75" i="2"/>
  <c r="EG75" i="2"/>
  <c r="EG7" i="2"/>
  <c r="EF7" i="2"/>
  <c r="EE6" i="2"/>
  <c r="A434" i="5" l="1"/>
  <c r="A435" i="5"/>
  <c r="A400" i="5" l="1"/>
  <c r="A401" i="5"/>
  <c r="A402" i="5"/>
  <c r="A403" i="5"/>
  <c r="A404" i="5"/>
  <c r="A405" i="5"/>
  <c r="A368" i="5"/>
  <c r="A369" i="5"/>
  <c r="A350" i="5"/>
  <c r="A343" i="5"/>
  <c r="A344" i="5"/>
  <c r="A345" i="5"/>
  <c r="A346" i="5"/>
  <c r="A347" i="5"/>
  <c r="A348" i="5"/>
  <c r="A331" i="5"/>
  <c r="A332" i="5"/>
  <c r="A329" i="5"/>
  <c r="A323" i="5"/>
  <c r="A324" i="5"/>
  <c r="A325" i="5"/>
  <c r="A326" i="5"/>
  <c r="A315" i="5"/>
  <c r="A316" i="5"/>
  <c r="A49" i="2"/>
  <c r="B10" i="1" l="1"/>
  <c r="EB6" i="3" l="1"/>
  <c r="EA6" i="3"/>
  <c r="DZ6" i="3"/>
  <c r="EB6" i="4"/>
  <c r="EA6" i="4"/>
  <c r="DZ6" i="4"/>
  <c r="EB6" i="5"/>
  <c r="EA6" i="5"/>
  <c r="DZ6" i="5"/>
  <c r="EB6" i="2"/>
  <c r="EA6" i="2"/>
  <c r="DZ6" i="2"/>
  <c r="ED6" i="3"/>
  <c r="ED6" i="4"/>
  <c r="ED6" i="5"/>
  <c r="ED6" i="2"/>
  <c r="EC6" i="3" l="1"/>
  <c r="EC6" i="4"/>
  <c r="EC6" i="5"/>
  <c r="EC6" i="2"/>
  <c r="DY6" i="3" l="1"/>
  <c r="DX6" i="3"/>
  <c r="DW6" i="3"/>
  <c r="DY6" i="4"/>
  <c r="DX6" i="4"/>
  <c r="DW6" i="4"/>
  <c r="DY6" i="5"/>
  <c r="DX6" i="5"/>
  <c r="DW6" i="5"/>
  <c r="DY6" i="2"/>
  <c r="DX6" i="2"/>
  <c r="DW6" i="2"/>
  <c r="DV6" i="3" l="1"/>
  <c r="DU6" i="3"/>
  <c r="DT6" i="3"/>
  <c r="DV6" i="4"/>
  <c r="DU6" i="4"/>
  <c r="DT6" i="4"/>
  <c r="DV6" i="5"/>
  <c r="DU6" i="5"/>
  <c r="DT6" i="5"/>
  <c r="DV6" i="2"/>
  <c r="DU6" i="2"/>
  <c r="DT6" i="2"/>
  <c r="A273" i="5" l="1"/>
  <c r="A274" i="5"/>
  <c r="A275" i="5"/>
  <c r="DS6" i="2"/>
  <c r="DR6" i="2"/>
  <c r="DQ6" i="2"/>
  <c r="DS6" i="4"/>
  <c r="DR6" i="4"/>
  <c r="DQ6" i="4"/>
  <c r="DS6" i="5"/>
  <c r="DR6" i="5"/>
  <c r="DQ6" i="5"/>
  <c r="DS6" i="3"/>
  <c r="DR6" i="3"/>
  <c r="DQ6" i="3"/>
  <c r="DP6" i="5" l="1"/>
  <c r="DO6" i="5"/>
  <c r="DN6" i="5"/>
  <c r="DP6" i="4"/>
  <c r="DO6" i="4"/>
  <c r="DN6" i="4"/>
  <c r="DP6" i="3"/>
  <c r="DO6" i="3"/>
  <c r="DN6" i="3"/>
  <c r="DN6" i="2"/>
  <c r="DP6" i="2"/>
  <c r="DO6" i="2"/>
  <c r="A432" i="5" l="1"/>
  <c r="A433" i="5"/>
  <c r="A86" i="3"/>
  <c r="A69" i="2" l="1"/>
  <c r="DM6" i="5" l="1"/>
  <c r="DL6" i="5"/>
  <c r="DK6" i="5"/>
  <c r="DM6" i="3"/>
  <c r="DL6" i="3"/>
  <c r="DK6" i="3"/>
  <c r="DM6" i="4"/>
  <c r="DL6" i="4"/>
  <c r="DK6" i="4"/>
  <c r="DM6" i="2"/>
  <c r="DL6" i="2"/>
  <c r="DK6" i="2"/>
  <c r="DJ6" i="5" l="1"/>
  <c r="DI6" i="5"/>
  <c r="DH6" i="5"/>
  <c r="DJ6" i="4"/>
  <c r="DI6" i="4"/>
  <c r="DH6" i="4"/>
  <c r="DJ6" i="3"/>
  <c r="DI6" i="3"/>
  <c r="DH6" i="3"/>
  <c r="DJ6" i="2"/>
  <c r="DI6" i="2"/>
  <c r="DH6" i="2"/>
  <c r="A231" i="5" l="1"/>
  <c r="A232" i="5"/>
  <c r="A233" i="5"/>
  <c r="A234" i="5"/>
  <c r="A235" i="5"/>
  <c r="A236" i="5"/>
  <c r="A27" i="4"/>
  <c r="A26" i="4"/>
  <c r="A25" i="4"/>
  <c r="A27" i="3"/>
  <c r="A26" i="3"/>
  <c r="A25" i="3"/>
  <c r="A25" i="2"/>
  <c r="A26" i="2"/>
  <c r="A27" i="2"/>
  <c r="A451" i="5" l="1"/>
  <c r="A81" i="4"/>
  <c r="A93" i="3"/>
  <c r="A76" i="2"/>
  <c r="A450" i="5" l="1"/>
  <c r="A449" i="5"/>
  <c r="A448" i="5"/>
  <c r="A447" i="5"/>
  <c r="A446" i="5"/>
  <c r="A445" i="5"/>
  <c r="A444" i="5"/>
  <c r="A443" i="5"/>
  <c r="A442" i="5"/>
  <c r="A441" i="5"/>
  <c r="A440" i="5"/>
  <c r="A439" i="5"/>
  <c r="A438" i="5"/>
  <c r="A437" i="5"/>
  <c r="A436"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6"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70" i="5"/>
  <c r="A367" i="5"/>
  <c r="A366" i="5"/>
  <c r="A365" i="5"/>
  <c r="A364" i="5"/>
  <c r="A363" i="5"/>
  <c r="A362" i="5"/>
  <c r="A361" i="5"/>
  <c r="A360" i="5"/>
  <c r="A359" i="5"/>
  <c r="A358" i="5"/>
  <c r="A357" i="5"/>
  <c r="A356" i="5"/>
  <c r="A355" i="5"/>
  <c r="A354" i="5"/>
  <c r="A353" i="5"/>
  <c r="A352" i="5"/>
  <c r="A351" i="5"/>
  <c r="A349" i="5"/>
  <c r="A342" i="5"/>
  <c r="A341" i="5"/>
  <c r="A340" i="5"/>
  <c r="A339" i="5"/>
  <c r="A338" i="5"/>
  <c r="A337" i="5"/>
  <c r="A336" i="5"/>
  <c r="A335" i="5"/>
  <c r="A334" i="5"/>
  <c r="A333" i="5"/>
  <c r="A330" i="5"/>
  <c r="A328" i="5"/>
  <c r="A327" i="5"/>
  <c r="A322" i="5"/>
  <c r="A321" i="5"/>
  <c r="A320" i="5"/>
  <c r="A319" i="5"/>
  <c r="A318" i="5"/>
  <c r="A317"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6"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A5" i="5"/>
  <c r="A4" i="5"/>
  <c r="A3" i="5"/>
  <c r="A2" i="5"/>
  <c r="A1" i="5"/>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6" i="4"/>
  <c r="A45" i="4"/>
  <c r="A44" i="4"/>
  <c r="A43" i="4"/>
  <c r="A42" i="4"/>
  <c r="A41" i="4"/>
  <c r="A40" i="4"/>
  <c r="A39" i="4"/>
  <c r="A38" i="4"/>
  <c r="A37" i="4"/>
  <c r="A36" i="4"/>
  <c r="A35" i="4"/>
  <c r="A34" i="4"/>
  <c r="A33" i="4"/>
  <c r="A32" i="4"/>
  <c r="A31" i="4"/>
  <c r="A30" i="4"/>
  <c r="A29" i="4"/>
  <c r="A28" i="4"/>
  <c r="A24" i="4"/>
  <c r="A23" i="4"/>
  <c r="A22" i="4"/>
  <c r="A21" i="4"/>
  <c r="A20" i="4"/>
  <c r="A19" i="4"/>
  <c r="A18" i="4"/>
  <c r="A17" i="4"/>
  <c r="A16" i="4"/>
  <c r="A15" i="4"/>
  <c r="A14" i="4"/>
  <c r="A13" i="4"/>
  <c r="A12" i="4"/>
  <c r="A11" i="4"/>
  <c r="A10" i="4"/>
  <c r="A9" i="4"/>
  <c r="A8" i="4"/>
  <c r="A7" i="4"/>
  <c r="DG6" i="4"/>
  <c r="DF6" i="4"/>
  <c r="DE6" i="4"/>
  <c r="DD6" i="4"/>
  <c r="DC6" i="4"/>
  <c r="DB6" i="4"/>
  <c r="DA6" i="4"/>
  <c r="CZ6" i="4"/>
  <c r="CY6" i="4"/>
  <c r="CX6" i="4"/>
  <c r="CW6" i="4"/>
  <c r="CV6" i="4"/>
  <c r="CU6" i="4"/>
  <c r="CT6" i="4"/>
  <c r="CS6" i="4"/>
  <c r="CR6" i="4"/>
  <c r="CQ6" i="4"/>
  <c r="CP6" i="4"/>
  <c r="CO6" i="4"/>
  <c r="CN6" i="4"/>
  <c r="CM6" i="4"/>
  <c r="CL6" i="4"/>
  <c r="CK6" i="4"/>
  <c r="CJ6" i="4"/>
  <c r="CI6" i="4"/>
  <c r="CH6" i="4"/>
  <c r="CG6" i="4"/>
  <c r="CF6" i="4"/>
  <c r="CE6" i="4"/>
  <c r="CD6" i="4"/>
  <c r="CC6" i="4"/>
  <c r="CB6" i="4"/>
  <c r="CA6" i="4"/>
  <c r="BZ6" i="4"/>
  <c r="BY6" i="4"/>
  <c r="BX6" i="4"/>
  <c r="BK6" i="4"/>
  <c r="BJ6" i="4"/>
  <c r="BI6" i="4"/>
  <c r="BH6" i="4"/>
  <c r="BG6" i="4"/>
  <c r="BF6" i="4"/>
  <c r="BE6" i="4"/>
  <c r="BD6" i="4"/>
  <c r="BC6" i="4"/>
  <c r="BB6" i="4"/>
  <c r="BA6" i="4"/>
  <c r="AZ6" i="4"/>
  <c r="AY6" i="4"/>
  <c r="AX6" i="4"/>
  <c r="AW6" i="4"/>
  <c r="AV6" i="4"/>
  <c r="AU6" i="4"/>
  <c r="AT6" i="4"/>
  <c r="AS6" i="4"/>
  <c r="AR6" i="4"/>
  <c r="AQ6" i="4"/>
  <c r="AP6" i="4"/>
  <c r="AO6" i="4"/>
  <c r="AN6" i="4"/>
  <c r="AM6" i="4"/>
  <c r="AL6" i="4"/>
  <c r="AK6" i="4"/>
  <c r="AJ6" i="4"/>
  <c r="AI6" i="4"/>
  <c r="AH6" i="4"/>
  <c r="AG6" i="4"/>
  <c r="AF6" i="4"/>
  <c r="AE6" i="4"/>
  <c r="AD6" i="4"/>
  <c r="AC6" i="4"/>
  <c r="AB6" i="4"/>
  <c r="AA6" i="4"/>
  <c r="Z6" i="4"/>
  <c r="Y6" i="4"/>
  <c r="X6" i="4"/>
  <c r="W6" i="4"/>
  <c r="V6" i="4"/>
  <c r="U6" i="4"/>
  <c r="T6" i="4"/>
  <c r="S6" i="4"/>
  <c r="R6" i="4"/>
  <c r="Q6" i="4"/>
  <c r="P6" i="4"/>
  <c r="O6" i="4"/>
  <c r="N6" i="4"/>
  <c r="M6" i="4"/>
  <c r="L6" i="4"/>
  <c r="K6" i="4"/>
  <c r="J6" i="4"/>
  <c r="I6" i="4"/>
  <c r="H6" i="4"/>
  <c r="G6" i="4"/>
  <c r="F6" i="4"/>
  <c r="E6" i="4"/>
  <c r="D6" i="4"/>
  <c r="A5" i="4"/>
  <c r="A4" i="4"/>
  <c r="A3" i="4"/>
  <c r="A2" i="4"/>
  <c r="A1" i="4"/>
  <c r="A92" i="3"/>
  <c r="A91" i="3"/>
  <c r="A90" i="3"/>
  <c r="A89" i="3"/>
  <c r="A88" i="3"/>
  <c r="A87"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4" i="3"/>
  <c r="A23" i="3"/>
  <c r="A22" i="3"/>
  <c r="A21" i="3"/>
  <c r="A20" i="3"/>
  <c r="A19" i="3"/>
  <c r="A18" i="3"/>
  <c r="A17" i="3"/>
  <c r="A16" i="3"/>
  <c r="A15" i="3"/>
  <c r="A14" i="3"/>
  <c r="A13" i="3"/>
  <c r="A12" i="3"/>
  <c r="A11" i="3"/>
  <c r="A10" i="3"/>
  <c r="A9" i="3"/>
  <c r="A8" i="3"/>
  <c r="A7" i="3"/>
  <c r="DG6" i="3"/>
  <c r="DF6" i="3"/>
  <c r="DE6" i="3"/>
  <c r="DD6" i="3"/>
  <c r="DC6" i="3"/>
  <c r="DB6" i="3"/>
  <c r="DA6" i="3"/>
  <c r="CZ6" i="3"/>
  <c r="CY6" i="3"/>
  <c r="CX6" i="3"/>
  <c r="CW6" i="3"/>
  <c r="CV6" i="3"/>
  <c r="CU6" i="3"/>
  <c r="CT6" i="3"/>
  <c r="CS6" i="3"/>
  <c r="CR6" i="3"/>
  <c r="CQ6" i="3"/>
  <c r="CP6" i="3"/>
  <c r="CO6" i="3"/>
  <c r="CN6" i="3"/>
  <c r="CM6" i="3"/>
  <c r="CL6" i="3"/>
  <c r="CK6" i="3"/>
  <c r="CJ6" i="3"/>
  <c r="CI6" i="3"/>
  <c r="CH6" i="3"/>
  <c r="CG6" i="3"/>
  <c r="CF6" i="3"/>
  <c r="CE6" i="3"/>
  <c r="CD6" i="3"/>
  <c r="CC6" i="3"/>
  <c r="CB6" i="3"/>
  <c r="CA6" i="3"/>
  <c r="BZ6" i="3"/>
  <c r="BY6" i="3"/>
  <c r="BX6" i="3"/>
  <c r="BK6" i="3"/>
  <c r="BJ6" i="3"/>
  <c r="BI6" i="3"/>
  <c r="BH6" i="3"/>
  <c r="BG6" i="3"/>
  <c r="BF6" i="3"/>
  <c r="BE6" i="3"/>
  <c r="BD6" i="3"/>
  <c r="BC6" i="3"/>
  <c r="BB6" i="3"/>
  <c r="BA6" i="3"/>
  <c r="AZ6" i="3"/>
  <c r="AY6" i="3"/>
  <c r="AX6" i="3"/>
  <c r="AW6" i="3"/>
  <c r="AV6" i="3"/>
  <c r="AU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G6" i="3"/>
  <c r="F6" i="3"/>
  <c r="E6" i="3"/>
  <c r="D6" i="3"/>
  <c r="A5" i="3"/>
  <c r="A4" i="3"/>
  <c r="A3" i="3"/>
  <c r="A2" i="3"/>
  <c r="A1" i="3"/>
  <c r="A75" i="2"/>
  <c r="A74" i="2"/>
  <c r="A73" i="2"/>
  <c r="A72" i="2"/>
  <c r="A71" i="2"/>
  <c r="A70" i="2"/>
  <c r="A68" i="2"/>
  <c r="A67" i="2"/>
  <c r="A66" i="2"/>
  <c r="A65" i="2"/>
  <c r="A64" i="2"/>
  <c r="A63" i="2"/>
  <c r="A62" i="2"/>
  <c r="A61" i="2"/>
  <c r="A60" i="2"/>
  <c r="A59" i="2"/>
  <c r="A58" i="2"/>
  <c r="A57" i="2"/>
  <c r="A56" i="2"/>
  <c r="A55" i="2"/>
  <c r="A54" i="2"/>
  <c r="A53" i="2"/>
  <c r="A52" i="2"/>
  <c r="A51" i="2"/>
  <c r="A50" i="2"/>
  <c r="A48" i="2"/>
  <c r="A47" i="2"/>
  <c r="A46" i="2"/>
  <c r="A45" i="2"/>
  <c r="A44" i="2"/>
  <c r="A43" i="2"/>
  <c r="A42" i="2"/>
  <c r="A41" i="2"/>
  <c r="A40" i="2"/>
  <c r="A39" i="2"/>
  <c r="A38" i="2"/>
  <c r="A37" i="2"/>
  <c r="A36" i="2"/>
  <c r="A35" i="2"/>
  <c r="A34" i="2"/>
  <c r="A33" i="2"/>
  <c r="A32" i="2"/>
  <c r="A31" i="2"/>
  <c r="A30" i="2"/>
  <c r="A29" i="2"/>
  <c r="A28" i="2"/>
  <c r="A24" i="2"/>
  <c r="A23" i="2"/>
  <c r="A22" i="2"/>
  <c r="A21" i="2"/>
  <c r="A20" i="2"/>
  <c r="A19" i="2"/>
  <c r="A18" i="2"/>
  <c r="A17" i="2"/>
  <c r="A16" i="2"/>
  <c r="A15" i="2"/>
  <c r="A14" i="2"/>
  <c r="A13" i="2"/>
  <c r="A12" i="2"/>
  <c r="A11" i="2"/>
  <c r="A10" i="2"/>
  <c r="A9" i="2"/>
  <c r="A8" i="2"/>
  <c r="A7" i="2"/>
  <c r="DG6" i="2"/>
  <c r="DF6" i="2"/>
  <c r="DE6" i="2"/>
  <c r="DD6" i="2"/>
  <c r="DC6" i="2"/>
  <c r="DB6" i="2"/>
  <c r="DA6" i="2"/>
  <c r="CZ6" i="2"/>
  <c r="CY6" i="2"/>
  <c r="CX6" i="2"/>
  <c r="CW6" i="2"/>
  <c r="CV6" i="2"/>
  <c r="CU6" i="2"/>
  <c r="CT6" i="2"/>
  <c r="CS6" i="2"/>
  <c r="CR6" i="2"/>
  <c r="CQ6" i="2"/>
  <c r="CP6" i="2"/>
  <c r="CO6" i="2"/>
  <c r="CN6" i="2"/>
  <c r="CM6" i="2"/>
  <c r="CL6" i="2"/>
  <c r="CK6" i="2"/>
  <c r="CJ6" i="2"/>
  <c r="CI6" i="2"/>
  <c r="CH6" i="2"/>
  <c r="CG6" i="2"/>
  <c r="CF6" i="2"/>
  <c r="CE6" i="2"/>
  <c r="CD6" i="2"/>
  <c r="CC6" i="2"/>
  <c r="CB6" i="2"/>
  <c r="CA6" i="2"/>
  <c r="BZ6" i="2"/>
  <c r="BY6" i="2"/>
  <c r="BX6" i="2"/>
  <c r="BK6" i="2"/>
  <c r="BJ6" i="2"/>
  <c r="BI6" i="2"/>
  <c r="BH6" i="2"/>
  <c r="BG6" i="2"/>
  <c r="BF6" i="2"/>
  <c r="BE6" i="2"/>
  <c r="BD6" i="2"/>
  <c r="BC6" i="2"/>
  <c r="BB6" i="2"/>
  <c r="BA6" i="2"/>
  <c r="AZ6" i="2"/>
  <c r="AY6" i="2"/>
  <c r="AX6" i="2"/>
  <c r="AW6" i="2"/>
  <c r="AV6" i="2"/>
  <c r="AU6" i="2"/>
  <c r="AT6" i="2"/>
  <c r="AS6" i="2"/>
  <c r="AR6" i="2"/>
  <c r="AQ6" i="2"/>
  <c r="AP6" i="2"/>
  <c r="AO6" i="2"/>
  <c r="AN6" i="2"/>
  <c r="AM6" i="2"/>
  <c r="AL6" i="2"/>
  <c r="AK6" i="2"/>
  <c r="AJ6" i="2"/>
  <c r="AI6" i="2"/>
  <c r="AH6" i="2"/>
  <c r="AG6" i="2"/>
  <c r="AF6" i="2"/>
  <c r="AE6" i="2"/>
  <c r="AD6" i="2"/>
  <c r="AC6" i="2"/>
  <c r="AB6" i="2"/>
  <c r="AA6" i="2"/>
  <c r="Z6" i="2"/>
  <c r="Y6" i="2"/>
  <c r="X6" i="2"/>
  <c r="W6" i="2"/>
  <c r="V6" i="2"/>
  <c r="U6" i="2"/>
  <c r="T6" i="2"/>
  <c r="S6" i="2"/>
  <c r="R6" i="2"/>
  <c r="Q6" i="2"/>
  <c r="P6" i="2"/>
  <c r="O6" i="2"/>
  <c r="N6" i="2"/>
  <c r="M6" i="2"/>
  <c r="L6" i="2"/>
  <c r="K6" i="2"/>
  <c r="J6" i="2"/>
  <c r="I6" i="2"/>
  <c r="H6" i="2"/>
  <c r="G6" i="2"/>
  <c r="F6" i="2"/>
  <c r="E6" i="2"/>
  <c r="D6" i="2"/>
  <c r="A5" i="2"/>
  <c r="A4" i="2"/>
  <c r="A3" i="2"/>
  <c r="A2" i="2"/>
  <c r="A1" i="2"/>
  <c r="B7" i="1"/>
  <c r="B5" i="1"/>
  <c r="B4" i="1"/>
  <c r="B3" i="1"/>
  <c r="B2" i="1"/>
  <c r="B1" i="1"/>
</calcChain>
</file>

<file path=xl/sharedStrings.xml><?xml version="1.0" encoding="utf-8"?>
<sst xmlns="http://schemas.openxmlformats.org/spreadsheetml/2006/main" count="2678" uniqueCount="457">
  <si>
    <t>1. Динаміка платіжного балансу України (відповідно до КПБ6)</t>
  </si>
  <si>
    <t xml:space="preserve">1. Balance of Payment of Ukraine (according to BPM6) </t>
  </si>
  <si>
    <t>1.1. Динаміка платіжного балансу України: аналітична форма представлення</t>
  </si>
  <si>
    <t>1.1. Balance of Payments of Ukraine : analytical presentation</t>
  </si>
  <si>
    <t>укр</t>
  </si>
  <si>
    <t>1.2. Динаміка платіжного балансу України: аналітична форма представлення (за секторами)</t>
  </si>
  <si>
    <t>1.2. Balance of payments of Ukraine: analytical presentation by sectors</t>
  </si>
  <si>
    <t>eng</t>
  </si>
  <si>
    <t>1.3. Динаміка платіжного балансу України: стандартна форма представлення</t>
  </si>
  <si>
    <t>1.3. Balance of Payments of Ukraine: standart presentation</t>
  </si>
  <si>
    <t>1.4 .Динаміка платіжного балансу України: стандартна форма представлення (деталізована)</t>
  </si>
  <si>
    <t>1.4. Balance of Payments of Ukraine: standart presentation (detailed)</t>
  </si>
  <si>
    <t>1.1. Balance of Payments of Ukraine: analytical presentation</t>
  </si>
  <si>
    <t xml:space="preserve">(відповідно до КПБ6) </t>
  </si>
  <si>
    <t xml:space="preserve">(according to BPM6) </t>
  </si>
  <si>
    <t>млн грн</t>
  </si>
  <si>
    <t xml:space="preserve"> mln UAH</t>
  </si>
  <si>
    <t>Статті платіжного балансу</t>
  </si>
  <si>
    <t>Description</t>
  </si>
  <si>
    <t>січ</t>
  </si>
  <si>
    <t>лют</t>
  </si>
  <si>
    <t>берез</t>
  </si>
  <si>
    <t>квіт</t>
  </si>
  <si>
    <t>трав</t>
  </si>
  <si>
    <t>черв</t>
  </si>
  <si>
    <t>лип</t>
  </si>
  <si>
    <t>серп</t>
  </si>
  <si>
    <t>вер</t>
  </si>
  <si>
    <t>жовт</t>
  </si>
  <si>
    <t>лист</t>
  </si>
  <si>
    <t>груд</t>
  </si>
  <si>
    <t>A. Рахунок поточних операцій</t>
  </si>
  <si>
    <t>A.Current account</t>
  </si>
  <si>
    <t>Баланс товарів та послуг</t>
  </si>
  <si>
    <t>Goods and services (net)</t>
  </si>
  <si>
    <t>Баланс товарів</t>
  </si>
  <si>
    <t>Goods (net)</t>
  </si>
  <si>
    <t>Експорт товарів</t>
  </si>
  <si>
    <t>Exports of goods</t>
  </si>
  <si>
    <t>Імпорт товарів</t>
  </si>
  <si>
    <t>Imports of goods</t>
  </si>
  <si>
    <t>Баланс послуг</t>
  </si>
  <si>
    <t>Services (net)</t>
  </si>
  <si>
    <t>Експорт послуг</t>
  </si>
  <si>
    <t>Exports of services</t>
  </si>
  <si>
    <t>Імпорт послуг</t>
  </si>
  <si>
    <t>Imports of services</t>
  </si>
  <si>
    <t>Баланс первинних доходів</t>
  </si>
  <si>
    <t>Primary income (net)</t>
  </si>
  <si>
    <t>Надходження</t>
  </si>
  <si>
    <t>Credit</t>
  </si>
  <si>
    <t>Виплати</t>
  </si>
  <si>
    <t>Debit</t>
  </si>
  <si>
    <t>Оплата праці (баланс)</t>
  </si>
  <si>
    <t>Compensation of employees (net)</t>
  </si>
  <si>
    <t>Доходи від інвестицій (баланс)</t>
  </si>
  <si>
    <t>Investment income (net)</t>
  </si>
  <si>
    <t>у т.ч.реінвестовані доходи</t>
  </si>
  <si>
    <t>o/w: reinvested earnings</t>
  </si>
  <si>
    <t>Баланс вторинних доходів</t>
  </si>
  <si>
    <t>Secondary income (net)</t>
  </si>
  <si>
    <t>B. Рахунок операцій з капіталом</t>
  </si>
  <si>
    <t>B. Capital account</t>
  </si>
  <si>
    <t>Чисте кредитування (+)/ чисте запозичення (-) (=A+B)</t>
  </si>
  <si>
    <t>Net lending (+) / net borrowing (-) (balance from current and capital account)</t>
  </si>
  <si>
    <t>C. Фінансовий рахунок</t>
  </si>
  <si>
    <t>C. Financial account</t>
  </si>
  <si>
    <t>Прямі інвестиції (сальдо)</t>
  </si>
  <si>
    <t>Direct investment (net)</t>
  </si>
  <si>
    <t>Прямі інвестиції: активи</t>
  </si>
  <si>
    <t>Direct investment: assets</t>
  </si>
  <si>
    <t>Прямі інвестиції: пасиви</t>
  </si>
  <si>
    <t>Direct investment: liabilities</t>
  </si>
  <si>
    <t>у т. ч.</t>
  </si>
  <si>
    <t xml:space="preserve">o/w: </t>
  </si>
  <si>
    <t>реінвестування доходів</t>
  </si>
  <si>
    <t>reinvestment of earnings</t>
  </si>
  <si>
    <t>боргові інструменти</t>
  </si>
  <si>
    <t>debt instruments</t>
  </si>
  <si>
    <t>Портфельні інвестиції (сальдо)</t>
  </si>
  <si>
    <t>Portfolio investment (net)</t>
  </si>
  <si>
    <t>Портфельні інвестиції: активи</t>
  </si>
  <si>
    <t>Portfolio investment: assets</t>
  </si>
  <si>
    <t>Портфельні інвестиції: пасиви</t>
  </si>
  <si>
    <t>Portfolio investment: liabilities</t>
  </si>
  <si>
    <t xml:space="preserve">  Акціонерний капітал</t>
  </si>
  <si>
    <t>Equities</t>
  </si>
  <si>
    <t xml:space="preserve">  Боргові цінні папери</t>
  </si>
  <si>
    <t>Debt securities</t>
  </si>
  <si>
    <t>Cектор державного управління</t>
  </si>
  <si>
    <t>General government</t>
  </si>
  <si>
    <t>Банки</t>
  </si>
  <si>
    <t>Banks</t>
  </si>
  <si>
    <t>Інші сектори</t>
  </si>
  <si>
    <t>Other sectors</t>
  </si>
  <si>
    <t>Похідні фінансові інструменти (сальдо)</t>
  </si>
  <si>
    <t xml:space="preserve"> Financial derivatives: net</t>
  </si>
  <si>
    <t>Похідні фінансові інструменти: пасиви</t>
  </si>
  <si>
    <t>Financial derivatives: liabilities</t>
  </si>
  <si>
    <t>Інші інвестиції (сальдо)</t>
  </si>
  <si>
    <t xml:space="preserve">Other investment (net) </t>
  </si>
  <si>
    <t>Інші інвестиції: активи</t>
  </si>
  <si>
    <t>Other investment: assets</t>
  </si>
  <si>
    <t xml:space="preserve">Центральний банк </t>
  </si>
  <si>
    <t xml:space="preserve">Central bank </t>
  </si>
  <si>
    <t>готівкова валюта поза банками</t>
  </si>
  <si>
    <t>foreign cash outside the banking system</t>
  </si>
  <si>
    <t>торгові кредити</t>
  </si>
  <si>
    <t>trade credits</t>
  </si>
  <si>
    <t>Інші інвестиції: пасиви</t>
  </si>
  <si>
    <t>Other investment: liabilities</t>
  </si>
  <si>
    <t>General  government</t>
  </si>
  <si>
    <t>Довгострокові кредити</t>
  </si>
  <si>
    <t>Long-term loans</t>
  </si>
  <si>
    <t>Короткострокові кредити</t>
  </si>
  <si>
    <t>Short-term loans</t>
  </si>
  <si>
    <t>Торгові кредити</t>
  </si>
  <si>
    <t>Trade credits</t>
  </si>
  <si>
    <t>Помилки та упущення</t>
  </si>
  <si>
    <t xml:space="preserve"> Errors and omissions</t>
  </si>
  <si>
    <t xml:space="preserve">D. Зведений баланс (= A + B - C) </t>
  </si>
  <si>
    <t xml:space="preserve">D. Overall balance (= A + B - C =E) </t>
  </si>
  <si>
    <t>E. Резерви та пов'язані статті</t>
  </si>
  <si>
    <t>E.  Reserves and related items (= E.1 - E.2 - E.3 = D)</t>
  </si>
  <si>
    <t>Резервні активи</t>
  </si>
  <si>
    <t>E.1. Reserve assets</t>
  </si>
  <si>
    <t>Кредити МВФ</t>
  </si>
  <si>
    <t>E.2. IMF loans</t>
  </si>
  <si>
    <t>Розподіл СПЗ</t>
  </si>
  <si>
    <t>E.3.Allocation of SDR</t>
  </si>
  <si>
    <t>1.2. Balance of Payments of Ukraine: analytical presentation by sectors</t>
  </si>
  <si>
    <t>(according to BPM6)</t>
  </si>
  <si>
    <t>(відповідно до КПБ6)</t>
  </si>
  <si>
    <t>Статті</t>
  </si>
  <si>
    <t xml:space="preserve">Debit </t>
  </si>
  <si>
    <t>Secondary income  (net)</t>
  </si>
  <si>
    <t>Net lending (+) / net borrowing (-) (=A+B)</t>
  </si>
  <si>
    <t xml:space="preserve">C. Financial account </t>
  </si>
  <si>
    <t>С. Фінансовий рахунок</t>
  </si>
  <si>
    <t>Government</t>
  </si>
  <si>
    <t>Державний сектор</t>
  </si>
  <si>
    <t>Сектор державного управління</t>
  </si>
  <si>
    <t>Assets</t>
  </si>
  <si>
    <t>Активи</t>
  </si>
  <si>
    <t>Liabilities</t>
  </si>
  <si>
    <t>Пасиви</t>
  </si>
  <si>
    <t>Portfolio investment</t>
  </si>
  <si>
    <t>Портфельні інвестиції</t>
  </si>
  <si>
    <t>Financial derivatives</t>
  </si>
  <si>
    <t>Похідні фінансові інструменти</t>
  </si>
  <si>
    <t>Other investment, loans excl. IMF loans</t>
  </si>
  <si>
    <t>Iнші інвестиції, позики крім кредитів МВФ</t>
  </si>
  <si>
    <t>Other investment</t>
  </si>
  <si>
    <t>Інші інвестиції</t>
  </si>
  <si>
    <t>Private sector incl. errors and omissions</t>
  </si>
  <si>
    <t>Приватний сектор (включно з помилками та упущеннями)</t>
  </si>
  <si>
    <t>Equity</t>
  </si>
  <si>
    <t>Цінні папери, що дають право на участь в капіталі</t>
  </si>
  <si>
    <t>Боргові цінні папери</t>
  </si>
  <si>
    <t>Iнші інвестиції</t>
  </si>
  <si>
    <t>Loans</t>
  </si>
  <si>
    <t xml:space="preserve">Позики </t>
  </si>
  <si>
    <t>Currency and deposits</t>
  </si>
  <si>
    <t>Валюта та депозити</t>
  </si>
  <si>
    <t>Other accounts receivable/payable</t>
  </si>
  <si>
    <t>Інша дебіторська/кредиторська заборгованість</t>
  </si>
  <si>
    <t xml:space="preserve"> Liabilities</t>
  </si>
  <si>
    <t>Direct investment</t>
  </si>
  <si>
    <t>Прямі інвестиції</t>
  </si>
  <si>
    <t>o/w: reinvestment of earnings</t>
  </si>
  <si>
    <t>у т.ч. реінвестування доходів</t>
  </si>
  <si>
    <t>Позики</t>
  </si>
  <si>
    <t>Short-term</t>
  </si>
  <si>
    <t>Короткострокові</t>
  </si>
  <si>
    <t>Long-term</t>
  </si>
  <si>
    <t>Довгострокові</t>
  </si>
  <si>
    <t>incl. cash in foreign currency outside banks</t>
  </si>
  <si>
    <t>у т.ч. готівкова валюта поза банками</t>
  </si>
  <si>
    <t xml:space="preserve">D. Overall balance (= A + B - C) </t>
  </si>
  <si>
    <t xml:space="preserve">D. Зведений баланс (= A + B - C = E) </t>
  </si>
  <si>
    <t>E. Reserves (= D)</t>
  </si>
  <si>
    <t>E. Резерви та пов'язані статті (= D)</t>
  </si>
  <si>
    <t>Reserve assets</t>
  </si>
  <si>
    <t>IMF loans</t>
  </si>
  <si>
    <t>Кредит МВФ</t>
  </si>
  <si>
    <t>Allocation of SDR</t>
  </si>
  <si>
    <t>Other investments: assets</t>
  </si>
  <si>
    <t xml:space="preserve">Currency and deposits </t>
  </si>
  <si>
    <t xml:space="preserve">Валюта та депозити </t>
  </si>
  <si>
    <t>o/w: foreign cash outside the banking system</t>
  </si>
  <si>
    <t>Кредити та позики</t>
  </si>
  <si>
    <t>Торгові кредити та аванси</t>
  </si>
  <si>
    <t>Other equity</t>
  </si>
  <si>
    <t>Інші інстументи участі в капіталі</t>
  </si>
  <si>
    <t>Other investments:  liabilities</t>
  </si>
  <si>
    <t xml:space="preserve">General government </t>
  </si>
  <si>
    <t>Credit and loans with the IMF</t>
  </si>
  <si>
    <t xml:space="preserve">Other short-term </t>
  </si>
  <si>
    <t xml:space="preserve">Інші короткострокові </t>
  </si>
  <si>
    <t>Other long-term</t>
  </si>
  <si>
    <t>Інші довгострокові</t>
  </si>
  <si>
    <t>Central bank</t>
  </si>
  <si>
    <t>Центральний банк</t>
  </si>
  <si>
    <t>Deposit-taking corporations</t>
  </si>
  <si>
    <t>SDR allocation</t>
  </si>
  <si>
    <t xml:space="preserve"> Reserve assets</t>
  </si>
  <si>
    <t>D.  Errors and omissions</t>
  </si>
  <si>
    <t>D. Помилки та упущення</t>
  </si>
  <si>
    <t xml:space="preserve">E. Overall balance (= A + B - C + D) </t>
  </si>
  <si>
    <t xml:space="preserve">E. Зведений баланс (= A + B - C + D) </t>
  </si>
  <si>
    <t>1.4. Balance of Payments of Ukraine: standart presentation</t>
  </si>
  <si>
    <t>1.4. Динаміка платіжного балансу України: стандартна форма представлення</t>
  </si>
  <si>
    <t>Current account</t>
  </si>
  <si>
    <t>РАХУНОК ПОТОЧНИХ ОПЕРАЦІЙ</t>
  </si>
  <si>
    <t>Кредит</t>
  </si>
  <si>
    <t xml:space="preserve"> Debit</t>
  </si>
  <si>
    <t>Дебет</t>
  </si>
  <si>
    <t>Goods and services</t>
  </si>
  <si>
    <t>Товари та послуги</t>
  </si>
  <si>
    <t xml:space="preserve">  Credit</t>
  </si>
  <si>
    <t xml:space="preserve">  Debit</t>
  </si>
  <si>
    <t>Goods</t>
  </si>
  <si>
    <t>Товари</t>
  </si>
  <si>
    <t xml:space="preserve">   Credit</t>
  </si>
  <si>
    <t xml:space="preserve">   Debit</t>
  </si>
  <si>
    <t>Services</t>
  </si>
  <si>
    <t>Послуги</t>
  </si>
  <si>
    <t>Manufacturing services on physical inputs owned by others</t>
  </si>
  <si>
    <t>Послуги з переробки матеріальних ресурсів, що належать іншим сторонам</t>
  </si>
  <si>
    <t xml:space="preserve">    Credit</t>
  </si>
  <si>
    <t xml:space="preserve">    Debit</t>
  </si>
  <si>
    <t>Goods for processing in reporting economy</t>
  </si>
  <si>
    <t>Товари для переробки в країні</t>
  </si>
  <si>
    <t xml:space="preserve">     Credit</t>
  </si>
  <si>
    <t xml:space="preserve">     Debit</t>
  </si>
  <si>
    <t>Goods for processing abroad</t>
  </si>
  <si>
    <t>Товари для переробки за кордоном</t>
  </si>
  <si>
    <t>Maintenance and repair services n.i.e.</t>
  </si>
  <si>
    <t>Послуги з ремонту та технічного обслуговування, не віднесені до іншіх категорій</t>
  </si>
  <si>
    <t>Transport</t>
  </si>
  <si>
    <t>Транспорт</t>
  </si>
  <si>
    <t>For all modes of transport</t>
  </si>
  <si>
    <t>Усі види транспорту</t>
  </si>
  <si>
    <t>Passenger</t>
  </si>
  <si>
    <t>Пасажирський</t>
  </si>
  <si>
    <t xml:space="preserve">      Credit</t>
  </si>
  <si>
    <t xml:space="preserve">      Debit</t>
  </si>
  <si>
    <t>Freight</t>
  </si>
  <si>
    <t>Вантажний</t>
  </si>
  <si>
    <t>Other</t>
  </si>
  <si>
    <t>Інший</t>
  </si>
  <si>
    <t>Sea transport</t>
  </si>
  <si>
    <t>Морський транспорт</t>
  </si>
  <si>
    <t xml:space="preserve"> Other</t>
  </si>
  <si>
    <t>Air transport</t>
  </si>
  <si>
    <t>Повітряний транспорт</t>
  </si>
  <si>
    <t xml:space="preserve">Rail transport </t>
  </si>
  <si>
    <t>Залізничний транспорт</t>
  </si>
  <si>
    <t xml:space="preserve">Credit </t>
  </si>
  <si>
    <t xml:space="preserve">Passenger </t>
  </si>
  <si>
    <t xml:space="preserve">Freight </t>
  </si>
  <si>
    <t xml:space="preserve">Other </t>
  </si>
  <si>
    <t xml:space="preserve">Road transport </t>
  </si>
  <si>
    <t>Автомобільний транспорт</t>
  </si>
  <si>
    <t>Other modes of transport</t>
  </si>
  <si>
    <t>Інший транспорт</t>
  </si>
  <si>
    <t>including:</t>
  </si>
  <si>
    <t xml:space="preserve">                у тому числі</t>
  </si>
  <si>
    <t xml:space="preserve">Pipeline transport </t>
  </si>
  <si>
    <t>трубопровідний транспорт</t>
  </si>
  <si>
    <t>Postal and courier services</t>
  </si>
  <si>
    <t>Поштові послуги та послуги кур'єрського зв'язку</t>
  </si>
  <si>
    <t>Travel</t>
  </si>
  <si>
    <t>Подорожі</t>
  </si>
  <si>
    <t>Business</t>
  </si>
  <si>
    <t xml:space="preserve">Ділові </t>
  </si>
  <si>
    <t>Personal</t>
  </si>
  <si>
    <t>Особисті</t>
  </si>
  <si>
    <t>Construction</t>
  </si>
  <si>
    <t>Будівництво</t>
  </si>
  <si>
    <t>Insurance and pension services</t>
  </si>
  <si>
    <t>Послуги зі страхування та пенсійного забезпечення</t>
  </si>
  <si>
    <t>Financial services</t>
  </si>
  <si>
    <t>Фінансові послуги</t>
  </si>
  <si>
    <t>Explicitly charged and other financial services</t>
  </si>
  <si>
    <t xml:space="preserve">Послуги, за які стягується плата у явній формі, та інші фінансові послуги </t>
  </si>
  <si>
    <t xml:space="preserve">               Credit</t>
  </si>
  <si>
    <t xml:space="preserve">               Debit</t>
  </si>
  <si>
    <t>Financial intermediation services indirectly measured (FISIM)</t>
  </si>
  <si>
    <t>Послуги з фінансового посередництва, що вимірюються непрямим шляхом (FISIM)</t>
  </si>
  <si>
    <t>Charges for the use of intellectual property n.i.e.</t>
  </si>
  <si>
    <t xml:space="preserve">Плата за користування інтелектуальною власністю, що не віднесена до інших категорій  </t>
  </si>
  <si>
    <t>Telecommunications, computer, and information services</t>
  </si>
  <si>
    <t>Телекомунікаційні, комп'ютерні та інформаційні послуги</t>
  </si>
  <si>
    <t>Telecommunications services</t>
  </si>
  <si>
    <t>Телекомунікаційні послуги</t>
  </si>
  <si>
    <t>Computer services</t>
  </si>
  <si>
    <t>Комп'ютерні послуги</t>
  </si>
  <si>
    <t>Information services</t>
  </si>
  <si>
    <t>Інформаційні послуги</t>
  </si>
  <si>
    <t>Other business services</t>
  </si>
  <si>
    <t>Інші ділові послуги</t>
  </si>
  <si>
    <t>Research and development services</t>
  </si>
  <si>
    <t>Науково-дослідні та дослідно-конструкторські послуги</t>
  </si>
  <si>
    <t>Professional and management consulting services</t>
  </si>
  <si>
    <t>Професійні послуги та консультаційні послуги з управління</t>
  </si>
  <si>
    <t>Technical, trade-related, and other business services</t>
  </si>
  <si>
    <t>Технічні послуги, послуги з торгівлі та інші ділові послуги</t>
  </si>
  <si>
    <t>Personal, cultural, and recreational services</t>
  </si>
  <si>
    <t>Послуги приватним особам та послуги в галузі культури та відпочинку</t>
  </si>
  <si>
    <t>Audiovisual and related services</t>
  </si>
  <si>
    <t>Аудіовізуальні послуги та пов'язані з ними послуги</t>
  </si>
  <si>
    <t>Other personal, cultural, and recreational services</t>
  </si>
  <si>
    <t>Інші послуги приватним особам та послуги в галузі культури та відпочинку</t>
  </si>
  <si>
    <t>Government goods and services n.i.e.</t>
  </si>
  <si>
    <t>Державні товари та послуги, не віднесені до інших категорій</t>
  </si>
  <si>
    <t>Primary income</t>
  </si>
  <si>
    <t>Первинні  доходи</t>
  </si>
  <si>
    <t>Compensation of employees</t>
  </si>
  <si>
    <t>Оплата праці</t>
  </si>
  <si>
    <t>Investment income</t>
  </si>
  <si>
    <t>Доходи від інвестицій</t>
  </si>
  <si>
    <t>Income on equity and investment fund shares</t>
  </si>
  <si>
    <t>Доходи від інстументів участі в капіталі компаній і частки в інвестиційних фондах</t>
  </si>
  <si>
    <t xml:space="preserve">       Credit</t>
  </si>
  <si>
    <t xml:space="preserve">       Debit</t>
  </si>
  <si>
    <t>Dividends and withdrawals from income of quasi-corporations</t>
  </si>
  <si>
    <t>Дивіденди та відрахування з доходів квазікорпорацій</t>
  </si>
  <si>
    <t xml:space="preserve">        Credit</t>
  </si>
  <si>
    <t xml:space="preserve">        Debit</t>
  </si>
  <si>
    <t>Reinvested earnings</t>
  </si>
  <si>
    <t>Реінвестовані доходи</t>
  </si>
  <si>
    <t>Interest</t>
  </si>
  <si>
    <t>Проценти</t>
  </si>
  <si>
    <t>Direct investor in direct investment enterprises</t>
  </si>
  <si>
    <t>Інвестиції прямого інвестора в підприєємства прямого інвестування</t>
  </si>
  <si>
    <t>Direct investment enterprises in direct investor (reverse investment)</t>
  </si>
  <si>
    <t>Інвестиції підприємств прямого інвестування в прямого інвестора (зворотне інвестування)</t>
  </si>
  <si>
    <t>Between fellow enterprises</t>
  </si>
  <si>
    <t>Інвестиції між сестринськими підприємствами</t>
  </si>
  <si>
    <t>Investment income on equity and investment fund shares</t>
  </si>
  <si>
    <t>Інвестиційний доход від участі в капіталі компаній та інвестиційних фондах</t>
  </si>
  <si>
    <t>Interest befor FISIM</t>
  </si>
  <si>
    <t>Проценти до сплати FISIM</t>
  </si>
  <si>
    <t>Secondary income</t>
  </si>
  <si>
    <t>Вторинні доходи</t>
  </si>
  <si>
    <t>Сектор загального державного управління</t>
  </si>
  <si>
    <t>Current international cooperation</t>
  </si>
  <si>
    <t>Поточні операції в межах міжнародного співробітництва</t>
  </si>
  <si>
    <t>Miscellaneous current transfers of general government</t>
  </si>
  <si>
    <t>Різні поточні трансферти сектора  державного управління</t>
  </si>
  <si>
    <t>Financial corporations, nonfinancial corporations, households, and NPISHs</t>
  </si>
  <si>
    <t>Фінансові корпорації, нефінансові корпорації, домашні господарства та НКОДГ</t>
  </si>
  <si>
    <t>Personal transfers (Current transfers between resident and nonresident households)</t>
  </si>
  <si>
    <t xml:space="preserve">Приватні трасферти (поточні трансферти між домашніми господарствами-резидентами та домашніми господарствами -нерезидентами)  </t>
  </si>
  <si>
    <t>Of which: Workers' remittances</t>
  </si>
  <si>
    <t>Грошові перекази робітників</t>
  </si>
  <si>
    <t>Other current transfers</t>
  </si>
  <si>
    <t>Інші поточні трансферти</t>
  </si>
  <si>
    <t>Capital account</t>
  </si>
  <si>
    <t>РАХУНОК ОПЕРАЦІЙ З КАПІТАЛОМ</t>
  </si>
  <si>
    <t xml:space="preserve"> Credit</t>
  </si>
  <si>
    <t>Gross acquisitions (DR.) / disposals (CR.) of nonproduced nonfinancial assets</t>
  </si>
  <si>
    <t>Придбання/вибуття невиробничих нефінансових активів</t>
  </si>
  <si>
    <t>Capital transfers</t>
  </si>
  <si>
    <t>Капітальні трансферти</t>
  </si>
  <si>
    <t xml:space="preserve">  General government</t>
  </si>
  <si>
    <t>Other capital transfers</t>
  </si>
  <si>
    <t>Інші капітальні трансферти</t>
  </si>
  <si>
    <t xml:space="preserve">Фінансові корпорації, нефінансові корпорації, домашні господарства і некомерційні організації, що обслуговують домашні господарства (НКОДГ) </t>
  </si>
  <si>
    <t>Debt forgiveness</t>
  </si>
  <si>
    <t>Прощення боргу</t>
  </si>
  <si>
    <t>Чисте кредитування (+) /чисті запозичення(-) (баланс рахунку поточних операцій і рахунку операцій з капіталом)</t>
  </si>
  <si>
    <t>Financial account</t>
  </si>
  <si>
    <t xml:space="preserve">ФИНАНСОВИЙ РАХУНОК (Чисте кредитування (+) /чисті запозичення(-) </t>
  </si>
  <si>
    <t>Equity and investment fund shares</t>
  </si>
  <si>
    <t xml:space="preserve">Інструменти участі в капіталі </t>
  </si>
  <si>
    <t>Equity other than reinvestment of earnings</t>
  </si>
  <si>
    <t xml:space="preserve">Участь в капіталі </t>
  </si>
  <si>
    <t>Інвестиції прямого інвестора в підприємства прямого інвестування</t>
  </si>
  <si>
    <t>Debt instruments</t>
  </si>
  <si>
    <t>Боргові інструменти</t>
  </si>
  <si>
    <t xml:space="preserve">Інвестиції підприємств прямого інвестування в прямого інвестора (зворотне інвестування)  </t>
  </si>
  <si>
    <t>Reinvestment of earnings</t>
  </si>
  <si>
    <t xml:space="preserve">Реінвестування доходів </t>
  </si>
  <si>
    <t>if ultimate controlling parent is resident</t>
  </si>
  <si>
    <t>Кінцева контролююча материнська компанія-резидент</t>
  </si>
  <si>
    <t>if ultimate controlling parent is nonresident</t>
  </si>
  <si>
    <t>Кінцева контролююча материнська компанія-нерезидент</t>
  </si>
  <si>
    <t>if ultimate controlling parent is unknown</t>
  </si>
  <si>
    <t>Кінцева контролююча материнська компанія невідома</t>
  </si>
  <si>
    <t xml:space="preserve">Інструменти участі  у капіталі </t>
  </si>
  <si>
    <t>Deposit-taking corporations, except central bank</t>
  </si>
  <si>
    <t>Депозитні корпорації (крім центрального банку)</t>
  </si>
  <si>
    <t xml:space="preserve"> Financial derivatives</t>
  </si>
  <si>
    <t>Валюта і депозити</t>
  </si>
  <si>
    <t>Of which: Interbank positions</t>
  </si>
  <si>
    <t>У тому числі: міжбанківські операції</t>
  </si>
  <si>
    <t>Nonfinancial corporations, households, NPISHs</t>
  </si>
  <si>
    <t>Нефінансові корпорації, домашні господарства та некомерційні організації, що обслуговують домашні господарства (НКОДГ)</t>
  </si>
  <si>
    <t>Deposit-taking corporations, except the central bank</t>
  </si>
  <si>
    <t xml:space="preserve">Кредити та позики від МВФ </t>
  </si>
  <si>
    <t>Other short-term</t>
  </si>
  <si>
    <t>Інші короткострокові</t>
  </si>
  <si>
    <t>Trade credit and advances</t>
  </si>
  <si>
    <t>Nonfinancial corporations, households, and NPISHs</t>
  </si>
  <si>
    <t>Депозитні корпорації (окрім центрального банку)</t>
  </si>
  <si>
    <t>Special drawing rights (Net incurrence of liabilities)</t>
  </si>
  <si>
    <t>Спеціальні права запозичення (зобов'язання)</t>
  </si>
  <si>
    <t>Monetary gold</t>
  </si>
  <si>
    <t>Монетарне золото</t>
  </si>
  <si>
    <t>Gold bullion</t>
  </si>
  <si>
    <t>Золото в злитках</t>
  </si>
  <si>
    <t>Unallocated gold accounts</t>
  </si>
  <si>
    <t>Неалоковані рахунки у золоті</t>
  </si>
  <si>
    <t>Special drawing rights</t>
  </si>
  <si>
    <t xml:space="preserve">Спеціальні права запозичення </t>
  </si>
  <si>
    <t>Other reserve assets</t>
  </si>
  <si>
    <t>Інші резервні активи</t>
  </si>
  <si>
    <t>Готівкова валюта та депозити</t>
  </si>
  <si>
    <t>Claims on monetary authorities</t>
  </si>
  <si>
    <t>Вимоги до органів грошово-кредитного регулювання</t>
  </si>
  <si>
    <t>Claims on other entities</t>
  </si>
  <si>
    <t>Вимоги до інших інституційних одиниць</t>
  </si>
  <si>
    <t>Securities</t>
  </si>
  <si>
    <t>Цінні папери</t>
  </si>
  <si>
    <t>Net errors and omissions</t>
  </si>
  <si>
    <t>ПОМИЛКИ ТА УПУЩЕННЯ</t>
  </si>
  <si>
    <t>Overall balance</t>
  </si>
  <si>
    <t>ЗВЕДЕНИЙ БАЛАНС</t>
  </si>
  <si>
    <t>* Попередні дані</t>
  </si>
  <si>
    <t>* Preliminary data</t>
  </si>
  <si>
    <t>Інші первинні доходи  (сальдо)</t>
  </si>
  <si>
    <t>Other primary income (net)</t>
  </si>
  <si>
    <t>Інші первинні доходи</t>
  </si>
  <si>
    <t>Other primary income</t>
  </si>
  <si>
    <t xml:space="preserve">           Credit</t>
  </si>
  <si>
    <t xml:space="preserve">           Debit</t>
  </si>
  <si>
    <t>Податки на виробництво та імпорт</t>
  </si>
  <si>
    <t>Taxes on products and production</t>
  </si>
  <si>
    <t xml:space="preserve">              Credit</t>
  </si>
  <si>
    <t xml:space="preserve">              Debit</t>
  </si>
  <si>
    <t>–</t>
  </si>
  <si>
    <t>Інша кредиторська заборгованість</t>
  </si>
  <si>
    <t>Other accounts payable</t>
  </si>
  <si>
    <t>Інша дебіторська заборгованість</t>
  </si>
  <si>
    <t>Other accounts receivable</t>
  </si>
  <si>
    <t>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ІІ кв. 2025 рр. здійснена на підставі наявної інформації та буде уточнена після отримання додаткових даних.</t>
  </si>
  <si>
    <t>According to the Law of Ukraine On Protecting the Interests of Entities Submitting Reports and Other Documents Under Martial Law or in Wartime, part of information need for compiling balance of payments statistics was not collected. Estimation of the balance of payments for 2022-Q2 2025 was made based on available information and will be revised after receiving additional information.</t>
  </si>
  <si>
    <t>Похідні фінансові інструменти: активи</t>
  </si>
  <si>
    <t>Financial derivatives: assets</t>
  </si>
  <si>
    <t>Financial derivatives: asssets</t>
  </si>
  <si>
    <t>Інші фінансові корпорації</t>
  </si>
  <si>
    <t>Other financial corporations</t>
  </si>
  <si>
    <t>Дата останнього оновлення: 30.01.2026</t>
  </si>
  <si>
    <t>Last updated on: 30.01.2026</t>
  </si>
  <si>
    <t>Notes.
1. Since 2014, data exclude the temporarily occupied by the russian federation territories of Ukraine.
2. The balance of payments for October-December 2025 includes only banking sector reinvested earnings. Calculations of real sector reinvested earnings for 2022-3Q 2025 were made on the basis of financial statements of enterprises that provided reports, and will be updated after receiving full information after the cessation / cancellation of martial law. 
3. The assessment of the amount of humanitarian aid in the balance of payments is based upon the United Nations Financial Monitoring Service for Humanitarian Aid (FTS) data, information on aid in monetary form is provided according to the 1PX file data.
4. The estimate of Ukrainians' expenditures abroad in 2022–2025 is based on data on payment card payments abroad, and from 2024 onwards – taking into account changes in the residency status of Ukrainian citizens who have been abroad for more than one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</si>
</sst>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000"/>
    <numFmt numFmtId="165" formatCode="_-* #,##0.00_₴_-;\-* #,##0.00_₴_-;_-* &quot;-&quot;??_₴_-;_-@_-"/>
    <numFmt numFmtId="166" formatCode="_(* #,##0_);_(* \-#,##0_);_(* &quot;--&quot;_);_(@_)"/>
    <numFmt numFmtId="167" formatCode="##,##0"/>
    <numFmt numFmtId="168" formatCode="0.000"/>
  </numFmts>
  <fonts count="48" x14ac:knownFonts="1">
    <font>
      <sz val="11"/>
      <color indexed="8"/>
      <name val="Calibri"/>
      <family val="2"/>
    </font>
    <font>
      <sz val="11"/>
      <color indexed="8"/>
      <name val="Calibri"/>
      <family val="2"/>
    </font>
    <font>
      <sz val="10"/>
      <color indexed="8"/>
      <name val="Arial"/>
      <family val="2"/>
      <charset val="204"/>
    </font>
    <font>
      <sz val="11"/>
      <color indexed="8"/>
      <name val="Arial"/>
      <family val="2"/>
      <charset val="204"/>
    </font>
    <font>
      <b/>
      <sz val="10"/>
      <name val="Arial"/>
      <family val="2"/>
      <charset val="204"/>
    </font>
    <font>
      <b/>
      <sz val="10"/>
      <color indexed="8"/>
      <name val="Arial"/>
      <family val="2"/>
      <charset val="204"/>
    </font>
    <font>
      <u/>
      <sz val="9.35"/>
      <color indexed="12"/>
      <name val="Calibri"/>
      <family val="2"/>
    </font>
    <font>
      <sz val="10"/>
      <color indexed="12"/>
      <name val="Arial"/>
      <family val="2"/>
      <charset val="204"/>
    </font>
    <font>
      <sz val="10"/>
      <name val="Arial"/>
      <family val="2"/>
      <charset val="204"/>
    </font>
    <font>
      <sz val="10"/>
      <color indexed="9"/>
      <name val="Arial"/>
      <family val="2"/>
      <charset val="204"/>
    </font>
    <font>
      <b/>
      <sz val="9"/>
      <color indexed="8"/>
      <name val="Arial"/>
      <family val="2"/>
      <charset val="204"/>
    </font>
    <font>
      <sz val="10"/>
      <name val="Arial Cyr"/>
    </font>
    <font>
      <i/>
      <sz val="10"/>
      <color indexed="12"/>
      <name val="Arial"/>
      <family val="2"/>
      <charset val="204"/>
    </font>
    <font>
      <sz val="10"/>
      <name val="Arial Cyr"/>
      <charset val="204"/>
    </font>
    <font>
      <sz val="10"/>
      <color theme="4" tint="-0.249977111117893"/>
      <name val="Arial"/>
      <family val="2"/>
      <charset val="204"/>
    </font>
    <font>
      <i/>
      <sz val="10"/>
      <color theme="4" tint="-0.249977111117893"/>
      <name val="Arial"/>
      <family val="2"/>
      <charset val="204"/>
    </font>
    <font>
      <b/>
      <sz val="10"/>
      <color theme="8"/>
      <name val="Arial"/>
      <family val="2"/>
      <charset val="204"/>
    </font>
    <font>
      <b/>
      <sz val="10"/>
      <color theme="4" tint="-0.249977111117893"/>
      <name val="Arial"/>
      <family val="2"/>
      <charset val="204"/>
    </font>
    <font>
      <u/>
      <sz val="10"/>
      <name val="Arial"/>
      <family val="2"/>
      <charset val="204"/>
    </font>
    <font>
      <sz val="10"/>
      <color theme="8"/>
      <name val="Arial"/>
      <family val="2"/>
      <charset val="204"/>
    </font>
    <font>
      <u/>
      <sz val="10"/>
      <color indexed="8"/>
      <name val="Arial"/>
      <family val="2"/>
      <charset val="204"/>
    </font>
    <font>
      <b/>
      <u/>
      <sz val="10"/>
      <name val="Arial"/>
      <family val="2"/>
      <charset val="204"/>
    </font>
    <font>
      <b/>
      <u/>
      <sz val="10"/>
      <color indexed="8"/>
      <name val="Arial"/>
      <family val="2"/>
      <charset val="204"/>
    </font>
    <font>
      <b/>
      <u/>
      <sz val="10"/>
      <color theme="8"/>
      <name val="Arial"/>
      <family val="2"/>
      <charset val="204"/>
    </font>
    <font>
      <b/>
      <u/>
      <sz val="10"/>
      <color theme="4" tint="-0.249977111117893"/>
      <name val="Arial"/>
      <family val="2"/>
      <charset val="204"/>
    </font>
    <font>
      <b/>
      <i/>
      <sz val="10"/>
      <color indexed="8"/>
      <name val="Arial"/>
      <family val="2"/>
      <charset val="204"/>
    </font>
    <font>
      <b/>
      <i/>
      <sz val="10"/>
      <color theme="8"/>
      <name val="Arial"/>
      <family val="2"/>
      <charset val="204"/>
    </font>
    <font>
      <b/>
      <i/>
      <sz val="10"/>
      <color theme="4" tint="-0.249977111117893"/>
      <name val="Arial"/>
      <family val="2"/>
      <charset val="204"/>
    </font>
    <font>
      <b/>
      <i/>
      <sz val="10"/>
      <name val="Arial"/>
      <family val="2"/>
      <charset val="204"/>
    </font>
    <font>
      <sz val="10"/>
      <name val="Times New Roman Cyr"/>
    </font>
    <font>
      <sz val="10"/>
      <color indexed="8"/>
      <name val="Calibri"/>
      <family val="2"/>
    </font>
    <font>
      <sz val="10"/>
      <name val="Courier"/>
    </font>
    <font>
      <sz val="10"/>
      <color theme="4" tint="-0.249977111117893"/>
      <name val="Calibri"/>
      <family val="2"/>
    </font>
    <font>
      <i/>
      <sz val="10"/>
      <name val="Arial"/>
      <family val="2"/>
      <charset val="204"/>
    </font>
    <font>
      <sz val="10"/>
      <color rgb="FF0070C0"/>
      <name val="Arial"/>
      <family val="2"/>
      <charset val="204"/>
    </font>
    <font>
      <b/>
      <sz val="10"/>
      <color rgb="FF0070C0"/>
      <name val="Arial"/>
      <family val="2"/>
      <charset val="204"/>
    </font>
    <font>
      <i/>
      <sz val="9"/>
      <name val="Arial"/>
      <family val="2"/>
      <charset val="204"/>
    </font>
    <font>
      <b/>
      <sz val="9"/>
      <name val="Arial"/>
      <family val="2"/>
      <charset val="204"/>
    </font>
    <font>
      <u/>
      <sz val="10"/>
      <color indexed="8"/>
      <name val="Calibri"/>
      <family val="2"/>
    </font>
    <font>
      <sz val="8"/>
      <color indexed="8"/>
      <name val="Arial"/>
      <family val="2"/>
      <charset val="204"/>
    </font>
    <font>
      <sz val="8"/>
      <color indexed="23"/>
      <name val="Arial"/>
      <family val="2"/>
      <charset val="204"/>
    </font>
    <font>
      <sz val="8"/>
      <name val="Arial"/>
      <family val="2"/>
      <charset val="204"/>
    </font>
    <font>
      <u/>
      <sz val="8"/>
      <name val="Arial"/>
      <family val="2"/>
      <charset val="204"/>
    </font>
    <font>
      <b/>
      <i/>
      <u/>
      <sz val="10"/>
      <color indexed="8"/>
      <name val="Arial"/>
      <family val="2"/>
      <charset val="204"/>
    </font>
    <font>
      <i/>
      <u/>
      <sz val="10"/>
      <color indexed="12"/>
      <name val="Arial"/>
      <family val="2"/>
      <charset val="204"/>
    </font>
    <font>
      <b/>
      <sz val="10"/>
      <color theme="0" tint="-0.499984740745262"/>
      <name val="Arial"/>
      <family val="2"/>
      <charset val="204"/>
    </font>
    <font>
      <sz val="10"/>
      <color theme="0" tint="-0.499984740745262"/>
      <name val="Arial"/>
      <family val="2"/>
      <charset val="204"/>
    </font>
    <font>
      <b/>
      <i/>
      <u/>
      <sz val="10"/>
      <name val="Arial"/>
      <family val="2"/>
      <charset val="204"/>
    </font>
  </fonts>
  <fills count="2">
    <fill>
      <patternFill patternType="none"/>
    </fill>
    <fill>
      <patternFill patternType="gray125"/>
    </fill>
  </fills>
  <borders count="14">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3">
    <xf numFmtId="0" fontId="0" fillId="0" borderId="0"/>
    <xf numFmtId="165" fontId="1" fillId="0" borderId="0" applyFont="0" applyFill="0" applyBorder="0" applyAlignment="0" applyProtection="0"/>
    <xf numFmtId="0" fontId="6" fillId="0" borderId="0" applyNumberFormat="0" applyFill="0" applyBorder="0" applyAlignment="0" applyProtection="0">
      <alignment vertical="top"/>
      <protection locked="0"/>
    </xf>
    <xf numFmtId="0" fontId="11" fillId="0" borderId="0"/>
    <xf numFmtId="0" fontId="13" fillId="0" borderId="0"/>
    <xf numFmtId="0" fontId="29" fillId="0" borderId="0"/>
    <xf numFmtId="0" fontId="13" fillId="0" borderId="0"/>
    <xf numFmtId="43" fontId="1" fillId="0" borderId="0" applyFont="0" applyFill="0" applyBorder="0" applyAlignment="0" applyProtection="0"/>
    <xf numFmtId="0" fontId="31" fillId="0" borderId="0"/>
    <xf numFmtId="0" fontId="1" fillId="0" borderId="0"/>
    <xf numFmtId="0" fontId="13" fillId="0" borderId="0"/>
    <xf numFmtId="0" fontId="13" fillId="0" borderId="0"/>
    <xf numFmtId="0" fontId="1" fillId="0" borderId="0"/>
  </cellStyleXfs>
  <cellXfs count="349">
    <xf numFmtId="0" fontId="0" fillId="0" borderId="0" xfId="0"/>
    <xf numFmtId="0" fontId="2" fillId="0" borderId="0" xfId="0" applyFont="1" applyFill="1"/>
    <xf numFmtId="0" fontId="3" fillId="0" borderId="0" xfId="0" applyFont="1"/>
    <xf numFmtId="0" fontId="4" fillId="0" borderId="0" xfId="0" applyFont="1" applyFill="1"/>
    <xf numFmtId="0" fontId="5" fillId="0" borderId="0" xfId="0" applyFont="1" applyFill="1" applyAlignment="1">
      <alignment horizontal="left"/>
    </xf>
    <xf numFmtId="0" fontId="7" fillId="0" borderId="0" xfId="2" applyFont="1" applyFill="1" applyAlignment="1" applyProtection="1">
      <alignment horizontal="left"/>
    </xf>
    <xf numFmtId="0" fontId="8" fillId="0" borderId="0" xfId="0" applyFont="1" applyFill="1"/>
    <xf numFmtId="0" fontId="9" fillId="0" borderId="0" xfId="2" applyFont="1" applyFill="1" applyAlignment="1" applyProtection="1">
      <alignment wrapText="1"/>
    </xf>
    <xf numFmtId="2" fontId="9" fillId="0" borderId="0" xfId="2" applyNumberFormat="1" applyFont="1" applyFill="1" applyAlignment="1" applyProtection="1">
      <alignment horizontal="left" wrapText="1"/>
    </xf>
    <xf numFmtId="0" fontId="5" fillId="0" borderId="0" xfId="0" applyFont="1" applyFill="1"/>
    <xf numFmtId="0" fontId="10" fillId="0" borderId="0" xfId="0" applyFont="1" applyFill="1" applyAlignment="1">
      <alignment horizontal="justify" vertical="center"/>
    </xf>
    <xf numFmtId="0" fontId="12" fillId="0" borderId="0" xfId="3" applyFont="1" applyFill="1"/>
    <xf numFmtId="0" fontId="15" fillId="0" borderId="0" xfId="3" applyFont="1" applyFill="1"/>
    <xf numFmtId="0" fontId="4" fillId="0" borderId="0" xfId="0" applyFont="1" applyFill="1" applyAlignment="1">
      <alignment horizontal="left"/>
    </xf>
    <xf numFmtId="0" fontId="16" fillId="0" borderId="0" xfId="0" applyFont="1" applyFill="1" applyAlignment="1">
      <alignment horizontal="left"/>
    </xf>
    <xf numFmtId="0" fontId="17" fillId="0" borderId="0" xfId="0" applyFont="1" applyFill="1" applyAlignment="1">
      <alignment horizontal="left"/>
    </xf>
    <xf numFmtId="0" fontId="4" fillId="0" borderId="0" xfId="0" applyFont="1" applyFill="1" applyAlignment="1">
      <alignment horizontal="centerContinuous"/>
    </xf>
    <xf numFmtId="0" fontId="8" fillId="0" borderId="0" xfId="0" applyFont="1" applyFill="1" applyAlignment="1">
      <alignment horizontal="left"/>
    </xf>
    <xf numFmtId="0" fontId="5" fillId="0" borderId="4" xfId="0" applyFont="1" applyFill="1" applyBorder="1" applyAlignment="1">
      <alignment horizontal="centerContinuous"/>
    </xf>
    <xf numFmtId="0" fontId="2" fillId="0" borderId="1" xfId="0" applyFont="1" applyFill="1" applyBorder="1" applyAlignment="1">
      <alignment horizontal="centerContinuous"/>
    </xf>
    <xf numFmtId="0" fontId="2" fillId="0" borderId="5" xfId="0" applyFont="1" applyFill="1" applyBorder="1" applyAlignment="1">
      <alignment horizontal="centerContinuous"/>
    </xf>
    <xf numFmtId="0" fontId="8" fillId="0" borderId="1" xfId="0" applyFont="1" applyFill="1" applyBorder="1" applyAlignment="1">
      <alignment horizontal="centerContinuous"/>
    </xf>
    <xf numFmtId="164" fontId="4" fillId="0" borderId="4" xfId="0" applyNumberFormat="1" applyFont="1" applyFill="1" applyBorder="1" applyAlignment="1" applyProtection="1">
      <alignment horizontal="center" vertical="center"/>
      <protection locked="0"/>
    </xf>
    <xf numFmtId="164" fontId="4" fillId="0" borderId="6" xfId="0" applyNumberFormat="1" applyFont="1" applyFill="1" applyBorder="1" applyAlignment="1" applyProtection="1">
      <alignment horizontal="center" vertical="center"/>
      <protection locked="0"/>
    </xf>
    <xf numFmtId="0" fontId="22" fillId="0" borderId="1" xfId="0" applyFont="1" applyFill="1" applyBorder="1" applyAlignment="1">
      <alignment horizontal="left" vertical="top" wrapText="1"/>
    </xf>
    <xf numFmtId="0" fontId="23" fillId="0" borderId="0" xfId="0" applyFont="1" applyFill="1" applyBorder="1" applyAlignment="1">
      <alignment horizontal="left" wrapText="1"/>
    </xf>
    <xf numFmtId="0" fontId="24" fillId="0" borderId="11" xfId="0" applyFont="1" applyFill="1" applyBorder="1" applyAlignment="1">
      <alignment horizontal="left" wrapText="1"/>
    </xf>
    <xf numFmtId="3" fontId="21" fillId="0" borderId="0" xfId="0" applyNumberFormat="1" applyFont="1" applyFill="1" applyBorder="1"/>
    <xf numFmtId="0" fontId="18" fillId="0" borderId="0" xfId="0" applyFont="1" applyFill="1"/>
    <xf numFmtId="0" fontId="5" fillId="0" borderId="0" xfId="0" applyFont="1" applyFill="1" applyBorder="1" applyAlignment="1">
      <alignment horizontal="left" vertical="top" wrapText="1" indent="1"/>
    </xf>
    <xf numFmtId="0" fontId="16" fillId="0" borderId="0" xfId="0" applyFont="1" applyFill="1" applyBorder="1" applyAlignment="1">
      <alignment horizontal="left" wrapText="1" indent="1"/>
    </xf>
    <xf numFmtId="0" fontId="17" fillId="0" borderId="11" xfId="0" applyFont="1" applyFill="1" applyBorder="1" applyAlignment="1">
      <alignment horizontal="left" wrapText="1" indent="1"/>
    </xf>
    <xf numFmtId="3" fontId="4" fillId="0" borderId="0" xfId="0" applyNumberFormat="1" applyFont="1" applyFill="1" applyBorder="1"/>
    <xf numFmtId="0" fontId="5" fillId="0" borderId="0" xfId="0" applyFont="1" applyFill="1" applyBorder="1" applyAlignment="1">
      <alignment horizontal="left" vertical="top" wrapText="1" indent="2"/>
    </xf>
    <xf numFmtId="0" fontId="16" fillId="0" borderId="0" xfId="0" applyFont="1" applyFill="1" applyBorder="1" applyAlignment="1">
      <alignment horizontal="left" wrapText="1" indent="2"/>
    </xf>
    <xf numFmtId="0" fontId="17" fillId="0" borderId="11" xfId="0" applyFont="1" applyFill="1" applyBorder="1" applyAlignment="1">
      <alignment horizontal="left" wrapText="1" indent="2"/>
    </xf>
    <xf numFmtId="0" fontId="2" fillId="0" borderId="0" xfId="0" applyFont="1" applyFill="1" applyBorder="1" applyAlignment="1">
      <alignment horizontal="left" vertical="top" wrapText="1" indent="3"/>
    </xf>
    <xf numFmtId="0" fontId="19" fillId="0" borderId="0" xfId="0" applyFont="1" applyFill="1" applyBorder="1" applyAlignment="1">
      <alignment horizontal="left" wrapText="1" indent="3"/>
    </xf>
    <xf numFmtId="0" fontId="14" fillId="0" borderId="11" xfId="0" applyFont="1" applyFill="1" applyBorder="1" applyAlignment="1">
      <alignment horizontal="left" wrapText="1" indent="3"/>
    </xf>
    <xf numFmtId="3" fontId="8" fillId="0" borderId="0" xfId="0" applyNumberFormat="1" applyFont="1" applyFill="1" applyBorder="1"/>
    <xf numFmtId="0" fontId="2" fillId="0" borderId="0" xfId="0" applyFont="1" applyFill="1" applyBorder="1" applyAlignment="1">
      <alignment horizontal="left" vertical="top" wrapText="1" indent="2"/>
    </xf>
    <xf numFmtId="0" fontId="19" fillId="0" borderId="12" xfId="0" applyFont="1" applyFill="1" applyBorder="1" applyAlignment="1">
      <alignment horizontal="left" wrapText="1" indent="2"/>
    </xf>
    <xf numFmtId="0" fontId="14" fillId="0" borderId="11" xfId="0" applyFont="1" applyFill="1" applyBorder="1" applyAlignment="1">
      <alignment horizontal="left" wrapText="1" indent="2"/>
    </xf>
    <xf numFmtId="0" fontId="16" fillId="0" borderId="12" xfId="0" applyFont="1" applyFill="1" applyBorder="1" applyAlignment="1">
      <alignment horizontal="left" wrapText="1" indent="2"/>
    </xf>
    <xf numFmtId="0" fontId="19" fillId="0" borderId="12" xfId="0" applyFont="1" applyFill="1" applyBorder="1" applyAlignment="1">
      <alignment horizontal="left" wrapText="1" indent="3"/>
    </xf>
    <xf numFmtId="0" fontId="21" fillId="0" borderId="0" xfId="0" applyFont="1" applyFill="1"/>
    <xf numFmtId="0" fontId="19" fillId="0" borderId="12" xfId="4" applyFont="1" applyFill="1" applyBorder="1" applyAlignment="1">
      <alignment horizontal="left" indent="4"/>
    </xf>
    <xf numFmtId="0" fontId="14" fillId="0" borderId="11" xfId="4" applyFont="1" applyFill="1" applyBorder="1" applyAlignment="1">
      <alignment horizontal="left" indent="4"/>
    </xf>
    <xf numFmtId="3" fontId="8" fillId="0" borderId="0" xfId="0" applyNumberFormat="1" applyFont="1" applyFill="1" applyBorder="1" applyAlignment="1">
      <alignment horizontal="right"/>
    </xf>
    <xf numFmtId="0" fontId="16" fillId="0" borderId="12" xfId="0" applyFont="1" applyFill="1" applyBorder="1" applyAlignment="1">
      <alignment horizontal="left" wrapText="1" indent="1"/>
    </xf>
    <xf numFmtId="0" fontId="22" fillId="0" borderId="0" xfId="0" applyFont="1" applyFill="1" applyBorder="1" applyAlignment="1">
      <alignment horizontal="left" vertical="top" wrapText="1"/>
    </xf>
    <xf numFmtId="0" fontId="23" fillId="0" borderId="12" xfId="0" applyFont="1" applyFill="1" applyBorder="1" applyAlignment="1">
      <alignment horizontal="left" wrapText="1"/>
    </xf>
    <xf numFmtId="0" fontId="25" fillId="0" borderId="0" xfId="0" applyFont="1" applyFill="1" applyBorder="1" applyAlignment="1">
      <alignment horizontal="left" vertical="top" wrapText="1"/>
    </xf>
    <xf numFmtId="0" fontId="26" fillId="0" borderId="12" xfId="0" applyFont="1" applyFill="1" applyBorder="1" applyAlignment="1">
      <alignment horizontal="left" vertical="top" wrapText="1"/>
    </xf>
    <xf numFmtId="0" fontId="27" fillId="0" borderId="11" xfId="0" applyFont="1" applyFill="1" applyBorder="1" applyAlignment="1">
      <alignment horizontal="left" wrapText="1"/>
    </xf>
    <xf numFmtId="3" fontId="28" fillId="0" borderId="0" xfId="0" applyNumberFormat="1" applyFont="1" applyFill="1" applyBorder="1"/>
    <xf numFmtId="2" fontId="19" fillId="0" borderId="12" xfId="0" applyNumberFormat="1" applyFont="1" applyFill="1" applyBorder="1" applyAlignment="1">
      <alignment horizontal="left" wrapText="1" indent="3"/>
    </xf>
    <xf numFmtId="2" fontId="14" fillId="0" borderId="11" xfId="0" applyNumberFormat="1" applyFont="1" applyFill="1" applyBorder="1" applyAlignment="1">
      <alignment horizontal="left" wrapText="1" indent="3"/>
    </xf>
    <xf numFmtId="0" fontId="8" fillId="0" borderId="0" xfId="0" applyFont="1" applyFill="1" applyBorder="1" applyAlignment="1">
      <alignment horizontal="left" vertical="top" wrapText="1" indent="3"/>
    </xf>
    <xf numFmtId="2" fontId="8" fillId="0" borderId="0" xfId="0" applyNumberFormat="1" applyFont="1" applyFill="1" applyBorder="1" applyAlignment="1">
      <alignment horizontal="left" vertical="top" wrapText="1" indent="5"/>
    </xf>
    <xf numFmtId="2" fontId="19" fillId="0" borderId="12" xfId="0" applyNumberFormat="1" applyFont="1" applyFill="1" applyBorder="1" applyAlignment="1">
      <alignment horizontal="left" wrapText="1" indent="5"/>
    </xf>
    <xf numFmtId="2" fontId="14" fillId="0" borderId="11" xfId="0" applyNumberFormat="1" applyFont="1" applyFill="1" applyBorder="1" applyAlignment="1">
      <alignment horizontal="left" wrapText="1" indent="5"/>
    </xf>
    <xf numFmtId="2" fontId="8" fillId="0" borderId="0" xfId="0" applyNumberFormat="1" applyFont="1" applyFill="1" applyBorder="1" applyAlignment="1">
      <alignment horizontal="left" wrapText="1" indent="5"/>
    </xf>
    <xf numFmtId="0" fontId="4" fillId="0" borderId="0" xfId="0" applyFont="1" applyFill="1" applyBorder="1" applyAlignment="1">
      <alignment horizontal="left" wrapText="1" indent="1"/>
    </xf>
    <xf numFmtId="0" fontId="4" fillId="0" borderId="0" xfId="0" applyFont="1" applyFill="1" applyBorder="1" applyAlignment="1">
      <alignment horizontal="left" wrapText="1" indent="2"/>
    </xf>
    <xf numFmtId="0" fontId="8" fillId="0" borderId="0" xfId="0" applyFont="1" applyFill="1" applyBorder="1" applyAlignment="1">
      <alignment horizontal="left" wrapText="1" indent="3"/>
    </xf>
    <xf numFmtId="2" fontId="2" fillId="0" borderId="0" xfId="0" applyNumberFormat="1" applyFont="1" applyFill="1" applyBorder="1" applyAlignment="1">
      <alignment horizontal="left" vertical="top" wrapText="1" indent="4"/>
    </xf>
    <xf numFmtId="2" fontId="19" fillId="0" borderId="12" xfId="0" applyNumberFormat="1" applyFont="1" applyFill="1" applyBorder="1" applyAlignment="1">
      <alignment horizontal="left" vertical="top" wrapText="1" indent="4"/>
    </xf>
    <xf numFmtId="2" fontId="14" fillId="0" borderId="11" xfId="0" applyNumberFormat="1" applyFont="1" applyFill="1" applyBorder="1" applyAlignment="1">
      <alignment horizontal="left" wrapText="1" indent="4"/>
    </xf>
    <xf numFmtId="2" fontId="19" fillId="0" borderId="12" xfId="0" applyNumberFormat="1" applyFont="1" applyFill="1" applyBorder="1" applyAlignment="1">
      <alignment horizontal="left" wrapText="1" indent="4"/>
    </xf>
    <xf numFmtId="0" fontId="18" fillId="0" borderId="0" xfId="5" applyFont="1" applyFill="1"/>
    <xf numFmtId="0" fontId="8" fillId="0" borderId="0" xfId="5" applyFont="1" applyFill="1"/>
    <xf numFmtId="0" fontId="2" fillId="0" borderId="7" xfId="0" applyFont="1" applyFill="1" applyBorder="1" applyAlignment="1">
      <alignment horizontal="left" vertical="top" wrapText="1" indent="2"/>
    </xf>
    <xf numFmtId="0" fontId="19" fillId="0" borderId="10" xfId="0" applyFont="1" applyFill="1" applyBorder="1" applyAlignment="1">
      <alignment horizontal="left" wrapText="1" indent="2"/>
    </xf>
    <xf numFmtId="0" fontId="14" fillId="0" borderId="9" xfId="0" applyFont="1" applyFill="1" applyBorder="1" applyAlignment="1">
      <alignment horizontal="left" wrapText="1" indent="2"/>
    </xf>
    <xf numFmtId="3" fontId="8" fillId="0" borderId="7" xfId="0" applyNumberFormat="1" applyFont="1" applyFill="1" applyBorder="1"/>
    <xf numFmtId="0" fontId="19" fillId="0" borderId="0" xfId="0" applyFont="1" applyFill="1"/>
    <xf numFmtId="0" fontId="14" fillId="0" borderId="0" xfId="0" applyFont="1" applyFill="1"/>
    <xf numFmtId="0" fontId="2" fillId="0" borderId="0" xfId="0" applyFont="1"/>
    <xf numFmtId="0" fontId="8" fillId="0" borderId="0" xfId="6" applyFont="1" applyFill="1" applyBorder="1" applyAlignment="1">
      <alignment horizontal="left"/>
    </xf>
    <xf numFmtId="0" fontId="14" fillId="0" borderId="0" xfId="6" applyFont="1" applyFill="1" applyBorder="1" applyAlignment="1">
      <alignment horizontal="left"/>
    </xf>
    <xf numFmtId="0" fontId="4" fillId="0" borderId="1" xfId="6" applyFont="1" applyFill="1" applyBorder="1" applyAlignment="1">
      <alignment horizontal="center"/>
    </xf>
    <xf numFmtId="0" fontId="17" fillId="0" borderId="3" xfId="6" applyFont="1" applyFill="1" applyBorder="1" applyAlignment="1">
      <alignment horizontal="center"/>
    </xf>
    <xf numFmtId="0" fontId="8" fillId="0" borderId="7" xfId="6" applyFont="1" applyFill="1" applyBorder="1"/>
    <xf numFmtId="0" fontId="14" fillId="0" borderId="9" xfId="6" applyFont="1" applyFill="1" applyBorder="1"/>
    <xf numFmtId="0" fontId="21" fillId="0" borderId="1" xfId="6" applyFont="1" applyFill="1" applyBorder="1" applyAlignment="1">
      <alignment horizontal="left" wrapText="1"/>
    </xf>
    <xf numFmtId="0" fontId="24" fillId="0" borderId="11" xfId="6" applyFont="1" applyFill="1" applyBorder="1" applyAlignment="1">
      <alignment horizontal="left" wrapText="1"/>
    </xf>
    <xf numFmtId="3" fontId="22" fillId="0" borderId="0" xfId="6" applyNumberFormat="1" applyFont="1" applyFill="1" applyBorder="1"/>
    <xf numFmtId="0" fontId="4" fillId="0" borderId="0" xfId="6" applyFont="1" applyFill="1" applyBorder="1" applyAlignment="1">
      <alignment horizontal="left" wrapText="1" indent="1"/>
    </xf>
    <xf numFmtId="0" fontId="17" fillId="0" borderId="11" xfId="6" applyFont="1" applyFill="1" applyBorder="1" applyAlignment="1">
      <alignment horizontal="left" wrapText="1" indent="1"/>
    </xf>
    <xf numFmtId="3" fontId="5" fillId="0" borderId="0" xfId="6" applyNumberFormat="1" applyFont="1" applyFill="1" applyBorder="1"/>
    <xf numFmtId="0" fontId="4" fillId="0" borderId="0" xfId="6" applyFont="1" applyFill="1" applyBorder="1" applyAlignment="1">
      <alignment horizontal="left" wrapText="1" indent="2"/>
    </xf>
    <xf numFmtId="0" fontId="17" fillId="0" borderId="11" xfId="6" applyFont="1" applyFill="1" applyBorder="1" applyAlignment="1">
      <alignment horizontal="left" wrapText="1" indent="2"/>
    </xf>
    <xf numFmtId="0" fontId="8" fillId="0" borderId="0" xfId="6" applyFont="1" applyFill="1" applyBorder="1" applyAlignment="1">
      <alignment horizontal="left" wrapText="1" indent="3"/>
    </xf>
    <xf numFmtId="0" fontId="14" fillId="0" borderId="11" xfId="6" applyFont="1" applyFill="1" applyBorder="1" applyAlignment="1">
      <alignment horizontal="left" wrapText="1" indent="3"/>
    </xf>
    <xf numFmtId="3" fontId="2" fillId="0" borderId="0" xfId="6" applyNumberFormat="1" applyFont="1" applyFill="1" applyBorder="1"/>
    <xf numFmtId="0" fontId="8" fillId="0" borderId="0" xfId="6" applyFont="1" applyFill="1" applyBorder="1" applyAlignment="1">
      <alignment horizontal="left" wrapText="1" indent="2"/>
    </xf>
    <xf numFmtId="0" fontId="14" fillId="0" borderId="11" xfId="6" applyFont="1" applyFill="1" applyBorder="1" applyAlignment="1">
      <alignment horizontal="left" wrapText="1" indent="2"/>
    </xf>
    <xf numFmtId="0" fontId="17" fillId="0" borderId="0" xfId="0" applyFont="1" applyFill="1" applyBorder="1" applyAlignment="1">
      <alignment horizontal="left" wrapText="1" indent="2"/>
    </xf>
    <xf numFmtId="0" fontId="14" fillId="0" borderId="0" xfId="0" applyFont="1" applyFill="1" applyBorder="1" applyAlignment="1">
      <alignment horizontal="left" wrapText="1" indent="3"/>
    </xf>
    <xf numFmtId="0" fontId="2" fillId="0" borderId="0" xfId="0" applyFont="1" applyFill="1" applyBorder="1" applyAlignment="1">
      <alignment horizontal="left" wrapText="1" indent="3"/>
    </xf>
    <xf numFmtId="0" fontId="14" fillId="0" borderId="12" xfId="4" applyFont="1" applyFill="1" applyBorder="1" applyAlignment="1">
      <alignment horizontal="left" indent="4"/>
    </xf>
    <xf numFmtId="0" fontId="21" fillId="0" borderId="0" xfId="6" applyFont="1" applyFill="1" applyBorder="1" applyAlignment="1">
      <alignment horizontal="left" wrapText="1"/>
    </xf>
    <xf numFmtId="0" fontId="28" fillId="0" borderId="0" xfId="6" applyFont="1" applyFill="1" applyBorder="1" applyAlignment="1">
      <alignment horizontal="left" wrapText="1"/>
    </xf>
    <xf numFmtId="0" fontId="27" fillId="0" borderId="11" xfId="6" applyFont="1" applyFill="1" applyBorder="1" applyAlignment="1">
      <alignment horizontal="left" wrapText="1"/>
    </xf>
    <xf numFmtId="3" fontId="25" fillId="0" borderId="0" xfId="6" applyNumberFormat="1" applyFont="1" applyFill="1" applyBorder="1"/>
    <xf numFmtId="0" fontId="4" fillId="0" borderId="0" xfId="6" applyFont="1" applyFill="1" applyBorder="1" applyAlignment="1">
      <alignment horizontal="left" wrapText="1" indent="3"/>
    </xf>
    <xf numFmtId="0" fontId="17" fillId="0" borderId="11" xfId="6" applyFont="1" applyFill="1" applyBorder="1" applyAlignment="1">
      <alignment horizontal="left" wrapText="1" indent="3"/>
    </xf>
    <xf numFmtId="0" fontId="8" fillId="0" borderId="0" xfId="6" applyFont="1" applyFill="1" applyBorder="1" applyAlignment="1">
      <alignment horizontal="left" wrapText="1" indent="4"/>
    </xf>
    <xf numFmtId="0" fontId="14" fillId="0" borderId="11" xfId="6" applyFont="1" applyFill="1" applyBorder="1" applyAlignment="1">
      <alignment horizontal="left" wrapText="1" indent="4"/>
    </xf>
    <xf numFmtId="0" fontId="5" fillId="0" borderId="0" xfId="0" applyFont="1"/>
    <xf numFmtId="0" fontId="8" fillId="0" borderId="0" xfId="0" applyFont="1" applyFill="1" applyBorder="1" applyAlignment="1">
      <alignment horizontal="left" wrapText="1" indent="4"/>
    </xf>
    <xf numFmtId="0" fontId="14" fillId="0" borderId="11" xfId="0" applyFont="1" applyFill="1" applyBorder="1" applyAlignment="1">
      <alignment horizontal="left" wrapText="1" indent="4"/>
    </xf>
    <xf numFmtId="0" fontId="4" fillId="0" borderId="0" xfId="6" applyFont="1" applyFill="1" applyBorder="1" applyAlignment="1">
      <alignment horizontal="left" wrapText="1" indent="4"/>
    </xf>
    <xf numFmtId="0" fontId="17" fillId="0" borderId="11" xfId="6" applyFont="1" applyFill="1" applyBorder="1" applyAlignment="1">
      <alignment horizontal="left" wrapText="1" indent="4"/>
    </xf>
    <xf numFmtId="0" fontId="8" fillId="0" borderId="0" xfId="6" applyFont="1" applyFill="1" applyBorder="1" applyAlignment="1">
      <alignment horizontal="left" wrapText="1" indent="5"/>
    </xf>
    <xf numFmtId="0" fontId="14" fillId="0" borderId="11" xfId="6" applyFont="1" applyFill="1" applyBorder="1" applyAlignment="1">
      <alignment horizontal="left" wrapText="1" indent="5"/>
    </xf>
    <xf numFmtId="0" fontId="8" fillId="0" borderId="0" xfId="6" applyFont="1" applyFill="1" applyBorder="1" applyAlignment="1">
      <alignment horizontal="left" wrapText="1" indent="6"/>
    </xf>
    <xf numFmtId="0" fontId="14" fillId="0" borderId="11" xfId="6" applyFont="1" applyFill="1" applyBorder="1" applyAlignment="1">
      <alignment horizontal="left" wrapText="1" indent="6"/>
    </xf>
    <xf numFmtId="43" fontId="2" fillId="0" borderId="0" xfId="7" applyFont="1" applyFill="1" applyBorder="1"/>
    <xf numFmtId="2" fontId="14" fillId="0" borderId="11" xfId="0" applyNumberFormat="1" applyFont="1" applyFill="1" applyBorder="1" applyAlignment="1">
      <alignment horizontal="left" wrapText="1" indent="6"/>
    </xf>
    <xf numFmtId="2" fontId="14" fillId="0" borderId="12" xfId="0" applyNumberFormat="1" applyFont="1" applyFill="1" applyBorder="1" applyAlignment="1">
      <alignment horizontal="left" wrapText="1" indent="6"/>
    </xf>
    <xf numFmtId="0" fontId="8" fillId="0" borderId="0" xfId="6" applyFont="1" applyFill="1" applyBorder="1" applyAlignment="1">
      <alignment horizontal="left" wrapText="1" indent="7"/>
    </xf>
    <xf numFmtId="0" fontId="14" fillId="0" borderId="11" xfId="6" applyFont="1" applyFill="1" applyBorder="1" applyAlignment="1">
      <alignment horizontal="left" wrapText="1" indent="7"/>
    </xf>
    <xf numFmtId="0" fontId="21" fillId="0" borderId="0" xfId="6" applyFont="1" applyFill="1" applyBorder="1" applyAlignment="1">
      <alignment horizontal="left" wrapText="1" indent="1"/>
    </xf>
    <xf numFmtId="0" fontId="24" fillId="0" borderId="11" xfId="6" applyFont="1" applyFill="1" applyBorder="1" applyAlignment="1">
      <alignment horizontal="left" wrapText="1" indent="1"/>
    </xf>
    <xf numFmtId="0" fontId="8" fillId="0" borderId="7" xfId="0" applyFont="1" applyFill="1" applyBorder="1" applyAlignment="1">
      <alignment horizontal="left" wrapText="1" indent="2"/>
    </xf>
    <xf numFmtId="0" fontId="14" fillId="0" borderId="7" xfId="0" applyFont="1" applyFill="1" applyBorder="1" applyAlignment="1">
      <alignment horizontal="left" wrapText="1" indent="2"/>
    </xf>
    <xf numFmtId="3" fontId="2" fillId="0" borderId="7" xfId="6" applyNumberFormat="1" applyFont="1" applyFill="1" applyBorder="1"/>
    <xf numFmtId="0" fontId="14" fillId="0" borderId="0" xfId="0" applyFont="1"/>
    <xf numFmtId="0" fontId="30" fillId="0" borderId="0" xfId="0" applyFont="1"/>
    <xf numFmtId="166" fontId="4" fillId="0" borderId="0" xfId="8" applyNumberFormat="1" applyFont="1" applyFill="1" applyBorder="1" applyAlignment="1">
      <alignment horizontal="left"/>
    </xf>
    <xf numFmtId="166" fontId="17" fillId="0" borderId="0" xfId="8" applyNumberFormat="1" applyFont="1" applyFill="1" applyBorder="1" applyAlignment="1">
      <alignment horizontal="left"/>
    </xf>
    <xf numFmtId="0" fontId="5" fillId="0" borderId="0" xfId="0" applyFont="1" applyFill="1" applyAlignment="1">
      <alignment horizontal="centerContinuous"/>
    </xf>
    <xf numFmtId="166" fontId="8" fillId="0" borderId="0" xfId="8" applyNumberFormat="1" applyFont="1" applyFill="1" applyBorder="1" applyAlignment="1">
      <alignment horizontal="left"/>
    </xf>
    <xf numFmtId="3" fontId="5" fillId="0" borderId="0" xfId="0" applyNumberFormat="1" applyFont="1" applyFill="1" applyAlignment="1">
      <alignment horizontal="centerContinuous"/>
    </xf>
    <xf numFmtId="0" fontId="21" fillId="0" borderId="1" xfId="0" applyFont="1" applyFill="1" applyBorder="1" applyAlignment="1">
      <alignment horizontal="left" wrapText="1"/>
    </xf>
    <xf numFmtId="0" fontId="24" fillId="0" borderId="3" xfId="0" applyFont="1" applyFill="1" applyBorder="1" applyAlignment="1">
      <alignment horizontal="left" wrapText="1"/>
    </xf>
    <xf numFmtId="3" fontId="22" fillId="0" borderId="1" xfId="0" applyNumberFormat="1" applyFont="1" applyFill="1" applyBorder="1"/>
    <xf numFmtId="0" fontId="17" fillId="0" borderId="11" xfId="0" applyFont="1" applyFill="1" applyBorder="1" applyAlignment="1">
      <alignment horizontal="left" wrapText="1" indent="4"/>
    </xf>
    <xf numFmtId="3" fontId="5" fillId="0" borderId="0" xfId="0" applyNumberFormat="1" applyFont="1" applyFill="1" applyBorder="1"/>
    <xf numFmtId="3" fontId="2" fillId="0" borderId="0" xfId="0" applyNumberFormat="1" applyFont="1" applyFill="1" applyBorder="1"/>
    <xf numFmtId="0" fontId="8" fillId="0" borderId="0" xfId="0" applyFont="1" applyFill="1" applyBorder="1" applyAlignment="1">
      <alignment horizontal="left" wrapText="1" indent="2"/>
    </xf>
    <xf numFmtId="0" fontId="5" fillId="0" borderId="0" xfId="0" applyFont="1" applyFill="1" applyBorder="1" applyAlignment="1">
      <alignment horizontal="left" wrapText="1" indent="2"/>
    </xf>
    <xf numFmtId="0" fontId="21" fillId="0" borderId="0" xfId="0" applyFont="1" applyFill="1" applyBorder="1" applyAlignment="1">
      <alignment horizontal="left" wrapText="1"/>
    </xf>
    <xf numFmtId="0" fontId="24" fillId="0" borderId="11" xfId="0" applyFont="1" applyFill="1" applyBorder="1" applyAlignment="1">
      <alignment horizontal="left" wrapText="1" indent="2"/>
    </xf>
    <xf numFmtId="3" fontId="22" fillId="0" borderId="0" xfId="0" applyNumberFormat="1" applyFont="1" applyFill="1" applyBorder="1"/>
    <xf numFmtId="0" fontId="28" fillId="0" borderId="0" xfId="0" applyFont="1" applyFill="1" applyBorder="1" applyAlignment="1">
      <alignment horizontal="left" wrapText="1"/>
    </xf>
    <xf numFmtId="0" fontId="27" fillId="0" borderId="11" xfId="0" applyFont="1" applyFill="1" applyBorder="1" applyAlignment="1">
      <alignment horizontal="left" wrapText="1" indent="2"/>
    </xf>
    <xf numFmtId="3" fontId="25" fillId="0" borderId="0" xfId="0" applyNumberFormat="1" applyFont="1" applyFill="1" applyBorder="1"/>
    <xf numFmtId="0" fontId="14" fillId="0" borderId="11" xfId="0" applyFont="1" applyFill="1" applyBorder="1" applyAlignment="1">
      <alignment horizontal="left" wrapText="1" indent="5"/>
    </xf>
    <xf numFmtId="2" fontId="14" fillId="0" borderId="12" xfId="0" applyNumberFormat="1" applyFont="1" applyFill="1" applyBorder="1" applyAlignment="1">
      <alignment horizontal="left" wrapText="1" indent="3"/>
    </xf>
    <xf numFmtId="0" fontId="17" fillId="0" borderId="11" xfId="0" applyFont="1" applyFill="1" applyBorder="1" applyAlignment="1">
      <alignment horizontal="left" wrapText="1" indent="5"/>
    </xf>
    <xf numFmtId="2" fontId="14" fillId="0" borderId="11" xfId="0" applyNumberFormat="1" applyFont="1" applyFill="1" applyBorder="1" applyAlignment="1">
      <alignment horizontal="left" vertical="top" wrapText="1" indent="8"/>
    </xf>
    <xf numFmtId="0" fontId="17" fillId="0" borderId="12" xfId="0" applyFont="1" applyFill="1" applyBorder="1" applyAlignment="1">
      <alignment horizontal="left" wrapText="1" indent="1"/>
    </xf>
    <xf numFmtId="0" fontId="17" fillId="0" borderId="12" xfId="0" applyFont="1" applyFill="1" applyBorder="1" applyAlignment="1">
      <alignment horizontal="left" wrapText="1" indent="2"/>
    </xf>
    <xf numFmtId="0" fontId="14" fillId="0" borderId="12" xfId="0" applyFont="1" applyFill="1" applyBorder="1" applyAlignment="1">
      <alignment horizontal="left" wrapText="1" indent="3"/>
    </xf>
    <xf numFmtId="166" fontId="8" fillId="0" borderId="0" xfId="0" applyNumberFormat="1" applyFont="1" applyFill="1" applyBorder="1" applyAlignment="1" applyProtection="1">
      <alignment horizontal="left" wrapText="1" indent="5"/>
    </xf>
    <xf numFmtId="2" fontId="14" fillId="0" borderId="11" xfId="0" applyNumberFormat="1" applyFont="1" applyFill="1" applyBorder="1" applyAlignment="1">
      <alignment horizontal="left" vertical="top" wrapText="1" indent="9"/>
    </xf>
    <xf numFmtId="166" fontId="14" fillId="0" borderId="11" xfId="0" applyNumberFormat="1" applyFont="1" applyFill="1" applyBorder="1" applyAlignment="1" applyProtection="1">
      <alignment horizontal="left" vertical="top" wrapText="1" indent="5"/>
    </xf>
    <xf numFmtId="167" fontId="8" fillId="0" borderId="0" xfId="0" applyNumberFormat="1" applyFont="1" applyFill="1" applyBorder="1" applyAlignment="1" applyProtection="1">
      <alignment horizontal="right"/>
    </xf>
    <xf numFmtId="2" fontId="8" fillId="0" borderId="0" xfId="0" applyNumberFormat="1" applyFont="1" applyFill="1" applyBorder="1" applyAlignment="1">
      <alignment horizontal="left" wrapText="1" indent="4"/>
    </xf>
    <xf numFmtId="2" fontId="14" fillId="0" borderId="11" xfId="0" applyNumberFormat="1" applyFont="1" applyFill="1" applyBorder="1" applyAlignment="1">
      <alignment horizontal="left" vertical="top" wrapText="1" indent="10"/>
    </xf>
    <xf numFmtId="0" fontId="14" fillId="0" borderId="11" xfId="0" applyFont="1" applyFill="1" applyBorder="1" applyAlignment="1">
      <alignment horizontal="left" vertical="top" wrapText="1" indent="3"/>
    </xf>
    <xf numFmtId="2" fontId="24" fillId="0" borderId="11" xfId="0" applyNumberFormat="1" applyFont="1" applyFill="1" applyBorder="1" applyAlignment="1">
      <alignment horizontal="left" vertical="top" wrapText="1" indent="2"/>
    </xf>
    <xf numFmtId="0" fontId="21" fillId="0" borderId="7" xfId="0" applyFont="1" applyFill="1" applyBorder="1" applyAlignment="1">
      <alignment horizontal="left" wrapText="1"/>
    </xf>
    <xf numFmtId="2" fontId="17" fillId="0" borderId="9" xfId="0" applyNumberFormat="1" applyFont="1" applyFill="1" applyBorder="1" applyAlignment="1">
      <alignment horizontal="left" vertical="top" wrapText="1" indent="2"/>
    </xf>
    <xf numFmtId="0" fontId="24" fillId="0" borderId="9" xfId="0" applyFont="1" applyFill="1" applyBorder="1" applyAlignment="1">
      <alignment horizontal="left" wrapText="1"/>
    </xf>
    <xf numFmtId="3" fontId="5" fillId="0" borderId="7" xfId="0" applyNumberFormat="1" applyFont="1" applyFill="1" applyBorder="1"/>
    <xf numFmtId="0" fontId="32" fillId="0" borderId="0" xfId="0" applyFont="1"/>
    <xf numFmtId="0" fontId="30" fillId="0" borderId="0" xfId="0" applyFont="1" applyFill="1"/>
    <xf numFmtId="166" fontId="17" fillId="0" borderId="0" xfId="8" applyNumberFormat="1" applyFont="1" applyFill="1" applyBorder="1" applyAlignment="1"/>
    <xf numFmtId="164" fontId="8" fillId="0" borderId="0" xfId="4" applyNumberFormat="1" applyFont="1" applyFill="1" applyAlignment="1" applyProtection="1">
      <alignment horizontal="centerContinuous"/>
    </xf>
    <xf numFmtId="164" fontId="4" fillId="0" borderId="0" xfId="4" applyNumberFormat="1" applyFont="1" applyFill="1" applyAlignment="1" applyProtection="1">
      <alignment horizontal="centerContinuous"/>
    </xf>
    <xf numFmtId="0" fontId="8" fillId="0" borderId="0" xfId="4" applyFont="1" applyFill="1" applyBorder="1" applyAlignment="1">
      <alignment horizontal="right" wrapText="1"/>
    </xf>
    <xf numFmtId="0" fontId="14" fillId="0" borderId="11" xfId="4" applyFont="1" applyFill="1" applyBorder="1" applyAlignment="1">
      <alignment horizontal="right" wrapText="1"/>
    </xf>
    <xf numFmtId="167" fontId="8" fillId="0" borderId="0" xfId="4" applyNumberFormat="1" applyFont="1" applyFill="1" applyBorder="1" applyAlignment="1" applyProtection="1">
      <alignment horizontal="right" vertical="center"/>
      <protection locked="0"/>
    </xf>
    <xf numFmtId="0" fontId="4" fillId="0" borderId="0" xfId="4" applyFont="1" applyFill="1" applyBorder="1" applyAlignment="1">
      <alignment horizontal="left" indent="1"/>
    </xf>
    <xf numFmtId="0" fontId="17" fillId="0" borderId="11" xfId="4" applyFont="1" applyFill="1" applyBorder="1" applyAlignment="1">
      <alignment horizontal="left" indent="1"/>
    </xf>
    <xf numFmtId="167" fontId="4" fillId="0" borderId="0" xfId="4" applyNumberFormat="1" applyFont="1" applyFill="1" applyBorder="1" applyAlignment="1" applyProtection="1">
      <alignment horizontal="right" vertical="center"/>
      <protection locked="0"/>
    </xf>
    <xf numFmtId="0" fontId="4" fillId="0" borderId="0" xfId="4" applyFont="1" applyFill="1" applyBorder="1" applyAlignment="1">
      <alignment horizontal="left" indent="2"/>
    </xf>
    <xf numFmtId="0" fontId="17" fillId="0" borderId="11" xfId="4" applyFont="1" applyFill="1" applyBorder="1" applyAlignment="1">
      <alignment horizontal="left" indent="2"/>
    </xf>
    <xf numFmtId="0" fontId="4" fillId="0" borderId="0" xfId="9" applyFont="1" applyFill="1" applyBorder="1" applyAlignment="1">
      <alignment horizontal="left" wrapText="1" indent="3"/>
    </xf>
    <xf numFmtId="0" fontId="17" fillId="0" borderId="11" xfId="9" applyFont="1" applyFill="1" applyBorder="1" applyAlignment="1">
      <alignment horizontal="left" wrapText="1" indent="3"/>
    </xf>
    <xf numFmtId="0" fontId="8" fillId="0" borderId="0" xfId="9" applyFont="1" applyFill="1" applyBorder="1" applyAlignment="1">
      <alignment horizontal="left" indent="4"/>
    </xf>
    <xf numFmtId="0" fontId="14" fillId="0" borderId="11" xfId="9" applyFont="1" applyFill="1" applyBorder="1" applyAlignment="1">
      <alignment horizontal="left" indent="4"/>
    </xf>
    <xf numFmtId="0" fontId="8" fillId="0" borderId="0" xfId="9" applyFont="1" applyFill="1" applyBorder="1" applyAlignment="1">
      <alignment horizontal="left" wrapText="1" indent="4"/>
    </xf>
    <xf numFmtId="0" fontId="14" fillId="0" borderId="11" xfId="9" applyFont="1" applyFill="1" applyBorder="1" applyAlignment="1">
      <alignment horizontal="left" wrapText="1" indent="4"/>
    </xf>
    <xf numFmtId="0" fontId="8" fillId="0" borderId="0" xfId="9" applyFont="1" applyFill="1" applyBorder="1" applyAlignment="1">
      <alignment horizontal="left" wrapText="1" indent="3"/>
    </xf>
    <xf numFmtId="0" fontId="14" fillId="0" borderId="11" xfId="9" applyFont="1" applyFill="1" applyBorder="1" applyAlignment="1">
      <alignment horizontal="left" wrapText="1" indent="3"/>
    </xf>
    <xf numFmtId="0" fontId="4" fillId="0" borderId="0" xfId="9" applyFont="1" applyFill="1" applyBorder="1" applyAlignment="1">
      <alignment horizontal="left" indent="3"/>
    </xf>
    <xf numFmtId="0" fontId="17" fillId="0" borderId="11" xfId="9" applyFont="1" applyFill="1" applyBorder="1" applyAlignment="1">
      <alignment horizontal="left" indent="3"/>
    </xf>
    <xf numFmtId="0" fontId="8" fillId="0" borderId="0" xfId="9" applyFont="1" applyFill="1" applyBorder="1" applyAlignment="1">
      <alignment horizontal="left" indent="5"/>
    </xf>
    <xf numFmtId="0" fontId="14" fillId="0" borderId="11" xfId="9" applyFont="1" applyFill="1" applyBorder="1" applyAlignment="1">
      <alignment horizontal="left" indent="5"/>
    </xf>
    <xf numFmtId="0" fontId="4" fillId="0" borderId="0" xfId="9" applyFont="1" applyFill="1" applyBorder="1" applyAlignment="1">
      <alignment horizontal="left" indent="4"/>
    </xf>
    <xf numFmtId="0" fontId="17" fillId="0" borderId="11" xfId="9" applyFont="1" applyFill="1" applyBorder="1" applyAlignment="1">
      <alignment horizontal="left" indent="4"/>
    </xf>
    <xf numFmtId="166" fontId="33" fillId="0" borderId="0" xfId="8" applyNumberFormat="1" applyFont="1" applyFill="1" applyBorder="1" applyAlignment="1" applyProtection="1">
      <alignment horizontal="left"/>
    </xf>
    <xf numFmtId="166" fontId="15" fillId="0" borderId="11" xfId="8" applyNumberFormat="1" applyFont="1" applyFill="1" applyBorder="1" applyAlignment="1" applyProtection="1">
      <alignment horizontal="left" indent="6"/>
    </xf>
    <xf numFmtId="166" fontId="15" fillId="0" borderId="11" xfId="8" applyNumberFormat="1" applyFont="1" applyFill="1" applyBorder="1" applyAlignment="1" applyProtection="1">
      <alignment horizontal="left"/>
    </xf>
    <xf numFmtId="0" fontId="4" fillId="0" borderId="0" xfId="9" applyFont="1" applyFill="1" applyBorder="1" applyAlignment="1">
      <alignment horizontal="left" indent="6"/>
    </xf>
    <xf numFmtId="0" fontId="17" fillId="0" borderId="11" xfId="9" applyFont="1" applyFill="1" applyBorder="1" applyAlignment="1">
      <alignment horizontal="left" indent="6"/>
    </xf>
    <xf numFmtId="0" fontId="4" fillId="0" borderId="0" xfId="9" applyFont="1" applyFill="1" applyBorder="1" applyAlignment="1">
      <alignment horizontal="left" wrapText="1" indent="4"/>
    </xf>
    <xf numFmtId="0" fontId="17" fillId="0" borderId="11" xfId="9" applyFont="1" applyFill="1" applyBorder="1" applyAlignment="1">
      <alignment horizontal="left" wrapText="1" indent="4"/>
    </xf>
    <xf numFmtId="0" fontId="4" fillId="0" borderId="0" xfId="4" applyFont="1" applyFill="1" applyBorder="1" applyAlignment="1">
      <alignment horizontal="left" indent="3"/>
    </xf>
    <xf numFmtId="0" fontId="17" fillId="0" borderId="11" xfId="4" applyFont="1" applyFill="1" applyBorder="1" applyAlignment="1">
      <alignment horizontal="left" indent="3"/>
    </xf>
    <xf numFmtId="0" fontId="4" fillId="0" borderId="0" xfId="4" applyFont="1" applyFill="1" applyBorder="1" applyAlignment="1">
      <alignment horizontal="left" indent="4"/>
    </xf>
    <xf numFmtId="0" fontId="17" fillId="0" borderId="11" xfId="4" applyFont="1" applyFill="1" applyBorder="1" applyAlignment="1">
      <alignment horizontal="left" indent="4"/>
    </xf>
    <xf numFmtId="0" fontId="8" fillId="0" borderId="0" xfId="4" applyFont="1" applyFill="1" applyBorder="1" applyAlignment="1">
      <alignment horizontal="left" wrapText="1" indent="5"/>
    </xf>
    <xf numFmtId="0" fontId="14" fillId="0" borderId="11" xfId="4" applyFont="1" applyFill="1" applyBorder="1" applyAlignment="1">
      <alignment horizontal="left" wrapText="1" indent="5"/>
    </xf>
    <xf numFmtId="0" fontId="8" fillId="0" borderId="0" xfId="4" applyFont="1" applyFill="1" applyBorder="1" applyAlignment="1">
      <alignment horizontal="left" wrapText="1" indent="6"/>
    </xf>
    <xf numFmtId="0" fontId="14" fillId="0" borderId="11" xfId="4" applyFont="1" applyFill="1" applyBorder="1" applyAlignment="1">
      <alignment horizontal="left" wrapText="1" indent="6"/>
    </xf>
    <xf numFmtId="0" fontId="8" fillId="0" borderId="0" xfId="4" applyFont="1" applyFill="1" applyBorder="1" applyAlignment="1">
      <alignment horizontal="left" indent="6"/>
    </xf>
    <xf numFmtId="0" fontId="14" fillId="0" borderId="11" xfId="4" applyFont="1" applyFill="1" applyBorder="1" applyAlignment="1">
      <alignment horizontal="left" indent="6"/>
    </xf>
    <xf numFmtId="0" fontId="8" fillId="0" borderId="0" xfId="4" applyFont="1" applyFill="1" applyBorder="1" applyAlignment="1">
      <alignment horizontal="left" indent="7"/>
    </xf>
    <xf numFmtId="0" fontId="14" fillId="0" borderId="11" xfId="4" applyFont="1" applyFill="1" applyBorder="1" applyAlignment="1">
      <alignment horizontal="left" indent="7"/>
    </xf>
    <xf numFmtId="0" fontId="8" fillId="0" borderId="0" xfId="4" applyFont="1" applyFill="1" applyBorder="1" applyAlignment="1">
      <alignment horizontal="left" indent="5"/>
    </xf>
    <xf numFmtId="0" fontId="14" fillId="0" borderId="11" xfId="4" applyFont="1" applyFill="1" applyBorder="1" applyAlignment="1">
      <alignment horizontal="left" indent="5"/>
    </xf>
    <xf numFmtId="0" fontId="8" fillId="0" borderId="0" xfId="4" applyFont="1" applyFill="1" applyBorder="1" applyAlignment="1">
      <alignment horizontal="left" wrapText="1" indent="7"/>
    </xf>
    <xf numFmtId="0" fontId="34" fillId="0" borderId="11" xfId="4" applyFont="1" applyFill="1" applyBorder="1" applyAlignment="1">
      <alignment horizontal="left" wrapText="1" indent="7"/>
    </xf>
    <xf numFmtId="0" fontId="34" fillId="0" borderId="11" xfId="4" applyFont="1" applyFill="1" applyBorder="1" applyAlignment="1">
      <alignment horizontal="right" wrapText="1"/>
    </xf>
    <xf numFmtId="0" fontId="4" fillId="0" borderId="0" xfId="4" applyFont="1" applyFill="1" applyBorder="1" applyAlignment="1">
      <alignment horizontal="left" wrapText="1" indent="3"/>
    </xf>
    <xf numFmtId="0" fontId="17" fillId="0" borderId="11" xfId="4" applyFont="1" applyFill="1" applyBorder="1" applyAlignment="1">
      <alignment horizontal="left" wrapText="1" indent="3"/>
    </xf>
    <xf numFmtId="0" fontId="8" fillId="0" borderId="0" xfId="4" applyFont="1" applyFill="1" applyBorder="1" applyAlignment="1">
      <alignment horizontal="left" wrapText="1" indent="4"/>
    </xf>
    <xf numFmtId="0" fontId="14" fillId="0" borderId="11" xfId="4" applyFont="1" applyFill="1" applyBorder="1" applyAlignment="1">
      <alignment horizontal="left" wrapText="1" indent="4"/>
    </xf>
    <xf numFmtId="2" fontId="4" fillId="0" borderId="0" xfId="9" applyNumberFormat="1" applyFont="1" applyFill="1" applyBorder="1" applyAlignment="1">
      <alignment horizontal="left" vertical="top" wrapText="1"/>
    </xf>
    <xf numFmtId="2" fontId="17" fillId="0" borderId="11" xfId="9" applyNumberFormat="1" applyFont="1" applyFill="1" applyBorder="1" applyAlignment="1">
      <alignment horizontal="left" vertical="top" wrapText="1"/>
    </xf>
    <xf numFmtId="0" fontId="8" fillId="0" borderId="0" xfId="9" applyFont="1" applyFill="1" applyBorder="1" applyAlignment="1">
      <alignment horizontal="right" wrapText="1"/>
    </xf>
    <xf numFmtId="0" fontId="14" fillId="0" borderId="11" xfId="9" applyFont="1" applyFill="1" applyBorder="1" applyAlignment="1">
      <alignment horizontal="right" wrapText="1"/>
    </xf>
    <xf numFmtId="2" fontId="4" fillId="0" borderId="0" xfId="9" applyNumberFormat="1" applyFont="1" applyFill="1" applyBorder="1" applyAlignment="1">
      <alignment horizontal="left" vertical="top" wrapText="1" indent="1"/>
    </xf>
    <xf numFmtId="2" fontId="17" fillId="0" borderId="11" xfId="9" applyNumberFormat="1" applyFont="1" applyFill="1" applyBorder="1" applyAlignment="1">
      <alignment horizontal="left" vertical="top" wrapText="1" indent="1"/>
    </xf>
    <xf numFmtId="2" fontId="8" fillId="0" borderId="0" xfId="9" applyNumberFormat="1" applyFont="1" applyFill="1" applyBorder="1" applyAlignment="1">
      <alignment horizontal="left" vertical="top" wrapText="1" indent="2"/>
    </xf>
    <xf numFmtId="2" fontId="14" fillId="0" borderId="11" xfId="9" applyNumberFormat="1" applyFont="1" applyFill="1" applyBorder="1" applyAlignment="1">
      <alignment horizontal="left" vertical="top" wrapText="1" indent="2"/>
    </xf>
    <xf numFmtId="2" fontId="14" fillId="0" borderId="11" xfId="9" applyNumberFormat="1" applyFont="1" applyFill="1" applyBorder="1" applyAlignment="1">
      <alignment horizontal="right" vertical="top" wrapText="1"/>
    </xf>
    <xf numFmtId="2" fontId="8" fillId="0" borderId="0" xfId="9" applyNumberFormat="1" applyFont="1" applyFill="1" applyBorder="1" applyAlignment="1">
      <alignment horizontal="left" vertical="top" wrapText="1" indent="3"/>
    </xf>
    <xf numFmtId="2" fontId="14" fillId="0" borderId="11" xfId="9" applyNumberFormat="1" applyFont="1" applyFill="1" applyBorder="1" applyAlignment="1">
      <alignment horizontal="left" vertical="top" wrapText="1" indent="3"/>
    </xf>
    <xf numFmtId="2" fontId="8" fillId="0" borderId="0" xfId="9" applyNumberFormat="1" applyFont="1" applyFill="1" applyBorder="1" applyAlignment="1">
      <alignment horizontal="right" vertical="top" wrapText="1"/>
    </xf>
    <xf numFmtId="0" fontId="4" fillId="0" borderId="0" xfId="9" applyFont="1" applyFill="1" applyBorder="1" applyAlignment="1">
      <alignment wrapText="1"/>
    </xf>
    <xf numFmtId="0" fontId="17" fillId="0" borderId="11" xfId="9" applyFont="1" applyFill="1" applyBorder="1" applyAlignment="1">
      <alignment wrapText="1"/>
    </xf>
    <xf numFmtId="0" fontId="4" fillId="0" borderId="0" xfId="9" applyFont="1" applyFill="1" applyBorder="1" applyAlignment="1">
      <alignment horizontal="left" wrapText="1" indent="1"/>
    </xf>
    <xf numFmtId="0" fontId="17" fillId="0" borderId="11" xfId="9" applyFont="1" applyFill="1" applyBorder="1" applyAlignment="1">
      <alignment horizontal="left" wrapText="1" indent="1"/>
    </xf>
    <xf numFmtId="0" fontId="4" fillId="0" borderId="0" xfId="9" applyFont="1" applyFill="1" applyBorder="1" applyAlignment="1">
      <alignment horizontal="left" wrapText="1" indent="2"/>
    </xf>
    <xf numFmtId="0" fontId="17" fillId="0" borderId="11" xfId="9" applyFont="1" applyFill="1" applyBorder="1" applyAlignment="1">
      <alignment horizontal="left" wrapText="1" indent="2"/>
    </xf>
    <xf numFmtId="0" fontId="8" fillId="0" borderId="0" xfId="9" applyFont="1" applyFill="1" applyBorder="1" applyAlignment="1">
      <alignment horizontal="left" wrapText="1" indent="5"/>
    </xf>
    <xf numFmtId="0" fontId="14" fillId="0" borderId="11" xfId="9" applyFont="1" applyFill="1" applyBorder="1" applyAlignment="1">
      <alignment horizontal="left" wrapText="1" indent="5"/>
    </xf>
    <xf numFmtId="2" fontId="4" fillId="0" borderId="0" xfId="9" applyNumberFormat="1" applyFont="1" applyFill="1" applyBorder="1" applyAlignment="1">
      <alignment horizontal="left" vertical="top" wrapText="1" indent="3"/>
    </xf>
    <xf numFmtId="2" fontId="17" fillId="0" borderId="11" xfId="9" applyNumberFormat="1" applyFont="1" applyFill="1" applyBorder="1" applyAlignment="1">
      <alignment horizontal="left" vertical="top" wrapText="1" indent="3"/>
    </xf>
    <xf numFmtId="2" fontId="8" fillId="0" borderId="0" xfId="9" applyNumberFormat="1" applyFont="1" applyFill="1" applyBorder="1" applyAlignment="1">
      <alignment horizontal="left" wrapText="1" indent="4"/>
    </xf>
    <xf numFmtId="2" fontId="14" fillId="0" borderId="11" xfId="9" applyNumberFormat="1" applyFont="1" applyFill="1" applyBorder="1" applyAlignment="1">
      <alignment horizontal="left" vertical="top" wrapText="1" indent="4"/>
    </xf>
    <xf numFmtId="2" fontId="8" fillId="0" borderId="0" xfId="9" applyNumberFormat="1" applyFont="1" applyFill="1" applyBorder="1" applyAlignment="1">
      <alignment horizontal="left" vertical="top" wrapText="1" indent="4"/>
    </xf>
    <xf numFmtId="2" fontId="8" fillId="0" borderId="0" xfId="0" applyNumberFormat="1" applyFont="1" applyFill="1" applyBorder="1" applyAlignment="1">
      <alignment horizontal="left" vertical="top" wrapText="1" indent="4"/>
    </xf>
    <xf numFmtId="2" fontId="34" fillId="0" borderId="11" xfId="0" applyNumberFormat="1" applyFont="1" applyFill="1" applyBorder="1" applyAlignment="1">
      <alignment horizontal="left" vertical="top" wrapText="1" indent="4"/>
    </xf>
    <xf numFmtId="2" fontId="34" fillId="0" borderId="0" xfId="0" applyNumberFormat="1" applyFont="1" applyFill="1" applyBorder="1" applyAlignment="1">
      <alignment horizontal="left" vertical="top" wrapText="1" indent="4"/>
    </xf>
    <xf numFmtId="2" fontId="34" fillId="0" borderId="11" xfId="0" applyNumberFormat="1" applyFont="1" applyFill="1" applyBorder="1" applyAlignment="1">
      <alignment horizontal="left" vertical="top" wrapText="1" indent="5"/>
    </xf>
    <xf numFmtId="2" fontId="34" fillId="0" borderId="0" xfId="0" applyNumberFormat="1" applyFont="1" applyFill="1" applyBorder="1" applyAlignment="1">
      <alignment horizontal="left" vertical="top" wrapText="1" indent="5"/>
    </xf>
    <xf numFmtId="2" fontId="4" fillId="0" borderId="0" xfId="9" applyNumberFormat="1" applyFont="1" applyFill="1" applyBorder="1" applyAlignment="1">
      <alignment horizontal="left" vertical="top" wrapText="1" indent="2"/>
    </xf>
    <xf numFmtId="2" fontId="8" fillId="0" borderId="0" xfId="9" applyNumberFormat="1" applyFont="1" applyFill="1" applyBorder="1" applyAlignment="1">
      <alignment horizontal="left" vertical="top" wrapText="1" indent="5"/>
    </xf>
    <xf numFmtId="2" fontId="14" fillId="0" borderId="11" xfId="9" applyNumberFormat="1" applyFont="1" applyFill="1" applyBorder="1" applyAlignment="1">
      <alignment horizontal="left" vertical="top" wrapText="1" indent="5"/>
    </xf>
    <xf numFmtId="0" fontId="8" fillId="0" borderId="0" xfId="9" applyFont="1" applyFill="1" applyBorder="1" applyAlignment="1">
      <alignment horizontal="left" wrapText="1" indent="6"/>
    </xf>
    <xf numFmtId="0" fontId="14" fillId="0" borderId="11" xfId="9" applyFont="1" applyFill="1" applyBorder="1" applyAlignment="1">
      <alignment horizontal="left" wrapText="1" indent="6"/>
    </xf>
    <xf numFmtId="2" fontId="14" fillId="0" borderId="11" xfId="0" applyNumberFormat="1" applyFont="1" applyFill="1" applyBorder="1" applyAlignment="1">
      <alignment horizontal="left" vertical="top" wrapText="1" indent="7"/>
    </xf>
    <xf numFmtId="166" fontId="14" fillId="0" borderId="11" xfId="0" applyNumberFormat="1" applyFont="1" applyFill="1" applyBorder="1" applyAlignment="1" applyProtection="1">
      <alignment horizontal="left" vertical="top" wrapText="1" indent="7"/>
    </xf>
    <xf numFmtId="168" fontId="35" fillId="0" borderId="0" xfId="0" applyNumberFormat="1" applyFont="1" applyFill="1" applyBorder="1" applyAlignment="1">
      <alignment horizontal="left" vertical="top" wrapText="1" indent="4"/>
    </xf>
    <xf numFmtId="168" fontId="4" fillId="0" borderId="0" xfId="0" applyNumberFormat="1" applyFont="1" applyFill="1" applyBorder="1" applyAlignment="1">
      <alignment horizontal="left" vertical="top" wrapText="1" indent="4"/>
    </xf>
    <xf numFmtId="167" fontId="8" fillId="0" borderId="0" xfId="7" applyNumberFormat="1" applyFont="1" applyFill="1" applyBorder="1" applyAlignment="1" applyProtection="1">
      <alignment horizontal="right" vertical="center"/>
      <protection locked="0"/>
    </xf>
    <xf numFmtId="167" fontId="4" fillId="0" borderId="0" xfId="7" applyNumberFormat="1" applyFont="1" applyFill="1" applyBorder="1" applyAlignment="1" applyProtection="1">
      <alignment horizontal="right" vertical="center"/>
      <protection locked="0"/>
    </xf>
    <xf numFmtId="0" fontId="36" fillId="0" borderId="0" xfId="0" applyFont="1" applyFill="1"/>
    <xf numFmtId="0" fontId="17" fillId="0" borderId="0" xfId="9" applyFont="1" applyFill="1" applyBorder="1" applyAlignment="1">
      <alignment wrapText="1"/>
    </xf>
    <xf numFmtId="0" fontId="37" fillId="0" borderId="0" xfId="0" applyFont="1" applyFill="1"/>
    <xf numFmtId="0" fontId="4" fillId="0" borderId="7" xfId="9" applyFont="1" applyFill="1" applyBorder="1" applyAlignment="1">
      <alignment wrapText="1"/>
    </xf>
    <xf numFmtId="0" fontId="17" fillId="0" borderId="7" xfId="9" applyFont="1" applyFill="1" applyBorder="1" applyAlignment="1">
      <alignment wrapText="1"/>
    </xf>
    <xf numFmtId="167" fontId="4" fillId="0" borderId="7" xfId="4" applyNumberFormat="1" applyFont="1" applyFill="1" applyBorder="1" applyAlignment="1" applyProtection="1">
      <alignment horizontal="right" vertical="center"/>
      <protection locked="0"/>
    </xf>
    <xf numFmtId="3" fontId="4" fillId="0" borderId="0" xfId="0" applyNumberFormat="1" applyFont="1" applyFill="1" applyAlignment="1">
      <alignment horizontal="center"/>
    </xf>
    <xf numFmtId="165" fontId="8" fillId="0" borderId="0" xfId="1" applyFont="1" applyFill="1" applyBorder="1" applyAlignment="1" applyProtection="1">
      <alignment horizontal="right" vertical="center"/>
      <protection locked="0"/>
    </xf>
    <xf numFmtId="3" fontId="18" fillId="0" borderId="0" xfId="0" applyNumberFormat="1" applyFont="1" applyFill="1" applyBorder="1"/>
    <xf numFmtId="0" fontId="20" fillId="0" borderId="0" xfId="0" applyFont="1"/>
    <xf numFmtId="0" fontId="38" fillId="0" borderId="0" xfId="0" applyFont="1" applyFill="1"/>
    <xf numFmtId="0" fontId="20" fillId="0" borderId="0" xfId="0" applyFont="1" applyFill="1"/>
    <xf numFmtId="167" fontId="18" fillId="0" borderId="0" xfId="4" applyNumberFormat="1" applyFont="1" applyFill="1" applyBorder="1" applyAlignment="1" applyProtection="1">
      <alignment horizontal="right" vertical="center"/>
      <protection locked="0"/>
    </xf>
    <xf numFmtId="167" fontId="21" fillId="0" borderId="0" xfId="4" applyNumberFormat="1" applyFont="1" applyFill="1" applyBorder="1" applyAlignment="1" applyProtection="1">
      <alignment horizontal="right" vertical="center"/>
      <protection locked="0"/>
    </xf>
    <xf numFmtId="167" fontId="18" fillId="0" borderId="0" xfId="7" applyNumberFormat="1" applyFont="1" applyFill="1" applyBorder="1" applyAlignment="1" applyProtection="1">
      <alignment horizontal="right" vertical="center"/>
      <protection locked="0"/>
    </xf>
    <xf numFmtId="167" fontId="21" fillId="0" borderId="0" xfId="7" applyNumberFormat="1" applyFont="1" applyFill="1" applyBorder="1" applyAlignment="1" applyProtection="1">
      <alignment horizontal="right" vertical="center"/>
      <protection locked="0"/>
    </xf>
    <xf numFmtId="167" fontId="21" fillId="0" borderId="7" xfId="4" applyNumberFormat="1" applyFont="1" applyFill="1" applyBorder="1" applyAlignment="1" applyProtection="1">
      <alignment horizontal="right" vertical="center"/>
      <protection locked="0"/>
    </xf>
    <xf numFmtId="0" fontId="38" fillId="0" borderId="0" xfId="0" applyFont="1"/>
    <xf numFmtId="0" fontId="4" fillId="0" borderId="0" xfId="2" applyFont="1" applyFill="1" applyAlignment="1" applyProtection="1">
      <alignment horizontal="left"/>
    </xf>
    <xf numFmtId="0" fontId="10" fillId="0" borderId="0" xfId="0" applyFont="1" applyFill="1" applyAlignment="1">
      <alignment horizontal="justify" vertical="top"/>
    </xf>
    <xf numFmtId="0" fontId="8" fillId="0" borderId="0" xfId="0" applyFont="1"/>
    <xf numFmtId="0" fontId="39" fillId="0" borderId="0" xfId="0" applyFont="1" applyFill="1" applyBorder="1" applyAlignment="1">
      <alignment horizontal="left" vertical="top"/>
    </xf>
    <xf numFmtId="0" fontId="40" fillId="0" borderId="0" xfId="10" applyFont="1" applyFill="1" applyAlignment="1"/>
    <xf numFmtId="0" fontId="40" fillId="0" borderId="0" xfId="0" applyFont="1" applyFill="1" applyAlignment="1">
      <alignment vertical="top"/>
    </xf>
    <xf numFmtId="165" fontId="41" fillId="0" borderId="0" xfId="1" applyFont="1" applyFill="1" applyAlignment="1"/>
    <xf numFmtId="0" fontId="41" fillId="0" borderId="0" xfId="0" applyFont="1" applyFill="1" applyAlignment="1"/>
    <xf numFmtId="0" fontId="7" fillId="0" borderId="0" xfId="0" applyFont="1" applyAlignment="1"/>
    <xf numFmtId="0" fontId="17" fillId="0" borderId="11" xfId="9" applyFont="1" applyFill="1" applyBorder="1"/>
    <xf numFmtId="164" fontId="4" fillId="0" borderId="0" xfId="4" applyNumberFormat="1" applyFont="1" applyFill="1" applyAlignment="1" applyProtection="1">
      <alignment horizontal="left"/>
    </xf>
    <xf numFmtId="164" fontId="17" fillId="0" borderId="0" xfId="4" applyNumberFormat="1" applyFont="1" applyFill="1" applyAlignment="1" applyProtection="1">
      <alignment horizontal="left"/>
    </xf>
    <xf numFmtId="164" fontId="16" fillId="0" borderId="0" xfId="4" applyNumberFormat="1" applyFont="1" applyFill="1" applyAlignment="1" applyProtection="1">
      <alignment horizontal="left"/>
    </xf>
    <xf numFmtId="165" fontId="42" fillId="0" borderId="0" xfId="1" applyFont="1" applyFill="1" applyAlignment="1"/>
    <xf numFmtId="3" fontId="20" fillId="0" borderId="0" xfId="6" applyNumberFormat="1" applyFont="1" applyFill="1" applyBorder="1"/>
    <xf numFmtId="3" fontId="43" fillId="0" borderId="0" xfId="6" applyNumberFormat="1" applyFont="1" applyFill="1" applyBorder="1"/>
    <xf numFmtId="3" fontId="20" fillId="0" borderId="7" xfId="6" applyNumberFormat="1" applyFont="1" applyFill="1" applyBorder="1"/>
    <xf numFmtId="0" fontId="44" fillId="0" borderId="0" xfId="3" applyFont="1" applyFill="1"/>
    <xf numFmtId="0" fontId="45" fillId="0" borderId="11" xfId="4" applyFont="1" applyFill="1" applyBorder="1" applyAlignment="1">
      <alignment horizontal="left" indent="3"/>
    </xf>
    <xf numFmtId="0" fontId="46" fillId="0" borderId="11" xfId="4" applyFont="1" applyFill="1" applyBorder="1" applyAlignment="1">
      <alignment horizontal="right" wrapText="1"/>
    </xf>
    <xf numFmtId="0" fontId="8" fillId="0" borderId="0" xfId="4" applyFont="1" applyFill="1" applyBorder="1" applyAlignment="1">
      <alignment horizontal="left" indent="4"/>
    </xf>
    <xf numFmtId="3" fontId="4" fillId="0" borderId="0" xfId="0" applyNumberFormat="1" applyFont="1" applyFill="1" applyBorder="1" applyAlignment="1">
      <alignment horizontal="right"/>
    </xf>
    <xf numFmtId="3" fontId="2" fillId="0" borderId="0" xfId="0" applyNumberFormat="1" applyFont="1" applyFill="1" applyBorder="1" applyAlignment="1">
      <alignment horizontal="right"/>
    </xf>
    <xf numFmtId="3" fontId="18" fillId="0" borderId="0" xfId="0" applyNumberFormat="1" applyFont="1" applyFill="1" applyBorder="1" applyAlignment="1">
      <alignment horizontal="right"/>
    </xf>
    <xf numFmtId="3" fontId="21" fillId="0" borderId="0" xfId="0" applyNumberFormat="1" applyFont="1" applyFill="1" applyBorder="1" applyAlignment="1">
      <alignment horizontal="right"/>
    </xf>
    <xf numFmtId="3" fontId="47" fillId="0" borderId="0" xfId="0" applyNumberFormat="1" applyFont="1" applyFill="1" applyBorder="1"/>
    <xf numFmtId="3" fontId="18" fillId="0" borderId="7" xfId="0" applyNumberFormat="1" applyFont="1" applyFill="1" applyBorder="1"/>
    <xf numFmtId="3" fontId="20" fillId="0" borderId="0" xfId="0" applyNumberFormat="1" applyFont="1" applyFill="1" applyBorder="1"/>
    <xf numFmtId="167" fontId="18" fillId="0" borderId="0" xfId="0" applyNumberFormat="1" applyFont="1" applyFill="1" applyBorder="1" applyAlignment="1" applyProtection="1">
      <alignment horizontal="right"/>
    </xf>
    <xf numFmtId="3" fontId="22" fillId="0" borderId="7" xfId="0" applyNumberFormat="1" applyFont="1" applyFill="1" applyBorder="1"/>
    <xf numFmtId="0" fontId="8" fillId="0" borderId="0" xfId="0" applyFont="1" applyFill="1" applyAlignment="1"/>
    <xf numFmtId="0" fontId="4" fillId="0" borderId="0" xfId="6" applyFont="1" applyFill="1" applyAlignment="1">
      <alignment horizontal="left"/>
    </xf>
    <xf numFmtId="0" fontId="17" fillId="0" borderId="0" xfId="6" applyFont="1" applyFill="1" applyAlignment="1">
      <alignment horizontal="left"/>
    </xf>
    <xf numFmtId="0" fontId="20" fillId="0" borderId="0" xfId="0" applyFont="1" applyAlignment="1">
      <alignment horizontal="left"/>
    </xf>
    <xf numFmtId="0" fontId="2" fillId="0" borderId="0" xfId="0" applyFont="1" applyAlignment="1">
      <alignment horizontal="left"/>
    </xf>
    <xf numFmtId="0" fontId="22" fillId="0" borderId="2" xfId="0" applyFont="1" applyFill="1" applyBorder="1" applyAlignment="1">
      <alignment horizontal="centerContinuous"/>
    </xf>
    <xf numFmtId="0" fontId="5" fillId="0" borderId="2" xfId="0" applyFont="1" applyFill="1" applyBorder="1" applyAlignment="1">
      <alignment horizontal="centerContinuous"/>
    </xf>
    <xf numFmtId="0" fontId="7" fillId="0" borderId="0" xfId="0" applyFont="1" applyFill="1" applyAlignment="1"/>
    <xf numFmtId="0" fontId="2" fillId="0" borderId="0" xfId="0" applyFont="1" applyFill="1" applyAlignment="1">
      <alignment horizontal="justify" vertical="center" wrapText="1"/>
    </xf>
    <xf numFmtId="0" fontId="2" fillId="0" borderId="0" xfId="0" applyFont="1" applyFill="1" applyAlignment="1">
      <alignment horizontal="justify" vertical="center"/>
    </xf>
    <xf numFmtId="0" fontId="0" fillId="0" borderId="0" xfId="0" applyAlignment="1"/>
    <xf numFmtId="3" fontId="43" fillId="0" borderId="0" xfId="0" applyNumberFormat="1" applyFont="1" applyFill="1" applyBorder="1"/>
    <xf numFmtId="2" fontId="17" fillId="0" borderId="11" xfId="9" applyNumberFormat="1" applyFont="1" applyFill="1" applyBorder="1" applyAlignment="1">
      <alignment horizontal="left" vertical="top" wrapText="1" indent="4"/>
    </xf>
    <xf numFmtId="2" fontId="17" fillId="0" borderId="0" xfId="9" applyNumberFormat="1" applyFont="1" applyFill="1" applyBorder="1" applyAlignment="1">
      <alignment horizontal="left" vertical="top" wrapText="1" indent="4"/>
    </xf>
    <xf numFmtId="2" fontId="14" fillId="0" borderId="0" xfId="9" applyNumberFormat="1" applyFont="1" applyFill="1" applyBorder="1" applyAlignment="1">
      <alignment horizontal="left" vertical="top" wrapText="1" indent="5"/>
    </xf>
    <xf numFmtId="2" fontId="14" fillId="0" borderId="11" xfId="9" applyNumberFormat="1" applyFont="1" applyFill="1" applyBorder="1" applyAlignment="1">
      <alignment horizontal="left" vertical="top" wrapText="1" indent="6"/>
    </xf>
    <xf numFmtId="2" fontId="14" fillId="0" borderId="0" xfId="9" applyNumberFormat="1" applyFont="1" applyFill="1" applyBorder="1" applyAlignment="1">
      <alignment horizontal="left" vertical="top" wrapText="1" indent="6"/>
    </xf>
    <xf numFmtId="0" fontId="14" fillId="0" borderId="0" xfId="9" applyFont="1" applyFill="1" applyBorder="1" applyAlignment="1">
      <alignment horizontal="left" wrapText="1" indent="6"/>
    </xf>
    <xf numFmtId="0" fontId="14" fillId="0" borderId="0" xfId="9" applyFont="1" applyFill="1" applyBorder="1" applyAlignment="1">
      <alignment horizontal="left" wrapText="1" indent="5"/>
    </xf>
    <xf numFmtId="164" fontId="14" fillId="0" borderId="0" xfId="4" applyNumberFormat="1" applyFont="1" applyFill="1" applyAlignment="1" applyProtection="1">
      <alignment horizontal="left"/>
    </xf>
    <xf numFmtId="0" fontId="0" fillId="0" borderId="0" xfId="0" applyFill="1" applyAlignment="1"/>
    <xf numFmtId="2" fontId="8" fillId="0" borderId="0" xfId="0" applyNumberFormat="1" applyFont="1" applyFill="1" applyBorder="1" applyAlignment="1">
      <alignment horizontal="left" vertical="top" wrapText="1" indent="6"/>
    </xf>
    <xf numFmtId="0" fontId="4" fillId="0" borderId="1" xfId="0" applyFont="1" applyFill="1" applyBorder="1" applyAlignment="1">
      <alignment horizontal="center" vertical="center"/>
    </xf>
    <xf numFmtId="0" fontId="2" fillId="0" borderId="7" xfId="0" applyFont="1" applyFill="1" applyBorder="1" applyAlignment="1">
      <alignment horizontal="center" vertical="center"/>
    </xf>
    <xf numFmtId="0" fontId="16" fillId="0" borderId="2" xfId="0" applyFont="1" applyFill="1" applyBorder="1" applyAlignment="1">
      <alignment horizontal="center" vertical="center"/>
    </xf>
    <xf numFmtId="0" fontId="19" fillId="0" borderId="8" xfId="0" applyFont="1" applyFill="1" applyBorder="1" applyAlignment="1">
      <alignment horizontal="center" vertical="center"/>
    </xf>
    <xf numFmtId="1" fontId="14" fillId="0" borderId="3" xfId="0" applyNumberFormat="1" applyFont="1" applyFill="1" applyBorder="1" applyAlignment="1">
      <alignment horizontal="center" vertical="center"/>
    </xf>
    <xf numFmtId="0" fontId="14" fillId="0" borderId="9" xfId="0" applyFont="1" applyFill="1" applyBorder="1" applyAlignment="1"/>
    <xf numFmtId="0" fontId="22" fillId="0" borderId="13" xfId="0" applyFont="1" applyFill="1" applyBorder="1" applyAlignment="1">
      <alignment horizontal="centerContinuous"/>
    </xf>
    <xf numFmtId="164" fontId="21" fillId="0" borderId="10" xfId="0" applyNumberFormat="1" applyFont="1" applyFill="1" applyBorder="1" applyAlignment="1" applyProtection="1">
      <alignment horizontal="center" vertical="center"/>
      <protection locked="0"/>
    </xf>
    <xf numFmtId="164" fontId="21" fillId="0" borderId="8" xfId="0" applyNumberFormat="1" applyFont="1" applyFill="1" applyBorder="1" applyAlignment="1" applyProtection="1">
      <alignment horizontal="center" vertical="center"/>
      <protection locked="0"/>
    </xf>
    <xf numFmtId="0" fontId="4" fillId="0" borderId="1" xfId="9" applyFont="1" applyFill="1" applyBorder="1"/>
    <xf numFmtId="168" fontId="8" fillId="0" borderId="0" xfId="9" applyNumberFormat="1" applyFont="1" applyFill="1" applyBorder="1" applyAlignment="1">
      <alignment horizontal="left" vertical="top" wrapText="1" indent="5"/>
    </xf>
    <xf numFmtId="2" fontId="8" fillId="0" borderId="0" xfId="9" applyNumberFormat="1" applyFont="1" applyFill="1" applyBorder="1" applyAlignment="1">
      <alignment horizontal="left" vertical="top" wrapText="1" indent="6"/>
    </xf>
    <xf numFmtId="0" fontId="8" fillId="0" borderId="0" xfId="0" applyFont="1" applyFill="1" applyAlignment="1">
      <alignment horizontal="justify" wrapText="1"/>
    </xf>
    <xf numFmtId="0" fontId="0" fillId="0" borderId="0" xfId="0" applyAlignment="1"/>
  </cellXfs>
  <cellStyles count="13">
    <cellStyle name="Гіперпосилання" xfId="2" builtinId="8"/>
    <cellStyle name="Звичайний" xfId="0" builtinId="0"/>
    <cellStyle name="Звичайний 2 2" xfId="12"/>
    <cellStyle name="Звичайний 4" xfId="11"/>
    <cellStyle name="Обычный_BoP_main table(BPM6)" xfId="9"/>
    <cellStyle name="Обычный_DIN_aPB_kva_sekt_6G" xfId="6"/>
    <cellStyle name="Обычный_din_pb_6G 2" xfId="4"/>
    <cellStyle name="Обычный_fin1 2" xfId="8"/>
    <cellStyle name="Обычный_PLB_2006" xfId="5"/>
    <cellStyle name="Обычный_Експорт" xfId="3"/>
    <cellStyle name="Обычный_ПБ_4кв2012_АНФОР_2" xfId="10"/>
    <cellStyle name="Фінансовий" xfId="1" builtinId="3"/>
    <cellStyle name="Фінансовий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trlProps/ctrlProp1.xml><?xml version="1.0" encoding="utf-8"?>
<formControlPr xmlns="http://schemas.microsoft.com/office/spreadsheetml/2009/9/main" objectType="List" dx="26" fmlaLink="$A$1" fmlaRange="$A$3:$A$4" noThreeD="1"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28575</xdr:rowOff>
        </xdr:from>
        <xdr:to>
          <xdr:col>0</xdr:col>
          <xdr:colOff>609600</xdr:colOff>
          <xdr:row>2</xdr:row>
          <xdr:rowOff>0</xdr:rowOff>
        </xdr:to>
        <xdr:sp macro="" textlink="">
          <xdr:nvSpPr>
            <xdr:cNvPr id="1025" name="List Box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rina\share\My%20Documents\Ukraine\Reporting\ukrbopcmdec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926BOPBPM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919AC83\BOPuk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bu\docs\630PLB\WORK\PB\&#1055;&#1054;&#1055;&#1045;&#1056;_&#1044;&#1040;&#1053;\2015\&#1050;&#1055;&#1041;6\08\Old\Inna\&#1055;&#1054;&#1055;&#1045;&#1056;_&#1044;&#1040;&#1053;\2010\03\&#1041;&#1077;&#1088;&#1077;&#1079;&#1077;&#1085;&#1100;\Old\&#1052;&#1086;&#1080;%20&#1076;&#1086;&#1082;&#1091;&#1084;&#1077;&#1085;&#1090;&#1099;\My%20eBooks\03_Robochi%20faily\2008\Cur%20Acc\09\WINDOWS\TEMP\ukr2001%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bu\docs\630PLB\WORK\PB\&#1055;&#1054;&#1055;&#1045;&#1056;_&#1044;&#1040;&#1053;\2015\&#1050;&#1055;&#1041;6\08\Old\Inna\&#1055;&#1054;&#1055;&#1045;&#1056;_&#1044;&#1040;&#1053;\2010\03\&#1041;&#1077;&#1088;&#1077;&#1079;&#1077;&#1085;&#1100;\Old\&#1052;&#1086;&#1080;%20&#1076;&#1086;&#1082;&#1091;&#1084;&#1077;&#1085;&#1090;&#1099;\My%20eBooks\03_Robochi%20faily\2008\Cur%20Acc\09\WINDOWS.98\TEMP\&#1043;&#1072;&#1083;&#1100;%20-%20&#1090;&#1072;&#1073;&#1083;.%20(17%20&#1096;&#109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576FSI_2008Q4"/>
      <sheetName val="PRIV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_Cap"/>
      <sheetName val="in_othsectors"/>
      <sheetName val="ass"/>
      <sheetName val="exp"/>
      <sheetName val="imp"/>
      <sheetName val="nfs"/>
      <sheetName val="oth"/>
      <sheetName val="debt"/>
      <sheetName val="IMFpurch"/>
      <sheetName val="imfrepay"/>
      <sheetName val="gas"/>
      <sheetName val="mtbop"/>
      <sheetName val="cashbop"/>
      <sheetName val="needs"/>
      <sheetName val="Pclubneeds"/>
      <sheetName val="ind"/>
      <sheetName val="cashflow"/>
      <sheetName val="HistCflow"/>
      <sheetName val="WEONEW"/>
      <sheetName val="експ_посл_кв"/>
      <sheetName val="C"/>
      <sheetName val="Macro1"/>
    </sheetNames>
    <sheetDataSet>
      <sheetData sheetId="0">
        <row r="7">
          <cell r="A7" t="str">
            <v>zDollarGDP</v>
          </cell>
        </row>
      </sheetData>
      <sheetData sheetId="1">
        <row r="17">
          <cell r="A17" t="str">
            <v>zReserves</v>
          </cell>
        </row>
      </sheetData>
      <sheetData sheetId="2">
        <row r="7">
          <cell r="A7" t="str">
            <v>zDollarGDP</v>
          </cell>
        </row>
      </sheetData>
      <sheetData sheetId="3" refreshError="1">
        <row r="7">
          <cell r="A7" t="str">
            <v>zDollarGDP</v>
          </cell>
          <cell r="B7" t="str">
            <v xml:space="preserve">  In billions of U.S. dollars</v>
          </cell>
          <cell r="C7">
            <v>103</v>
          </cell>
          <cell r="D7">
            <v>169.77011494252872</v>
          </cell>
          <cell r="E7">
            <v>18.768726984303285</v>
          </cell>
          <cell r="F7">
            <v>32.722850720418613</v>
          </cell>
          <cell r="G7">
            <v>25.868557052030997</v>
          </cell>
          <cell r="H7">
            <v>34.445670628183365</v>
          </cell>
          <cell r="I7">
            <v>43.328231871689347</v>
          </cell>
          <cell r="J7">
            <v>49.675842621189744</v>
          </cell>
          <cell r="K7">
            <v>41.827558092132087</v>
          </cell>
          <cell r="L7">
            <v>30.766214908034854</v>
          </cell>
          <cell r="M7">
            <v>30.350950987564008</v>
          </cell>
          <cell r="N7">
            <v>32.070984625449789</v>
          </cell>
          <cell r="O7">
            <v>35.766139550363611</v>
          </cell>
          <cell r="P7">
            <v>38.480886498511843</v>
          </cell>
          <cell r="Q7">
            <v>41.268041668434648</v>
          </cell>
          <cell r="R7">
            <v>44.193801680762952</v>
          </cell>
          <cell r="S7">
            <v>46.403491764801103</v>
          </cell>
          <cell r="T7">
            <v>49.698139680101988</v>
          </cell>
          <cell r="U7">
            <v>53.226707597389236</v>
          </cell>
          <cell r="V7">
            <v>57.005803836803871</v>
          </cell>
          <cell r="W7">
            <v>61.053215909216938</v>
          </cell>
          <cell r="X7">
            <v>2.3639774859287055</v>
          </cell>
          <cell r="Y7">
            <v>5.25</v>
          </cell>
          <cell r="Z7">
            <v>6.1338289962825279</v>
          </cell>
          <cell r="AA7">
            <v>5.0209205020920509</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10068.38987614432</v>
          </cell>
          <cell r="AS7">
            <v>11372.432432432432</v>
          </cell>
          <cell r="AT7">
            <v>13437.56727664155</v>
          </cell>
          <cell r="AU7">
            <v>14761.424017003188</v>
          </cell>
          <cell r="AV7">
            <v>10667.51398068124</v>
          </cell>
          <cell r="AW7">
            <v>11434.146341463416</v>
          </cell>
          <cell r="AX7">
            <v>12432</v>
          </cell>
          <cell r="AY7">
            <v>8383.265067290813</v>
          </cell>
          <cell r="AZ7">
            <v>7064.5885987082283</v>
          </cell>
          <cell r="BA7">
            <v>7644.0720995176443</v>
          </cell>
          <cell r="BB7">
            <v>8359.8026020637062</v>
          </cell>
          <cell r="BC7">
            <v>7268.5438117251515</v>
          </cell>
          <cell r="BD7">
            <v>5956.9912152269399</v>
          </cell>
          <cell r="BE7">
            <v>7243.8664453052943</v>
          </cell>
          <cell r="BF7">
            <v>9221.5480786909357</v>
          </cell>
          <cell r="BG7">
            <v>7928.0821917808216</v>
          </cell>
        </row>
        <row r="24">
          <cell r="A24" t="str">
            <v>zSDReRate</v>
          </cell>
          <cell r="B24" t="str">
            <v xml:space="preserve">  SDR/US$ [IFS, for 2000 const. from Sept.]</v>
          </cell>
          <cell r="C24">
            <v>1.3574999999999999</v>
          </cell>
          <cell r="D24">
            <v>1.3687499999999999</v>
          </cell>
          <cell r="E24">
            <v>1.4085000000000001</v>
          </cell>
          <cell r="F24">
            <v>1.39625</v>
          </cell>
          <cell r="G24">
            <v>1.4285000000000001</v>
          </cell>
          <cell r="H24">
            <v>1.51725</v>
          </cell>
          <cell r="I24">
            <v>1.4518500000000001</v>
          </cell>
          <cell r="J24">
            <v>1.3761133333333333</v>
          </cell>
          <cell r="K24">
            <v>1.3568091666666666</v>
          </cell>
          <cell r="L24">
            <v>1.3674483333333336</v>
          </cell>
          <cell r="M24">
            <v>1.3205983333333335</v>
          </cell>
          <cell r="N24">
            <v>1.3</v>
          </cell>
          <cell r="O24">
            <v>1.3</v>
          </cell>
          <cell r="P24">
            <v>1.3</v>
          </cell>
          <cell r="Q24">
            <v>1.3</v>
          </cell>
          <cell r="R24">
            <v>1.3</v>
          </cell>
          <cell r="S24">
            <v>1.3</v>
          </cell>
          <cell r="T24">
            <v>1.3</v>
          </cell>
          <cell r="U24">
            <v>1.3</v>
          </cell>
          <cell r="V24">
            <v>1.3</v>
          </cell>
          <cell r="W24">
            <v>1.3</v>
          </cell>
          <cell r="X24">
            <v>1.3879999999999999</v>
          </cell>
          <cell r="Y24">
            <v>1.39</v>
          </cell>
          <cell r="Z24">
            <v>1.4530000000000001</v>
          </cell>
          <cell r="AA24">
            <v>1.403</v>
          </cell>
          <cell r="AB24">
            <v>1.3759999999999999</v>
          </cell>
          <cell r="AC24">
            <v>1.413</v>
          </cell>
          <cell r="AD24">
            <v>1.403</v>
          </cell>
          <cell r="AE24">
            <v>1.393</v>
          </cell>
          <cell r="AF24">
            <v>1.3879999999999999</v>
          </cell>
          <cell r="AG24">
            <v>1.4159999999999999</v>
          </cell>
          <cell r="AH24">
            <v>1.4550000000000001</v>
          </cell>
          <cell r="AI24">
            <v>1.4550000000000001</v>
          </cell>
          <cell r="AJ24">
            <v>1.4931000000000001</v>
          </cell>
          <cell r="AK24">
            <v>1.5660000000000001</v>
          </cell>
          <cell r="AL24">
            <v>1.5170999999999999</v>
          </cell>
          <cell r="AM24">
            <v>1.4927999999999999</v>
          </cell>
          <cell r="AN24">
            <v>1.4653</v>
          </cell>
          <cell r="AO24">
            <v>1.4460999999999999</v>
          </cell>
          <cell r="AP24">
            <v>1.452</v>
          </cell>
          <cell r="AQ24">
            <v>1.444</v>
          </cell>
          <cell r="AR24">
            <v>1.3919999999999999</v>
          </cell>
          <cell r="AS24">
            <v>1.3759999999999999</v>
          </cell>
          <cell r="AT24">
            <v>1.3759999999999999</v>
          </cell>
          <cell r="AU24">
            <v>1.3759999999999999</v>
          </cell>
          <cell r="AV24">
            <v>1.3740000000000001</v>
          </cell>
          <cell r="AW24">
            <v>1.3740000000000001</v>
          </cell>
          <cell r="AX24">
            <v>1.3740000000000001</v>
          </cell>
          <cell r="AY24">
            <v>1.4067700000000001</v>
          </cell>
          <cell r="AZ24">
            <v>1.3819999999999999</v>
          </cell>
          <cell r="BA24">
            <v>1.3480000000000001</v>
          </cell>
          <cell r="BB24">
            <v>1.359</v>
          </cell>
          <cell r="BC24">
            <v>1.383</v>
          </cell>
        </row>
      </sheetData>
      <sheetData sheetId="4"/>
      <sheetData sheetId="5"/>
      <sheetData sheetId="6"/>
      <sheetData sheetId="7" refreshError="1">
        <row r="17">
          <cell r="A17" t="str">
            <v>zReserves</v>
          </cell>
          <cell r="B17" t="str">
            <v xml:space="preserve">    Gross usable reserves from 1998 on</v>
          </cell>
          <cell r="C17">
            <v>0</v>
          </cell>
          <cell r="D17">
            <v>0</v>
          </cell>
          <cell r="E17">
            <v>9.6000000000000002E-2</v>
          </cell>
          <cell r="F17">
            <v>0.13300000000000001</v>
          </cell>
          <cell r="G17">
            <v>0.64600000000000002</v>
          </cell>
          <cell r="H17">
            <v>1.1339999999999999</v>
          </cell>
          <cell r="I17">
            <v>1.994</v>
          </cell>
          <cell r="J17">
            <v>2.375</v>
          </cell>
          <cell r="K17">
            <v>0.78200000000000003</v>
          </cell>
          <cell r="L17">
            <v>1.0900000000000001</v>
          </cell>
          <cell r="M17">
            <v>1.016</v>
          </cell>
          <cell r="N17">
            <v>1.56</v>
          </cell>
          <cell r="O17">
            <v>2.5430000000000001</v>
          </cell>
          <cell r="P17">
            <v>3.0957930000000005</v>
          </cell>
          <cell r="Q17">
            <v>3.7418343030000005</v>
          </cell>
          <cell r="R17">
            <v>4.5037445385130006</v>
          </cell>
          <cell r="S17">
            <v>5.3197504007474237</v>
          </cell>
          <cell r="T17">
            <v>6.1936926792004909</v>
          </cell>
          <cell r="U17">
            <v>7.1296848594237261</v>
          </cell>
          <cell r="V17">
            <v>8.1321324844428116</v>
          </cell>
          <cell r="W17">
            <v>9.2057538908382526</v>
          </cell>
          <cell r="AZ17">
            <v>0.68700000000000006</v>
          </cell>
          <cell r="BA17">
            <v>0.98699999999999999</v>
          </cell>
          <cell r="BB17">
            <v>1.35</v>
          </cell>
          <cell r="BC17">
            <v>1.0900000000000001</v>
          </cell>
          <cell r="BD17">
            <v>1.0740000000000001</v>
          </cell>
          <cell r="BE17">
            <v>0.93899999999999995</v>
          </cell>
          <cell r="BF17">
            <v>0.98599999999999999</v>
          </cell>
          <cell r="BG17">
            <v>1.016</v>
          </cell>
          <cell r="BH17">
            <v>1.028</v>
          </cell>
          <cell r="BI17">
            <v>1.159</v>
          </cell>
          <cell r="BJ17">
            <v>1.2010000000000001</v>
          </cell>
          <cell r="BK17">
            <v>1.56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Links"/>
    </sheetNames>
    <sheetDataSet>
      <sheetData sheetId="0"/>
      <sheetData sheetId="1"/>
      <sheetData sheetId="2">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Input 1- Basi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Довідники"/>
    </sheetNames>
    <sheetDataSet>
      <sheetData sheetId="0"/>
      <sheetData sheetId="1"/>
      <sheetData sheetId="2">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5old"/>
      <sheetName val="tab4"/>
      <sheetName val="tab4 (1)"/>
      <sheetName val="Tab5"/>
      <sheetName val="Tab6"/>
      <sheetName val="Tab6(1)"/>
      <sheetName val="tab7"/>
      <sheetName val="Tab7(1)"/>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44 (1)"/>
      <sheetName val="Tab44 (2)"/>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4"/>
      <sheetName val="Tab5old"/>
      <sheetName val="Tab5"/>
      <sheetName val="Tab6"/>
      <sheetName val="tab7"/>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146024"/>
    </sheetNames>
    <sheetDataSet>
      <sheetData sheetId="0"/>
      <sheetData sheetId="1"/>
      <sheetData sheetId="2"/>
      <sheetData sheetId="3"/>
      <sheetData sheetId="4"/>
      <sheetData sheetId="5"/>
      <sheetData sheetId="6"/>
      <sheetData sheetId="7">
        <row r="13">
          <cell r="B13" t="str">
            <v>Country Name</v>
          </cell>
        </row>
      </sheetData>
      <sheetData sheetId="8"/>
      <sheetData sheetId="9"/>
      <sheetData sheetId="10"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1"/>
  <sheetViews>
    <sheetView tabSelected="1" zoomScale="85" zoomScaleNormal="85" workbookViewId="0"/>
  </sheetViews>
  <sheetFormatPr defaultColWidth="9.140625" defaultRowHeight="12.75" outlineLevelCol="1" x14ac:dyDescent="0.2"/>
  <cols>
    <col min="1" max="1" width="12.5703125" style="1" customWidth="1"/>
    <col min="2" max="2" width="111.7109375" style="1" customWidth="1"/>
    <col min="3" max="3" width="89.5703125" style="1" hidden="1" customWidth="1" outlineLevel="1"/>
    <col min="4" max="4" width="69.5703125" style="1" hidden="1" customWidth="1" outlineLevel="1"/>
    <col min="5" max="5" width="9.140625" style="1" collapsed="1"/>
    <col min="6" max="16384" width="9.140625" style="1"/>
  </cols>
  <sheetData>
    <row r="1" spans="1:4" s="3" customFormat="1" ht="14.25" x14ac:dyDescent="0.2">
      <c r="A1" s="1">
        <v>2</v>
      </c>
      <c r="B1" s="2" t="str">
        <f>IF($A$1=1,C1,D1)</f>
        <v xml:space="preserve">1. Balance of Payment of Ukraine (according to BPM6) </v>
      </c>
      <c r="C1" s="3" t="s">
        <v>0</v>
      </c>
      <c r="D1" s="4" t="s">
        <v>1</v>
      </c>
    </row>
    <row r="2" spans="1:4" s="6" customFormat="1" x14ac:dyDescent="0.2">
      <c r="A2" s="1"/>
      <c r="B2" s="5" t="str">
        <f>IF($A$1=1,C2,D2)</f>
        <v>1.1. Balance of Payments of Ukraine : analytical presentation</v>
      </c>
      <c r="C2" s="5" t="s">
        <v>2</v>
      </c>
      <c r="D2" s="5" t="s">
        <v>3</v>
      </c>
    </row>
    <row r="3" spans="1:4" s="6" customFormat="1" x14ac:dyDescent="0.2">
      <c r="A3" s="7" t="s">
        <v>4</v>
      </c>
      <c r="B3" s="5" t="str">
        <f>IF($A$1=1,C3,D3)</f>
        <v>1.2. Balance of payments of Ukraine: analytical presentation by sectors</v>
      </c>
      <c r="C3" s="5" t="s">
        <v>5</v>
      </c>
      <c r="D3" s="5" t="s">
        <v>6</v>
      </c>
    </row>
    <row r="4" spans="1:4" s="6" customFormat="1" x14ac:dyDescent="0.2">
      <c r="A4" s="8" t="s">
        <v>7</v>
      </c>
      <c r="B4" s="5" t="str">
        <f>IF($A$1=1,C4,D4)</f>
        <v>1.3. Balance of Payments of Ukraine: standart presentation</v>
      </c>
      <c r="C4" s="5" t="s">
        <v>8</v>
      </c>
      <c r="D4" s="5" t="s">
        <v>9</v>
      </c>
    </row>
    <row r="5" spans="1:4" s="6" customFormat="1" x14ac:dyDescent="0.2">
      <c r="A5" s="8"/>
      <c r="B5" s="5" t="str">
        <f>IF($A$1=1,C5,D5)</f>
        <v>1.4. Balance of Payments of Ukraine: standart presentation (detailed)</v>
      </c>
      <c r="C5" s="5" t="s">
        <v>10</v>
      </c>
      <c r="D5" s="5" t="s">
        <v>11</v>
      </c>
    </row>
    <row r="6" spans="1:4" x14ac:dyDescent="0.2">
      <c r="B6" s="5"/>
    </row>
    <row r="7" spans="1:4" s="3" customFormat="1" x14ac:dyDescent="0.2">
      <c r="B7" s="283" t="str">
        <f t="shared" ref="B7:B10" si="0">IF($A$1=1,C7,D7)</f>
        <v>Last updated on: 30.01.2026</v>
      </c>
      <c r="C7" s="3" t="s">
        <v>454</v>
      </c>
      <c r="D7" s="3" t="s">
        <v>455</v>
      </c>
    </row>
    <row r="9" spans="1:4" s="285" customFormat="1" x14ac:dyDescent="0.2">
      <c r="A9" s="1"/>
      <c r="B9" s="284"/>
      <c r="C9" s="284"/>
      <c r="D9" s="284"/>
    </row>
    <row r="10" spans="1:4" ht="60" x14ac:dyDescent="0.2">
      <c r="B10" s="10" t="str">
        <f t="shared" si="0"/>
        <v>According to the Law of Ukraine On Protecting the Interests of Entities Submitting Reports and Other Documents Under Martial Law or in Wartime, part of information need for compiling balance of payments statistics was not collected. Estimation of the balance of payments for 2022-Q2 2025 was made based on available information and will be revised after receiving additional information.</v>
      </c>
      <c r="C10" s="284" t="s">
        <v>447</v>
      </c>
      <c r="D10" s="284" t="s">
        <v>448</v>
      </c>
    </row>
    <row r="11" spans="1:4" x14ac:dyDescent="0.2">
      <c r="C11" s="284"/>
      <c r="D11" s="284"/>
    </row>
  </sheetData>
  <hyperlinks>
    <hyperlink ref="D2" location="'1.1'!A1" display="1.1. Balance of Payments: analytical presentation"/>
    <hyperlink ref="D3" location="'1.2'!A1" display="1.2. Balance of payments of Ukraine: analytical presentation by sectors"/>
    <hyperlink ref="D4" location="'1.3'!A1" display="1.3. Balance of Payments: standart presentation"/>
    <hyperlink ref="D5" location="'1.4'!A1" display="1.4. Balance of Payments: standart presentation"/>
    <hyperlink ref="B2" location="'1.1'!A1" display="'1.1'!A1"/>
    <hyperlink ref="C2" location="'1.1'!A1" display="1.1. Динаміка платіжного балансу України: аналітична форма представлення"/>
    <hyperlink ref="C4" location="'1.3'!A1" display="1.3. Динаміка платіжного балансу України: стандартна форма представлення"/>
    <hyperlink ref="C5" location="'1.4'!A1" display="1.4 .Динаміка платіжного балансу України: стандартна форма представлення"/>
    <hyperlink ref="C3" location="'1.2'!A1" display="1.2. Динаміка платіжного балансу України: аналітична форма представлення (за секторами)"/>
    <hyperlink ref="B4" location="'1.3'!A1" display="'1.3'!A1"/>
    <hyperlink ref="B3" location="'1.2'!A1" display="'1.2'!A1"/>
    <hyperlink ref="B5" location="'1.4'!A1" display="'1.4'!A1"/>
  </hyperlinks>
  <pageMargins left="0.70866141732283472" right="0.70866141732283472" top="0.94488188976377963" bottom="0.6692913385826772" header="0.51181102362204722" footer="0.51181102362204722"/>
  <pageSetup paperSize="9" scale="6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List Box 1">
              <controlPr defaultSize="0" autoLine="0" autoPict="0">
                <anchor moveWithCells="1">
                  <from>
                    <xdr:col>0</xdr:col>
                    <xdr:colOff>9525</xdr:colOff>
                    <xdr:row>0</xdr:row>
                    <xdr:rowOff>28575</xdr:rowOff>
                  </from>
                  <to>
                    <xdr:col>0</xdr:col>
                    <xdr:colOff>609600</xdr:colOff>
                    <xdr:row>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Q77"/>
  <sheetViews>
    <sheetView zoomScale="70" zoomScaleNormal="70" zoomScaleSheetLayoutView="100" workbookViewId="0">
      <pane xSplit="3" topLeftCell="DH1" activePane="topRight" state="frozen"/>
      <selection activeCell="EC7" sqref="EC7"/>
      <selection pane="topRight" activeCell="DH1" sqref="DH1"/>
    </sheetView>
  </sheetViews>
  <sheetFormatPr defaultColWidth="9.140625" defaultRowHeight="12.75" outlineLevelCol="1" x14ac:dyDescent="0.2"/>
  <cols>
    <col min="1" max="1" width="41.85546875" style="6" customWidth="1"/>
    <col min="2" max="2" width="67.28515625" style="76" hidden="1" customWidth="1"/>
    <col min="3" max="3" width="67.28515625" style="77" hidden="1" customWidth="1"/>
    <col min="4" max="5" width="7.7109375" style="6" hidden="1" customWidth="1" outlineLevel="1"/>
    <col min="6" max="6" width="8.140625" style="6" hidden="1" customWidth="1" outlineLevel="1"/>
    <col min="7" max="8" width="8.28515625" style="6" hidden="1" customWidth="1" outlineLevel="1"/>
    <col min="9" max="23" width="7.7109375" style="6" hidden="1" customWidth="1" outlineLevel="1"/>
    <col min="24" max="24" width="8.28515625" style="6" hidden="1" customWidth="1" outlineLevel="1"/>
    <col min="25" max="25" width="7.7109375" style="6" hidden="1" customWidth="1" outlineLevel="1"/>
    <col min="26" max="27" width="8.28515625" style="6" hidden="1" customWidth="1" outlineLevel="1"/>
    <col min="28" max="28" width="7.7109375" style="6" hidden="1" customWidth="1" outlineLevel="1"/>
    <col min="29" max="30" width="8.28515625" style="6" hidden="1" customWidth="1" outlineLevel="1"/>
    <col min="31" max="31" width="7.7109375" style="6" hidden="1" customWidth="1" outlineLevel="1"/>
    <col min="32" max="43" width="8.28515625" style="6" hidden="1" customWidth="1" outlineLevel="1"/>
    <col min="44" max="44" width="8.28515625" style="6" hidden="1" customWidth="1" outlineLevel="1" collapsed="1"/>
    <col min="45" max="51" width="8.28515625" style="6" hidden="1" customWidth="1" outlineLevel="1"/>
    <col min="52" max="52" width="8.28515625" style="6" hidden="1" customWidth="1" outlineLevel="1" collapsed="1"/>
    <col min="53" max="59" width="8.28515625" style="6" hidden="1" customWidth="1" outlineLevel="1"/>
    <col min="60" max="60" width="8.28515625" style="6" hidden="1" customWidth="1" outlineLevel="1" collapsed="1"/>
    <col min="61" max="63" width="8.28515625" style="6" hidden="1" customWidth="1" outlineLevel="1"/>
    <col min="64" max="64" width="7.7109375" style="6" hidden="1" customWidth="1" outlineLevel="1"/>
    <col min="65" max="66" width="8.28515625" style="6" hidden="1" customWidth="1" outlineLevel="1"/>
    <col min="67" max="68" width="7.7109375" style="6" hidden="1" customWidth="1" outlineLevel="1"/>
    <col min="69" max="71" width="8.28515625" style="6" hidden="1" customWidth="1" outlineLevel="1"/>
    <col min="72" max="72" width="8.28515625" style="6" hidden="1" customWidth="1" outlineLevel="1" collapsed="1"/>
    <col min="73" max="79" width="8.28515625" style="6" hidden="1" customWidth="1" outlineLevel="1"/>
    <col min="80" max="80" width="8.28515625" style="6" hidden="1" customWidth="1" outlineLevel="1" collapsed="1"/>
    <col min="81" max="83" width="8.28515625" style="6" hidden="1" customWidth="1" outlineLevel="1"/>
    <col min="84" max="84" width="8.28515625" style="6" hidden="1" customWidth="1" outlineLevel="1" collapsed="1"/>
    <col min="85" max="87" width="8.28515625" style="6" hidden="1" customWidth="1" outlineLevel="1"/>
    <col min="88" max="88" width="8.140625" style="6" hidden="1" customWidth="1" outlineLevel="1" collapsed="1"/>
    <col min="89" max="90" width="8.140625" style="6" hidden="1" customWidth="1" outlineLevel="1"/>
    <col min="91" max="91" width="7.7109375" style="6" hidden="1" customWidth="1" outlineLevel="1"/>
    <col min="92" max="93" width="8.140625" style="6" hidden="1" customWidth="1" outlineLevel="1"/>
    <col min="94" max="94" width="8.85546875" style="6" hidden="1" customWidth="1" outlineLevel="1"/>
    <col min="95" max="97" width="8.140625" style="6" hidden="1" customWidth="1" outlineLevel="1"/>
    <col min="98" max="99" width="8.7109375" style="6" hidden="1" customWidth="1" outlineLevel="1"/>
    <col min="100" max="100" width="8.85546875" style="6" hidden="1" customWidth="1" outlineLevel="1" collapsed="1"/>
    <col min="101" max="102" width="8.85546875" style="6" hidden="1" customWidth="1" outlineLevel="1"/>
    <col min="103" max="104" width="8.28515625" style="6" hidden="1" customWidth="1" outlineLevel="1"/>
    <col min="105" max="111" width="8.85546875" style="6" hidden="1" customWidth="1" outlineLevel="1"/>
    <col min="112" max="112" width="8.140625" style="6" bestFit="1" customWidth="1" collapsed="1"/>
    <col min="113" max="113" width="8.140625" style="6" bestFit="1" customWidth="1"/>
    <col min="114" max="117" width="8.7109375" style="6" bestFit="1" customWidth="1"/>
    <col min="118" max="118" width="9.140625" style="6" bestFit="1" customWidth="1"/>
    <col min="119" max="123" width="8.7109375" style="6" bestFit="1" customWidth="1"/>
    <col min="124" max="125" width="9.140625" style="6" bestFit="1" customWidth="1"/>
    <col min="126" max="127" width="8.7109375" style="6" bestFit="1" customWidth="1"/>
    <col min="128" max="130" width="9.140625" style="6" bestFit="1" customWidth="1"/>
    <col min="131" max="131" width="8.7109375" style="6" bestFit="1" customWidth="1"/>
    <col min="132" max="132" width="9.140625" style="6" bestFit="1" customWidth="1"/>
    <col min="133" max="133" width="8.7109375" style="6" bestFit="1" customWidth="1"/>
    <col min="134" max="134" width="9.140625" style="6" bestFit="1" customWidth="1"/>
    <col min="135" max="135" width="8.7109375" style="6" bestFit="1" customWidth="1"/>
    <col min="136" max="137" width="10.42578125" style="28" customWidth="1" outlineLevel="1"/>
    <col min="138" max="16384" width="9.140625" style="6"/>
  </cols>
  <sheetData>
    <row r="1" spans="1:137" s="11" customFormat="1" x14ac:dyDescent="0.2">
      <c r="A1" s="11" t="str">
        <f>IF('1'!$A$1=1,"до змісту","to title")</f>
        <v>to title</v>
      </c>
      <c r="B1" s="332"/>
      <c r="C1" s="12"/>
      <c r="EF1" s="300"/>
      <c r="EG1" s="300"/>
    </row>
    <row r="2" spans="1:137" s="3" customFormat="1" x14ac:dyDescent="0.2">
      <c r="A2" s="13" t="str">
        <f>IF('1'!$A$1=1,B2,C2)</f>
        <v>1.1. Balance of Payments of Ukraine: analytical presentation</v>
      </c>
      <c r="B2" s="14" t="s">
        <v>2</v>
      </c>
      <c r="C2" s="15" t="s">
        <v>12</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DH2" s="16"/>
      <c r="DI2" s="16"/>
      <c r="DJ2" s="16"/>
      <c r="DK2" s="16"/>
      <c r="DL2" s="16"/>
      <c r="DM2" s="16"/>
      <c r="DN2" s="16"/>
      <c r="DO2" s="16"/>
      <c r="DP2" s="16"/>
      <c r="DQ2" s="16"/>
      <c r="DR2" s="16"/>
      <c r="DS2" s="16"/>
      <c r="DT2" s="16"/>
      <c r="DU2" s="16"/>
      <c r="DV2" s="16"/>
      <c r="DW2" s="16"/>
      <c r="DX2" s="16"/>
      <c r="DY2" s="16"/>
      <c r="DZ2" s="16"/>
      <c r="EA2" s="16"/>
      <c r="EB2" s="16"/>
      <c r="EC2" s="16"/>
      <c r="ED2" s="16"/>
      <c r="EE2" s="16"/>
      <c r="EF2" s="45"/>
      <c r="EG2" s="45"/>
    </row>
    <row r="3" spans="1:137" s="3" customFormat="1" x14ac:dyDescent="0.2">
      <c r="A3" s="17" t="str">
        <f>IF('1'!$A$1=1,B3,C3)</f>
        <v xml:space="preserve">(according to BPM6) </v>
      </c>
      <c r="B3" s="14" t="s">
        <v>13</v>
      </c>
      <c r="C3" s="15" t="s">
        <v>14</v>
      </c>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DH3" s="16"/>
      <c r="DI3" s="16"/>
      <c r="DJ3" s="16"/>
      <c r="DK3" s="16"/>
      <c r="DL3" s="16"/>
      <c r="DM3" s="16"/>
      <c r="DN3" s="16"/>
      <c r="DO3" s="16"/>
      <c r="DP3" s="16"/>
      <c r="DQ3" s="16"/>
      <c r="DR3" s="16"/>
      <c r="DS3" s="16"/>
      <c r="DT3" s="16"/>
      <c r="DU3" s="16"/>
      <c r="DV3" s="16"/>
      <c r="DW3" s="16"/>
      <c r="DX3" s="16"/>
      <c r="DY3" s="16"/>
      <c r="DZ3" s="16"/>
      <c r="EA3" s="16"/>
      <c r="EB3" s="16"/>
      <c r="EC3" s="16"/>
      <c r="ED3" s="16"/>
      <c r="EE3" s="16"/>
      <c r="EF3" s="45"/>
      <c r="EG3" s="45"/>
    </row>
    <row r="4" spans="1:137" s="3" customFormat="1" x14ac:dyDescent="0.2">
      <c r="A4" s="293" t="str">
        <f>IF('1'!$A$1=1,B4,C4)</f>
        <v xml:space="preserve"> mln UAH</v>
      </c>
      <c r="B4" s="294" t="s">
        <v>15</v>
      </c>
      <c r="C4" s="295" t="s">
        <v>16</v>
      </c>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c r="BQ4" s="271"/>
      <c r="BR4" s="271"/>
      <c r="BS4" s="271"/>
      <c r="BT4" s="271"/>
      <c r="BU4" s="271"/>
      <c r="BV4" s="271"/>
      <c r="BW4" s="271"/>
      <c r="BX4" s="271"/>
      <c r="BY4" s="271"/>
      <c r="BZ4" s="271"/>
      <c r="CA4" s="271"/>
      <c r="CB4" s="271"/>
      <c r="CC4" s="271"/>
      <c r="CD4" s="271"/>
      <c r="CE4" s="271"/>
      <c r="CF4" s="271"/>
      <c r="CG4" s="271"/>
      <c r="CH4" s="271"/>
      <c r="CI4" s="271"/>
      <c r="CJ4" s="271"/>
      <c r="CK4" s="271"/>
      <c r="CL4" s="271"/>
      <c r="CM4" s="271"/>
      <c r="CN4" s="271"/>
      <c r="CO4" s="271"/>
      <c r="CP4" s="271"/>
      <c r="CQ4" s="271"/>
      <c r="CR4" s="271"/>
      <c r="CS4" s="271"/>
      <c r="CT4" s="271"/>
      <c r="CU4" s="271"/>
      <c r="CV4" s="271"/>
      <c r="CW4" s="271"/>
      <c r="DH4" s="271"/>
      <c r="DI4" s="271"/>
      <c r="DJ4" s="271"/>
      <c r="DK4" s="271"/>
      <c r="DL4" s="271"/>
      <c r="DM4" s="271"/>
      <c r="DN4" s="271"/>
      <c r="DO4" s="271"/>
      <c r="DP4" s="271"/>
      <c r="DQ4" s="271"/>
      <c r="DR4" s="271"/>
      <c r="DS4" s="271"/>
      <c r="DT4" s="271"/>
      <c r="DU4" s="271"/>
      <c r="DV4" s="271"/>
      <c r="DW4" s="271"/>
      <c r="DX4" s="271"/>
      <c r="DY4" s="271"/>
      <c r="DZ4" s="271"/>
      <c r="EA4" s="271"/>
      <c r="EB4" s="271"/>
      <c r="EC4" s="271"/>
      <c r="ED4" s="271"/>
      <c r="EE4" s="271"/>
      <c r="EF4" s="45"/>
      <c r="EG4" s="45"/>
    </row>
    <row r="5" spans="1:137" s="3" customFormat="1" x14ac:dyDescent="0.2">
      <c r="A5" s="335" t="str">
        <f>IF('1'!$A$1=1,B5,C5)</f>
        <v>Description</v>
      </c>
      <c r="B5" s="337" t="s">
        <v>17</v>
      </c>
      <c r="C5" s="339" t="s">
        <v>18</v>
      </c>
      <c r="D5" s="18">
        <v>2015</v>
      </c>
      <c r="E5" s="19"/>
      <c r="F5" s="20"/>
      <c r="G5" s="19"/>
      <c r="H5" s="21"/>
      <c r="I5" s="21"/>
      <c r="J5" s="21"/>
      <c r="K5" s="21"/>
      <c r="L5" s="21"/>
      <c r="M5" s="21"/>
      <c r="N5" s="21"/>
      <c r="O5" s="21"/>
      <c r="P5" s="18">
        <v>2016</v>
      </c>
      <c r="Q5" s="19"/>
      <c r="R5" s="20"/>
      <c r="S5" s="19"/>
      <c r="T5" s="21"/>
      <c r="U5" s="21"/>
      <c r="V5" s="21"/>
      <c r="W5" s="21"/>
      <c r="X5" s="21"/>
      <c r="Y5" s="21"/>
      <c r="Z5" s="21"/>
      <c r="AA5" s="21"/>
      <c r="AB5" s="18">
        <v>2017</v>
      </c>
      <c r="AC5" s="19"/>
      <c r="AD5" s="20"/>
      <c r="AE5" s="19"/>
      <c r="AF5" s="21"/>
      <c r="AG5" s="21"/>
      <c r="AH5" s="21"/>
      <c r="AI5" s="21"/>
      <c r="AJ5" s="21"/>
      <c r="AK5" s="21"/>
      <c r="AL5" s="21"/>
      <c r="AM5" s="21"/>
      <c r="AN5" s="18">
        <v>2018</v>
      </c>
      <c r="AO5" s="19"/>
      <c r="AP5" s="20"/>
      <c r="AQ5" s="19"/>
      <c r="AR5" s="21"/>
      <c r="AS5" s="21"/>
      <c r="AT5" s="21"/>
      <c r="AU5" s="21"/>
      <c r="AV5" s="21"/>
      <c r="AW5" s="21"/>
      <c r="AX5" s="21"/>
      <c r="AY5" s="21"/>
      <c r="AZ5" s="18">
        <v>2019</v>
      </c>
      <c r="BA5" s="19"/>
      <c r="BB5" s="20"/>
      <c r="BC5" s="19"/>
      <c r="BD5" s="21"/>
      <c r="BE5" s="21"/>
      <c r="BF5" s="21"/>
      <c r="BG5" s="21"/>
      <c r="BH5" s="21"/>
      <c r="BI5" s="21"/>
      <c r="BJ5" s="21"/>
      <c r="BK5" s="21"/>
      <c r="BL5" s="18">
        <v>2020</v>
      </c>
      <c r="BM5" s="19"/>
      <c r="BN5" s="20"/>
      <c r="BO5" s="19"/>
      <c r="BP5" s="21"/>
      <c r="BQ5" s="21"/>
      <c r="BR5" s="21"/>
      <c r="BS5" s="21"/>
      <c r="BT5" s="21"/>
      <c r="BU5" s="21"/>
      <c r="BV5" s="21"/>
      <c r="BW5" s="21"/>
      <c r="BX5" s="18">
        <v>2021</v>
      </c>
      <c r="BY5" s="18"/>
      <c r="BZ5" s="18"/>
      <c r="CA5" s="18"/>
      <c r="CB5" s="18"/>
      <c r="CC5" s="18"/>
      <c r="CD5" s="18"/>
      <c r="CE5" s="18"/>
      <c r="CF5" s="18"/>
      <c r="CG5" s="18"/>
      <c r="CH5" s="18"/>
      <c r="CI5" s="18"/>
      <c r="CJ5" s="18">
        <v>2022</v>
      </c>
      <c r="CK5" s="18"/>
      <c r="CL5" s="18"/>
      <c r="CM5" s="18"/>
      <c r="CN5" s="18"/>
      <c r="CO5" s="18"/>
      <c r="CP5" s="18"/>
      <c r="CQ5" s="18"/>
      <c r="CR5" s="18"/>
      <c r="CS5" s="18"/>
      <c r="CT5" s="18"/>
      <c r="CU5" s="18"/>
      <c r="CV5" s="18">
        <v>2023</v>
      </c>
      <c r="CW5" s="18"/>
      <c r="CX5" s="18"/>
      <c r="CY5" s="18"/>
      <c r="CZ5" s="18"/>
      <c r="DA5" s="18"/>
      <c r="DB5" s="18"/>
      <c r="DC5" s="18"/>
      <c r="DD5" s="18"/>
      <c r="DE5" s="18"/>
      <c r="DF5" s="18"/>
      <c r="DG5" s="18"/>
      <c r="DH5" s="18">
        <v>2024</v>
      </c>
      <c r="DI5" s="18"/>
      <c r="DJ5" s="18"/>
      <c r="DK5" s="18"/>
      <c r="DL5" s="18"/>
      <c r="DM5" s="18"/>
      <c r="DN5" s="18"/>
      <c r="DO5" s="18"/>
      <c r="DP5" s="18"/>
      <c r="DQ5" s="18"/>
      <c r="DR5" s="18"/>
      <c r="DS5" s="18"/>
      <c r="DT5" s="18">
        <v>2025</v>
      </c>
      <c r="DU5" s="319"/>
      <c r="DV5" s="319"/>
      <c r="DW5" s="319"/>
      <c r="DX5" s="319"/>
      <c r="DY5" s="319"/>
      <c r="DZ5" s="319"/>
      <c r="EA5" s="319"/>
      <c r="EB5" s="319"/>
      <c r="EC5" s="319"/>
      <c r="ED5" s="319"/>
      <c r="EE5" s="319"/>
      <c r="EF5" s="341">
        <v>2024</v>
      </c>
      <c r="EG5" s="318">
        <v>2025</v>
      </c>
    </row>
    <row r="6" spans="1:137" s="3" customFormat="1" x14ac:dyDescent="0.2">
      <c r="A6" s="336"/>
      <c r="B6" s="338"/>
      <c r="C6" s="340"/>
      <c r="D6" s="22" t="str">
        <f>IF('1'!$A$1=1,"січ","Jan")</f>
        <v>Jan</v>
      </c>
      <c r="E6" s="23" t="str">
        <f>IF('1'!$A$1=1,"лют","Feb")</f>
        <v>Feb</v>
      </c>
      <c r="F6" s="22" t="str">
        <f>IF('1'!$A$1=1,"берез","Mar")</f>
        <v>Mar</v>
      </c>
      <c r="G6" s="23" t="str">
        <f>IF('1'!$A$1=1,"квіт","Apr")</f>
        <v>Apr</v>
      </c>
      <c r="H6" s="23" t="str">
        <f>IF('1'!$A$1=1,"трав","May")</f>
        <v>May</v>
      </c>
      <c r="I6" s="23" t="str">
        <f>IF('1'!$A$1=1,"черв","Jun")</f>
        <v>Jun</v>
      </c>
      <c r="J6" s="23" t="str">
        <f>IF('1'!$A$1=1,"лип","Jul")</f>
        <v>Jul</v>
      </c>
      <c r="K6" s="23" t="str">
        <f>IF('1'!$A$1=1,"сер","Aug")</f>
        <v>Aug</v>
      </c>
      <c r="L6" s="23" t="str">
        <f>IF('1'!$A$1=1,"верес","Sept")</f>
        <v>Sept</v>
      </c>
      <c r="M6" s="23" t="str">
        <f>IF('1'!$A$1=1,"жовт","Oct")</f>
        <v>Oct</v>
      </c>
      <c r="N6" s="23" t="str">
        <f>IF('1'!$A$1=1,"лист","Nov")</f>
        <v>Nov</v>
      </c>
      <c r="O6" s="23" t="str">
        <f>IF('1'!$A$1=1,"груд","Dec")</f>
        <v>Dec</v>
      </c>
      <c r="P6" s="22" t="str">
        <f>IF('1'!$A$1=1,"січ","Jan")</f>
        <v>Jan</v>
      </c>
      <c r="Q6" s="23" t="str">
        <f>IF('1'!$A$1=1,"лют","Feb")</f>
        <v>Feb</v>
      </c>
      <c r="R6" s="22" t="str">
        <f>IF('1'!$A$1=1,"берез","Mar")</f>
        <v>Mar</v>
      </c>
      <c r="S6" s="23" t="str">
        <f>IF('1'!$A$1=1,"квіт","Apr")</f>
        <v>Apr</v>
      </c>
      <c r="T6" s="23" t="str">
        <f>IF('1'!$A$1=1,"трав","May")</f>
        <v>May</v>
      </c>
      <c r="U6" s="23" t="str">
        <f>IF('1'!$A$1=1,"черв","June")</f>
        <v>June</v>
      </c>
      <c r="V6" s="23" t="str">
        <f>IF('1'!$A$1=1,"лип","July")</f>
        <v>July</v>
      </c>
      <c r="W6" s="23" t="str">
        <f>IF('1'!$A$1=1,"серп","Aug")</f>
        <v>Aug</v>
      </c>
      <c r="X6" s="23" t="str">
        <f>IF('1'!$A$1=1,"верес","Sept")</f>
        <v>Sept</v>
      </c>
      <c r="Y6" s="23" t="str">
        <f>IF('1'!$A$1=1,"жовт","Oct")</f>
        <v>Oct</v>
      </c>
      <c r="Z6" s="23" t="str">
        <f>IF('1'!$A$1=1,"лист","Nov")</f>
        <v>Nov</v>
      </c>
      <c r="AA6" s="23" t="str">
        <f>IF('1'!$A$1=1,"груд","Dec")</f>
        <v>Dec</v>
      </c>
      <c r="AB6" s="23" t="str">
        <f>IF('1'!$A$1=1,"січ","Jan")</f>
        <v>Jan</v>
      </c>
      <c r="AC6" s="23" t="str">
        <f>IF('1'!$A$1=1,"лют","Feb")</f>
        <v>Feb</v>
      </c>
      <c r="AD6" s="23" t="str">
        <f>IF('1'!$A$1=1,"берез","Mar")</f>
        <v>Mar</v>
      </c>
      <c r="AE6" s="23" t="str">
        <f>IF('1'!$A$1=1,"квіт","Apr")</f>
        <v>Apr</v>
      </c>
      <c r="AF6" s="23" t="str">
        <f>IF('1'!$A$1=1,"трав","May")</f>
        <v>May</v>
      </c>
      <c r="AG6" s="23" t="str">
        <f>IF('1'!$A$1=1,"черв","June")</f>
        <v>June</v>
      </c>
      <c r="AH6" s="23" t="str">
        <f>IF('1'!$A$1=1,"лип","July")</f>
        <v>July</v>
      </c>
      <c r="AI6" s="23" t="str">
        <f>IF('1'!$A$1=1,"серп","Aug")</f>
        <v>Aug</v>
      </c>
      <c r="AJ6" s="23" t="str">
        <f>IF('1'!$A$1=1,"верес","Sept")</f>
        <v>Sept</v>
      </c>
      <c r="AK6" s="23" t="str">
        <f>IF('1'!$A$1=1,"жовт","Oct")</f>
        <v>Oct</v>
      </c>
      <c r="AL6" s="23" t="str">
        <f>IF('1'!$A$1=1,"лист","Nov")</f>
        <v>Nov</v>
      </c>
      <c r="AM6" s="23" t="str">
        <f>IF('1'!$A$1=1,"груд","Dec")</f>
        <v>Dec</v>
      </c>
      <c r="AN6" s="23" t="str">
        <f>IF('1'!$A$1=1,"січ","Jan")</f>
        <v>Jan</v>
      </c>
      <c r="AO6" s="23" t="str">
        <f>IF('1'!$A$1=1,"лют","Feb")</f>
        <v>Feb</v>
      </c>
      <c r="AP6" s="23" t="str">
        <f>IF('1'!$A$1=1,"берез","Mar")</f>
        <v>Mar</v>
      </c>
      <c r="AQ6" s="23" t="str">
        <f>IF('1'!$A$1=1,"квіт","Apr")</f>
        <v>Apr</v>
      </c>
      <c r="AR6" s="23" t="str">
        <f>IF('1'!$A$1=1,"трав","May")</f>
        <v>May</v>
      </c>
      <c r="AS6" s="23" t="str">
        <f>IF('1'!$A$1=1,"черв","June")</f>
        <v>June</v>
      </c>
      <c r="AT6" s="23" t="str">
        <f>IF('1'!$A$1=1,"лип","July")</f>
        <v>July</v>
      </c>
      <c r="AU6" s="23" t="str">
        <f>IF('1'!$A$1=1,"серп","Aug")</f>
        <v>Aug</v>
      </c>
      <c r="AV6" s="23" t="str">
        <f>IF('1'!$A$1=1,"вер","Sept")</f>
        <v>Sept</v>
      </c>
      <c r="AW6" s="23" t="str">
        <f>IF('1'!$A$1=1,"жовт","Oct")</f>
        <v>Oct</v>
      </c>
      <c r="AX6" s="23" t="str">
        <f>IF('1'!$A$1=1,"лист","Nov")</f>
        <v>Nov</v>
      </c>
      <c r="AY6" s="23" t="str">
        <f>IF('1'!$A$1=1,"груд","Dec")</f>
        <v>Dec</v>
      </c>
      <c r="AZ6" s="23" t="str">
        <f>IF('1'!$A$1=1,"січ","Jan")</f>
        <v>Jan</v>
      </c>
      <c r="BA6" s="23" t="str">
        <f>IF('1'!$A$1=1,"лют","Feb")</f>
        <v>Feb</v>
      </c>
      <c r="BB6" s="23" t="str">
        <f>IF('1'!$A$1=1,"берез","Mar")</f>
        <v>Mar</v>
      </c>
      <c r="BC6" s="23" t="str">
        <f>IF('1'!$A$1=1,"квіт","Apr")</f>
        <v>Apr</v>
      </c>
      <c r="BD6" s="23" t="str">
        <f>IF('1'!$A$1=1,"трав","May")</f>
        <v>May</v>
      </c>
      <c r="BE6" s="23" t="str">
        <f>IF('1'!$A$1=1,"черв","June")</f>
        <v>June</v>
      </c>
      <c r="BF6" s="23" t="str">
        <f>IF('1'!$A$1=1,"лип","July")</f>
        <v>July</v>
      </c>
      <c r="BG6" s="23" t="str">
        <f>IF('1'!$A$1=1,"серп","Aug")</f>
        <v>Aug</v>
      </c>
      <c r="BH6" s="23" t="str">
        <f>IF('1'!$A$1=1,"вер","Sept")</f>
        <v>Sept</v>
      </c>
      <c r="BI6" s="23" t="str">
        <f>IF('1'!$A$1=1,"жовт","Oct")</f>
        <v>Oct</v>
      </c>
      <c r="BJ6" s="23" t="str">
        <f>IF('1'!$A$1=1,"лист","Nov")</f>
        <v>Nov</v>
      </c>
      <c r="BK6" s="23" t="str">
        <f>IF('1'!$A$1=1,"груд","Dec")</f>
        <v>Dec</v>
      </c>
      <c r="BL6" s="23" t="s">
        <v>19</v>
      </c>
      <c r="BM6" s="23" t="s">
        <v>20</v>
      </c>
      <c r="BN6" s="23" t="s">
        <v>21</v>
      </c>
      <c r="BO6" s="23" t="s">
        <v>22</v>
      </c>
      <c r="BP6" s="23" t="s">
        <v>23</v>
      </c>
      <c r="BQ6" s="23" t="s">
        <v>24</v>
      </c>
      <c r="BR6" s="23" t="s">
        <v>25</v>
      </c>
      <c r="BS6" s="23" t="s">
        <v>26</v>
      </c>
      <c r="BT6" s="23" t="s">
        <v>27</v>
      </c>
      <c r="BU6" s="23" t="s">
        <v>28</v>
      </c>
      <c r="BV6" s="23" t="s">
        <v>29</v>
      </c>
      <c r="BW6" s="23" t="s">
        <v>30</v>
      </c>
      <c r="BX6" s="23" t="str">
        <f>IF('1'!$A$1=1,"січ","Jan")</f>
        <v>Jan</v>
      </c>
      <c r="BY6" s="23" t="str">
        <f>IF('1'!$A$1=1,"лют","Feb")</f>
        <v>Feb</v>
      </c>
      <c r="BZ6" s="23" t="str">
        <f>IF('1'!$A$1=1,"берез","Mar")</f>
        <v>Mar</v>
      </c>
      <c r="CA6" s="23" t="str">
        <f>IF('1'!$A$1=1,"квіт","Apr")</f>
        <v>Apr</v>
      </c>
      <c r="CB6" s="23" t="str">
        <f>IF('1'!$A$1=1,"трав","May")</f>
        <v>May</v>
      </c>
      <c r="CC6" s="23" t="str">
        <f>IF('1'!$A$1=1,"черв","June")</f>
        <v>June</v>
      </c>
      <c r="CD6" s="23" t="str">
        <f>IF('1'!$A$1=1,"лип","July")</f>
        <v>July</v>
      </c>
      <c r="CE6" s="23" t="str">
        <f>IF('1'!$A$1=1,"серп","Aug")</f>
        <v>Aug</v>
      </c>
      <c r="CF6" s="23" t="str">
        <f>IF('1'!$A$1=1,"вер","Sept")</f>
        <v>Sept</v>
      </c>
      <c r="CG6" s="23" t="str">
        <f>IF('1'!$A$1=1,"жовт","Oct")</f>
        <v>Oct</v>
      </c>
      <c r="CH6" s="23" t="str">
        <f>IF('1'!$A$1=1,"лист","Nov")</f>
        <v>Nov</v>
      </c>
      <c r="CI6" s="23" t="str">
        <f>IF('1'!$A$1=1,"груд","Dec")</f>
        <v>Dec</v>
      </c>
      <c r="CJ6" s="23" t="str">
        <f>IF('1'!$A$1=1,"січ","Jan")</f>
        <v>Jan</v>
      </c>
      <c r="CK6" s="23" t="str">
        <f>IF('1'!$A$1=1,"лют","Feb")</f>
        <v>Feb</v>
      </c>
      <c r="CL6" s="23" t="str">
        <f>IF('1'!$A$1=1,"берез","Mar")</f>
        <v>Mar</v>
      </c>
      <c r="CM6" s="23" t="str">
        <f>IF('1'!$A$1=1,"квіт","Apr")</f>
        <v>Apr</v>
      </c>
      <c r="CN6" s="23" t="str">
        <f>IF('1'!$A$1=1,"трав","May")</f>
        <v>May</v>
      </c>
      <c r="CO6" s="23" t="str">
        <f>IF('1'!$A$1=1,"черв","June")</f>
        <v>June</v>
      </c>
      <c r="CP6" s="23" t="str">
        <f>IF('1'!$A$1=1,"лип","July")</f>
        <v>July</v>
      </c>
      <c r="CQ6" s="23" t="str">
        <f>IF('1'!$A$1=1,"серп","Aug")</f>
        <v>Aug</v>
      </c>
      <c r="CR6" s="23" t="str">
        <f>IF('1'!$A$1=1,"вер","Sept")</f>
        <v>Sept</v>
      </c>
      <c r="CS6" s="23" t="str">
        <f>IF('1'!$A$1=1,"жовт","Oct")</f>
        <v>Oct</v>
      </c>
      <c r="CT6" s="23" t="str">
        <f>IF('1'!$A$1=1,"лист","Nov")</f>
        <v>Nov</v>
      </c>
      <c r="CU6" s="23" t="str">
        <f>IF('1'!$A$1=1,"груд","Dec")</f>
        <v>Dec</v>
      </c>
      <c r="CV6" s="23" t="str">
        <f>IF('1'!$A$1=1,"січ","Jan")</f>
        <v>Jan</v>
      </c>
      <c r="CW6" s="23" t="str">
        <f>IF('1'!$A$1=1,"лют","Feb")</f>
        <v>Feb</v>
      </c>
      <c r="CX6" s="23" t="str">
        <f>IF('1'!$A$1=1,"берез","Mar")</f>
        <v>Mar</v>
      </c>
      <c r="CY6" s="23" t="str">
        <f>IF('1'!$A$1=1,"квіт","Apr")</f>
        <v>Apr</v>
      </c>
      <c r="CZ6" s="23" t="str">
        <f>IF('1'!$A$1=1,"трав","May")</f>
        <v>May</v>
      </c>
      <c r="DA6" s="23" t="str">
        <f>IF('1'!$A$1=1,"черв","June")</f>
        <v>June</v>
      </c>
      <c r="DB6" s="23" t="str">
        <f>IF('1'!$A$1=1,"лип","July")</f>
        <v>July</v>
      </c>
      <c r="DC6" s="23" t="str">
        <f>IF('1'!$A$1=1,"серп","Aug")</f>
        <v>Aug</v>
      </c>
      <c r="DD6" s="23" t="str">
        <f>IF('1'!$A$1=1,"вер","Sept")</f>
        <v>Sept</v>
      </c>
      <c r="DE6" s="23" t="str">
        <f>IF('1'!$A$1=1,"жовт","Oct")</f>
        <v>Oct</v>
      </c>
      <c r="DF6" s="23" t="str">
        <f>IF('1'!$A$1=1,"лист","Nov")</f>
        <v>Nov</v>
      </c>
      <c r="DG6" s="23" t="str">
        <f>IF('1'!$A$1=1,"груд","Dec")</f>
        <v>Dec</v>
      </c>
      <c r="DH6" s="23" t="str">
        <f>IF('1'!$A$1=1,"січ","Jan")</f>
        <v>Jan</v>
      </c>
      <c r="DI6" s="23" t="str">
        <f>IF('1'!$A$1=1,"лют","Feb")</f>
        <v>Feb</v>
      </c>
      <c r="DJ6" s="23" t="str">
        <f>IF('1'!$A$1=1,"берез","Mar")</f>
        <v>Mar</v>
      </c>
      <c r="DK6" s="23" t="str">
        <f>IF('1'!$A$1=1,"квіт","Apr")</f>
        <v>Apr</v>
      </c>
      <c r="DL6" s="23" t="str">
        <f>IF('1'!$A$1=1,"трав","May")</f>
        <v>May</v>
      </c>
      <c r="DM6" s="23" t="str">
        <f>IF('1'!$A$1=1,"черв","June")</f>
        <v>June</v>
      </c>
      <c r="DN6" s="23" t="str">
        <f>IF('1'!$A$1=1,"лип","July")</f>
        <v>July</v>
      </c>
      <c r="DO6" s="23" t="str">
        <f>IF('1'!$A$1=1,"серп","Aug")</f>
        <v>Aug</v>
      </c>
      <c r="DP6" s="23" t="str">
        <f>IF('1'!$A$1=1,"вер","Sept")</f>
        <v>Sept</v>
      </c>
      <c r="DQ6" s="23" t="str">
        <f>IF('1'!$A$1=1,"жовт","Oct")</f>
        <v>Oct</v>
      </c>
      <c r="DR6" s="23" t="str">
        <f>IF('1'!$A$1=1,"лист","Nov")</f>
        <v>Nov</v>
      </c>
      <c r="DS6" s="23" t="str">
        <f>IF('1'!$A$1=1,"груд","Dec")</f>
        <v>Dec</v>
      </c>
      <c r="DT6" s="23" t="str">
        <f>IF('1'!$A$1=1,"січ","Jan")</f>
        <v>Jan</v>
      </c>
      <c r="DU6" s="23" t="str">
        <f>IF('1'!$A$1=1,"лют","Feb")</f>
        <v>Feb</v>
      </c>
      <c r="DV6" s="23" t="str">
        <f>IF('1'!$A$1=1,"берез","Mar")</f>
        <v>Mar</v>
      </c>
      <c r="DW6" s="23" t="str">
        <f>IF('1'!$A$1=1,"квіт","Apr")</f>
        <v>Apr</v>
      </c>
      <c r="DX6" s="23" t="str">
        <f>IF('1'!$A$1=1,"трав","May")</f>
        <v>May</v>
      </c>
      <c r="DY6" s="23" t="str">
        <f>IF('1'!$A$1=1,"черв","June")</f>
        <v>June</v>
      </c>
      <c r="DZ6" s="23" t="str">
        <f>IF('1'!$A$1=1,"лип","July")</f>
        <v>July</v>
      </c>
      <c r="EA6" s="23" t="str">
        <f>IF('1'!$A$1=1,"серп","Aug")</f>
        <v>Aug</v>
      </c>
      <c r="EB6" s="23" t="str">
        <f>IF('1'!$A$1=1,"вер","Sept")</f>
        <v>Sept</v>
      </c>
      <c r="EC6" s="23" t="str">
        <f>IF('1'!$A$1=1,"жовт*","Oct*")</f>
        <v>Oct*</v>
      </c>
      <c r="ED6" s="23" t="str">
        <f>IF('1'!$A$1=1,"лист*","Nov*")</f>
        <v>Nov*</v>
      </c>
      <c r="EE6" s="23" t="str">
        <f>IF('1'!$A$1=1,"груд*","Dec*")</f>
        <v>Dec*</v>
      </c>
      <c r="EF6" s="342"/>
      <c r="EG6" s="343"/>
    </row>
    <row r="7" spans="1:137" s="28" customFormat="1" x14ac:dyDescent="0.2">
      <c r="A7" s="24" t="str">
        <f>IF('1'!$A$1=1,B7,C7)</f>
        <v>A.Current account</v>
      </c>
      <c r="B7" s="25" t="s">
        <v>31</v>
      </c>
      <c r="C7" s="26" t="s">
        <v>32</v>
      </c>
      <c r="D7" s="27">
        <v>20129.551999999996</v>
      </c>
      <c r="E7" s="27">
        <v>21689.185999999998</v>
      </c>
      <c r="F7" s="27">
        <v>34977.351000000002</v>
      </c>
      <c r="G7" s="27">
        <v>-10537.198999999993</v>
      </c>
      <c r="H7" s="27">
        <v>-13929.563999999998</v>
      </c>
      <c r="I7" s="27">
        <v>-5626.6960000000017</v>
      </c>
      <c r="J7" s="27">
        <v>3807.5390000000034</v>
      </c>
      <c r="K7" s="27">
        <v>3827.9530000000077</v>
      </c>
      <c r="L7" s="27">
        <v>6012.220000000003</v>
      </c>
      <c r="M7" s="27">
        <v>6836.333000000006</v>
      </c>
      <c r="N7" s="27">
        <v>12402.319000000016</v>
      </c>
      <c r="O7" s="27">
        <v>30290.451000000001</v>
      </c>
      <c r="P7" s="27">
        <v>533.7129999999961</v>
      </c>
      <c r="Q7" s="27">
        <v>-1953.0850000000055</v>
      </c>
      <c r="R7" s="27">
        <v>-3320.8770000000031</v>
      </c>
      <c r="S7" s="27">
        <v>-1947.8399999999874</v>
      </c>
      <c r="T7" s="27">
        <v>529.33500000000004</v>
      </c>
      <c r="U7" s="27">
        <v>-4640.9460000000072</v>
      </c>
      <c r="V7" s="27">
        <v>-6204.1929999999911</v>
      </c>
      <c r="W7" s="27">
        <v>-6541.9129999999859</v>
      </c>
      <c r="X7" s="27">
        <v>-19207.359999999993</v>
      </c>
      <c r="Y7" s="27">
        <v>-798.47199999998702</v>
      </c>
      <c r="Z7" s="27">
        <v>822.43000000000211</v>
      </c>
      <c r="AA7" s="27">
        <v>-5398.1339999999982</v>
      </c>
      <c r="AB7" s="27">
        <v>1384.6810000000114</v>
      </c>
      <c r="AC7" s="27">
        <v>-8621.8560000000107</v>
      </c>
      <c r="AD7" s="27">
        <v>-19576.128000000004</v>
      </c>
      <c r="AE7" s="27">
        <v>-429.70900000000893</v>
      </c>
      <c r="AF7" s="27">
        <v>-3144.4159999999974</v>
      </c>
      <c r="AG7" s="27">
        <v>-2663.1049999999959</v>
      </c>
      <c r="AH7" s="27">
        <v>-9348.9519999999993</v>
      </c>
      <c r="AI7" s="27">
        <v>-2127.7269999999826</v>
      </c>
      <c r="AJ7" s="27">
        <v>-17779.963000000011</v>
      </c>
      <c r="AK7" s="27">
        <v>-8236.3880000000081</v>
      </c>
      <c r="AL7" s="27">
        <v>-907.9829999999929</v>
      </c>
      <c r="AM7" s="27">
        <v>-21352.811000000002</v>
      </c>
      <c r="AN7" s="27">
        <v>-9525.4979999999905</v>
      </c>
      <c r="AO7" s="27">
        <v>-11411.83899999998</v>
      </c>
      <c r="AP7" s="27">
        <v>-31662.125000000007</v>
      </c>
      <c r="AQ7" s="27">
        <v>3504.3339999999944</v>
      </c>
      <c r="AR7" s="27">
        <v>-5210.068999999985</v>
      </c>
      <c r="AS7" s="27">
        <v>-5738.2770000000055</v>
      </c>
      <c r="AT7" s="27">
        <v>-19298.898000000023</v>
      </c>
      <c r="AU7" s="27">
        <v>-3655.1339999999964</v>
      </c>
      <c r="AV7" s="27">
        <v>-34111.436000000016</v>
      </c>
      <c r="AW7" s="27">
        <v>-30630.714000000029</v>
      </c>
      <c r="AX7" s="27">
        <v>-13547.745000000023</v>
      </c>
      <c r="AY7" s="27">
        <v>-15089.501</v>
      </c>
      <c r="AZ7" s="27">
        <v>13828.070999999993</v>
      </c>
      <c r="BA7" s="27">
        <v>-10402.54099999999</v>
      </c>
      <c r="BB7" s="27">
        <v>-18428.380000000005</v>
      </c>
      <c r="BC7" s="27">
        <v>-9839.8200000000197</v>
      </c>
      <c r="BD7" s="27">
        <v>-3376.4930000000058</v>
      </c>
      <c r="BE7" s="27">
        <v>-20643.583999999988</v>
      </c>
      <c r="BF7" s="27">
        <v>-26034.617999999991</v>
      </c>
      <c r="BG7" s="27">
        <v>-22242.594999999979</v>
      </c>
      <c r="BH7" s="27">
        <v>-45551.52399999999</v>
      </c>
      <c r="BI7" s="27">
        <v>-16274.184999999996</v>
      </c>
      <c r="BJ7" s="27">
        <v>-2631.6920000000027</v>
      </c>
      <c r="BK7" s="27">
        <v>52365.732999999993</v>
      </c>
      <c r="BL7" s="27">
        <v>26434.809000000001</v>
      </c>
      <c r="BM7" s="27">
        <v>10281.347999999996</v>
      </c>
      <c r="BN7" s="27">
        <v>8029.3410000000113</v>
      </c>
      <c r="BO7" s="27">
        <v>31390.026000000005</v>
      </c>
      <c r="BP7" s="27">
        <v>19011.359999999986</v>
      </c>
      <c r="BQ7" s="27">
        <v>-2590.6150000000016</v>
      </c>
      <c r="BR7" s="27">
        <v>-273.13199999999779</v>
      </c>
      <c r="BS7" s="27">
        <v>14531.30999999999</v>
      </c>
      <c r="BT7" s="27">
        <v>-6098.9240000000063</v>
      </c>
      <c r="BU7" s="27">
        <v>12406.329000000011</v>
      </c>
      <c r="BV7" s="27">
        <v>9965.1750000000029</v>
      </c>
      <c r="BW7" s="27">
        <v>-11972.129000000015</v>
      </c>
      <c r="BX7" s="27">
        <v>3104.172999999977</v>
      </c>
      <c r="BY7" s="27">
        <v>278.84699999998702</v>
      </c>
      <c r="BZ7" s="27">
        <v>-25293.959999999992</v>
      </c>
      <c r="CA7" s="27">
        <v>-2318.1949999999924</v>
      </c>
      <c r="CB7" s="27">
        <v>6900.7149999999965</v>
      </c>
      <c r="CC7" s="27">
        <v>-6265.1740000000063</v>
      </c>
      <c r="CD7" s="27">
        <v>-19921.048999999999</v>
      </c>
      <c r="CE7" s="27">
        <v>-2410.6350000000057</v>
      </c>
      <c r="CF7" s="27">
        <v>-25204.307000000015</v>
      </c>
      <c r="CG7" s="27">
        <v>-10048.753000000015</v>
      </c>
      <c r="CH7" s="27">
        <v>-30994.972000000016</v>
      </c>
      <c r="CI7" s="27">
        <v>-34996.511999999988</v>
      </c>
      <c r="CJ7" s="27">
        <v>18159.84599999999</v>
      </c>
      <c r="CK7" s="27">
        <v>653.51299999998082</v>
      </c>
      <c r="CL7" s="27">
        <v>41015.368000000002</v>
      </c>
      <c r="CM7" s="27">
        <v>33145.800000000003</v>
      </c>
      <c r="CN7" s="27">
        <v>-8659.4499999999971</v>
      </c>
      <c r="CO7" s="27">
        <v>-9098.2739999999903</v>
      </c>
      <c r="CP7" s="27">
        <v>35099.047000000006</v>
      </c>
      <c r="CQ7" s="27">
        <v>69334.063999999984</v>
      </c>
      <c r="CR7" s="27">
        <v>60082.212999999982</v>
      </c>
      <c r="CS7" s="27">
        <v>-22343.412999999993</v>
      </c>
      <c r="CT7" s="27">
        <v>10787.740000000034</v>
      </c>
      <c r="CU7" s="27">
        <v>6472.6419999999634</v>
      </c>
      <c r="CV7" s="27">
        <v>-40115.752000000037</v>
      </c>
      <c r="CW7" s="27">
        <v>-25122.625399999961</v>
      </c>
      <c r="CX7" s="27">
        <v>109.70339999998396</v>
      </c>
      <c r="CY7" s="27">
        <v>9727.2445999999909</v>
      </c>
      <c r="CZ7" s="27">
        <v>-4132.2513999999792</v>
      </c>
      <c r="DA7" s="27">
        <v>-1755.290399999998</v>
      </c>
      <c r="DB7" s="27">
        <v>-33240.860599999971</v>
      </c>
      <c r="DC7" s="27">
        <v>-84729.448399999994</v>
      </c>
      <c r="DD7" s="27">
        <v>-35215.561199999967</v>
      </c>
      <c r="DE7" s="27">
        <v>-36278.442983870977</v>
      </c>
      <c r="DF7" s="27">
        <v>-56547.072959999969</v>
      </c>
      <c r="DG7" s="27">
        <v>-33878.9344451613</v>
      </c>
      <c r="DH7" s="27">
        <v>-32940.404000000002</v>
      </c>
      <c r="DI7" s="27">
        <v>-19656.854999999981</v>
      </c>
      <c r="DJ7" s="27">
        <v>-82266.294000000024</v>
      </c>
      <c r="DK7" s="27">
        <v>-81609.27800000002</v>
      </c>
      <c r="DL7" s="27">
        <v>-75482.864000000031</v>
      </c>
      <c r="DM7" s="27">
        <v>-98157.969000000012</v>
      </c>
      <c r="DN7" s="27">
        <v>-101867.49400000001</v>
      </c>
      <c r="DO7" s="27">
        <v>118411.19599999994</v>
      </c>
      <c r="DP7" s="27">
        <v>-98503.291999999987</v>
      </c>
      <c r="DQ7" s="27">
        <v>-88156.72099999999</v>
      </c>
      <c r="DR7" s="27">
        <v>-55290.602999999974</v>
      </c>
      <c r="DS7" s="27">
        <v>9770.2240000000165</v>
      </c>
      <c r="DT7" s="27">
        <v>-116457.85100000001</v>
      </c>
      <c r="DU7" s="27">
        <v>-121932.12299999999</v>
      </c>
      <c r="DV7" s="27">
        <v>-55311.490000000049</v>
      </c>
      <c r="DW7" s="27">
        <v>-66401.74000000002</v>
      </c>
      <c r="DX7" s="27">
        <v>-145313.47</v>
      </c>
      <c r="DY7" s="27">
        <v>-135412.557</v>
      </c>
      <c r="DZ7" s="27">
        <v>-169057.09999999998</v>
      </c>
      <c r="EA7" s="27">
        <v>-98706.020000000019</v>
      </c>
      <c r="EB7" s="27">
        <v>-134037.47600000002</v>
      </c>
      <c r="EC7" s="27">
        <v>-85030.454000000027</v>
      </c>
      <c r="ED7" s="27">
        <v>-142533.68900000001</v>
      </c>
      <c r="EE7" s="27">
        <v>-57562.555999999982</v>
      </c>
      <c r="EF7" s="27">
        <f>SUM(DH7:DS7)</f>
        <v>-605750.35400000017</v>
      </c>
      <c r="EG7" s="27">
        <f>SUM(DT7:EE7)</f>
        <v>-1327756.5260000001</v>
      </c>
    </row>
    <row r="8" spans="1:137" x14ac:dyDescent="0.2">
      <c r="A8" s="29" t="str">
        <f>IF('1'!$A$1=1,B8,C8)</f>
        <v>Goods and services (net)</v>
      </c>
      <c r="B8" s="30" t="s">
        <v>33</v>
      </c>
      <c r="C8" s="31" t="s">
        <v>34</v>
      </c>
      <c r="D8" s="32">
        <v>-3241.5960000000014</v>
      </c>
      <c r="E8" s="32">
        <v>-12533.702999999998</v>
      </c>
      <c r="F8" s="32">
        <v>1325.6070000000036</v>
      </c>
      <c r="G8" s="32">
        <v>-2270.9499999999935</v>
      </c>
      <c r="H8" s="32">
        <v>-4120.3079999999973</v>
      </c>
      <c r="I8" s="32">
        <v>1189.0419999999976</v>
      </c>
      <c r="J8" s="32">
        <v>-4503.7759999999944</v>
      </c>
      <c r="K8" s="32">
        <v>-5125.5669999999918</v>
      </c>
      <c r="L8" s="32">
        <v>-2940.7629999999954</v>
      </c>
      <c r="M8" s="32">
        <v>-12515.066999999995</v>
      </c>
      <c r="N8" s="32">
        <v>-9091.9229999999843</v>
      </c>
      <c r="O8" s="32">
        <v>1896.0789999999979</v>
      </c>
      <c r="P8" s="32">
        <v>-13221.533000000003</v>
      </c>
      <c r="Q8" s="32">
        <v>-18554.315000000006</v>
      </c>
      <c r="R8" s="32">
        <v>-13810.630000000005</v>
      </c>
      <c r="S8" s="32">
        <v>-4920.8629999999903</v>
      </c>
      <c r="T8" s="32">
        <v>-2016.5210000000043</v>
      </c>
      <c r="U8" s="32">
        <v>-7235.8860000000059</v>
      </c>
      <c r="V8" s="32">
        <v>-17545.461999999989</v>
      </c>
      <c r="W8" s="32">
        <v>-21831.445999999985</v>
      </c>
      <c r="X8" s="32">
        <v>-18918.329999999991</v>
      </c>
      <c r="Y8" s="32">
        <v>-13136.204999999987</v>
      </c>
      <c r="Z8" s="32">
        <v>-13287.383999999998</v>
      </c>
      <c r="AA8" s="32">
        <v>-20806.394</v>
      </c>
      <c r="AB8" s="32">
        <v>-4615.6029999999882</v>
      </c>
      <c r="AC8" s="32">
        <v>-18162.660000000011</v>
      </c>
      <c r="AD8" s="32">
        <v>-14526.838</v>
      </c>
      <c r="AE8" s="32">
        <v>-10742.729000000007</v>
      </c>
      <c r="AF8" s="32">
        <v>-16752.619000000002</v>
      </c>
      <c r="AG8" s="32">
        <v>-19111.683999999997</v>
      </c>
      <c r="AH8" s="32">
        <v>-28072.826999999997</v>
      </c>
      <c r="AI8" s="32">
        <v>-21841.250999999982</v>
      </c>
      <c r="AJ8" s="32">
        <v>-20965.213000000007</v>
      </c>
      <c r="AK8" s="32">
        <v>-25162.296000000006</v>
      </c>
      <c r="AL8" s="32">
        <v>-19227.800999999992</v>
      </c>
      <c r="AM8" s="32">
        <v>-32964.777000000002</v>
      </c>
      <c r="AN8" s="32">
        <v>-14956.455999999991</v>
      </c>
      <c r="AO8" s="32">
        <v>-18340.454999999984</v>
      </c>
      <c r="AP8" s="32">
        <v>-18149.087999999996</v>
      </c>
      <c r="AQ8" s="32">
        <v>-9310.0230000000047</v>
      </c>
      <c r="AR8" s="32">
        <v>-21206.796999999984</v>
      </c>
      <c r="AS8" s="32">
        <v>-21380.973000000005</v>
      </c>
      <c r="AT8" s="32">
        <v>-43165.119000000021</v>
      </c>
      <c r="AU8" s="32">
        <v>-27482.21</v>
      </c>
      <c r="AV8" s="32">
        <v>-45444.324000000015</v>
      </c>
      <c r="AW8" s="32">
        <v>-42669.236000000026</v>
      </c>
      <c r="AX8" s="32">
        <v>-25391.549000000017</v>
      </c>
      <c r="AY8" s="32">
        <v>-23148.352000000006</v>
      </c>
      <c r="AZ8" s="32">
        <v>-2620.6430000000037</v>
      </c>
      <c r="BA8" s="32">
        <v>-28654.516999999989</v>
      </c>
      <c r="BB8" s="32">
        <v>-19234.289000000004</v>
      </c>
      <c r="BC8" s="32">
        <v>-22575.281000000017</v>
      </c>
      <c r="BD8" s="32">
        <v>-20390.848000000005</v>
      </c>
      <c r="BE8" s="32">
        <v>-34662.142999999989</v>
      </c>
      <c r="BF8" s="32">
        <v>-39039.054999999986</v>
      </c>
      <c r="BG8" s="32">
        <v>-30952.806999999979</v>
      </c>
      <c r="BH8" s="32">
        <v>-35321.627999999982</v>
      </c>
      <c r="BI8" s="32">
        <v>-35103.612999999998</v>
      </c>
      <c r="BJ8" s="32">
        <v>-22101.339000000004</v>
      </c>
      <c r="BK8" s="32">
        <v>-29110.429000000007</v>
      </c>
      <c r="BL8" s="32">
        <v>-4389.7219999999979</v>
      </c>
      <c r="BM8" s="32">
        <v>-18152.232000000004</v>
      </c>
      <c r="BN8" s="32">
        <v>-12255.299999999992</v>
      </c>
      <c r="BO8" s="32">
        <v>19111.707000000006</v>
      </c>
      <c r="BP8" s="32">
        <v>8500.1429999999855</v>
      </c>
      <c r="BQ8" s="32">
        <v>-11617.697000000004</v>
      </c>
      <c r="BR8" s="32">
        <v>-19993.001</v>
      </c>
      <c r="BS8" s="32">
        <v>-4155.7340000000113</v>
      </c>
      <c r="BT8" s="32">
        <v>-12617.499</v>
      </c>
      <c r="BU8" s="32">
        <v>-5466.7169999999824</v>
      </c>
      <c r="BV8" s="32">
        <v>-10503.064999999995</v>
      </c>
      <c r="BW8" s="32">
        <v>-19690.631000000023</v>
      </c>
      <c r="BX8" s="32">
        <v>-3442.8140000000203</v>
      </c>
      <c r="BY8" s="32">
        <v>-8616.3600000000115</v>
      </c>
      <c r="BZ8" s="32">
        <v>-18539.64</v>
      </c>
      <c r="CA8" s="32">
        <v>1759.586000000003</v>
      </c>
      <c r="CB8" s="32">
        <v>10516.688000000002</v>
      </c>
      <c r="CC8" s="32">
        <v>-6292.4119999999966</v>
      </c>
      <c r="CD8" s="32">
        <v>-18451.464999999997</v>
      </c>
      <c r="CE8" s="32">
        <v>-294.63200000000506</v>
      </c>
      <c r="CF8" s="32">
        <v>-9114.176000000014</v>
      </c>
      <c r="CG8" s="32">
        <v>-9916.8810000000158</v>
      </c>
      <c r="CH8" s="32">
        <v>-23722.263000000014</v>
      </c>
      <c r="CI8" s="32">
        <v>-28791.842999999986</v>
      </c>
      <c r="CJ8" s="32">
        <v>-3889.3960000000079</v>
      </c>
      <c r="CK8" s="32">
        <v>-26652.018000000018</v>
      </c>
      <c r="CL8" s="32">
        <v>-17084.861999999997</v>
      </c>
      <c r="CM8" s="32">
        <v>-38206.901000000005</v>
      </c>
      <c r="CN8" s="32">
        <v>-69831.445999999996</v>
      </c>
      <c r="CO8" s="32">
        <v>-93235.366999999984</v>
      </c>
      <c r="CP8" s="32">
        <v>-101283.269</v>
      </c>
      <c r="CQ8" s="32">
        <v>-99978.554000000004</v>
      </c>
      <c r="CR8" s="32">
        <v>-69626.611000000034</v>
      </c>
      <c r="CS8" s="32">
        <v>-90141.597999999998</v>
      </c>
      <c r="CT8" s="32">
        <v>-116946.37999999998</v>
      </c>
      <c r="CU8" s="32">
        <v>-159621.93900000001</v>
      </c>
      <c r="CV8" s="32">
        <v>-130842.44900000005</v>
      </c>
      <c r="CW8" s="32">
        <v>-121517.45599999998</v>
      </c>
      <c r="CX8" s="32">
        <v>-99064.341000000029</v>
      </c>
      <c r="CY8" s="32">
        <v>-82864.449000000022</v>
      </c>
      <c r="CZ8" s="32">
        <v>-90799.832999999999</v>
      </c>
      <c r="DA8" s="32">
        <v>-102904.038</v>
      </c>
      <c r="DB8" s="32">
        <v>-128575.19999999998</v>
      </c>
      <c r="DC8" s="32">
        <v>-129196.86600000001</v>
      </c>
      <c r="DD8" s="32">
        <v>-125393.72699999998</v>
      </c>
      <c r="DE8" s="32">
        <v>-125333.04300000001</v>
      </c>
      <c r="DF8" s="32">
        <v>-101126.70899999997</v>
      </c>
      <c r="DG8" s="32">
        <v>-140066.666</v>
      </c>
      <c r="DH8" s="32">
        <v>-82666.880000000005</v>
      </c>
      <c r="DI8" s="32">
        <v>-78262.129999999976</v>
      </c>
      <c r="DJ8" s="32">
        <v>-124304.33500000002</v>
      </c>
      <c r="DK8" s="32">
        <v>-123434.683</v>
      </c>
      <c r="DL8" s="32">
        <v>-116429.87400000003</v>
      </c>
      <c r="DM8" s="32">
        <v>-138109.27600000001</v>
      </c>
      <c r="DN8" s="32">
        <v>-156582.47600000002</v>
      </c>
      <c r="DO8" s="32">
        <v>-138066.77900000001</v>
      </c>
      <c r="DP8" s="32">
        <v>-143623.30599999998</v>
      </c>
      <c r="DQ8" s="32">
        <v>-137543.59899999999</v>
      </c>
      <c r="DR8" s="32">
        <v>-138151.22999999998</v>
      </c>
      <c r="DS8" s="32">
        <v>-188176.30799999999</v>
      </c>
      <c r="DT8" s="32">
        <v>-148770.96900000001</v>
      </c>
      <c r="DU8" s="32">
        <v>-144932.08199999999</v>
      </c>
      <c r="DV8" s="32">
        <v>-181768.43000000005</v>
      </c>
      <c r="DW8" s="32">
        <v>-166233.79</v>
      </c>
      <c r="DX8" s="32">
        <v>-170356.06</v>
      </c>
      <c r="DY8" s="32">
        <v>-210890.20799999998</v>
      </c>
      <c r="DZ8" s="32">
        <v>-207800.26199999999</v>
      </c>
      <c r="EA8" s="32">
        <v>-191751.66900000002</v>
      </c>
      <c r="EB8" s="32">
        <v>-229357.88500000001</v>
      </c>
      <c r="EC8" s="32">
        <v>-209467.56900000002</v>
      </c>
      <c r="ED8" s="32">
        <v>-219067.11200000002</v>
      </c>
      <c r="EE8" s="32">
        <v>-287550.11900000001</v>
      </c>
      <c r="EF8" s="27">
        <f t="shared" ref="EF8:EF71" si="0">SUM(DH8:DS8)</f>
        <v>-1565350.8759999999</v>
      </c>
      <c r="EG8" s="27">
        <f t="shared" ref="EG8:EG71" si="1">SUM(DT8:EE8)</f>
        <v>-2367946.1550000003</v>
      </c>
    </row>
    <row r="9" spans="1:137" x14ac:dyDescent="0.2">
      <c r="A9" s="33" t="str">
        <f>IF('1'!$A$1=1,B9,C9)</f>
        <v>Goods (net)</v>
      </c>
      <c r="B9" s="34" t="s">
        <v>35</v>
      </c>
      <c r="C9" s="35" t="s">
        <v>36</v>
      </c>
      <c r="D9" s="32">
        <v>-6767.8289999999979</v>
      </c>
      <c r="E9" s="32">
        <v>-14394.176999999996</v>
      </c>
      <c r="F9" s="32">
        <v>-3046.5639999999985</v>
      </c>
      <c r="G9" s="32">
        <v>-5086.9219999999987</v>
      </c>
      <c r="H9" s="32">
        <v>-5103.3229999999967</v>
      </c>
      <c r="I9" s="32">
        <v>-594.51900000000023</v>
      </c>
      <c r="J9" s="32">
        <v>-5156.4969999999958</v>
      </c>
      <c r="K9" s="32">
        <v>-5925.7619999999952</v>
      </c>
      <c r="L9" s="32">
        <v>-3877.448000000004</v>
      </c>
      <c r="M9" s="32">
        <v>-14699.199999999997</v>
      </c>
      <c r="N9" s="32">
        <v>-10280.867999999988</v>
      </c>
      <c r="O9" s="32">
        <v>-210.67600000000675</v>
      </c>
      <c r="P9" s="32">
        <v>-14385.998</v>
      </c>
      <c r="Q9" s="32">
        <v>-20058.72</v>
      </c>
      <c r="R9" s="32">
        <v>-15049.368000000002</v>
      </c>
      <c r="S9" s="32">
        <v>-6843.0749999999971</v>
      </c>
      <c r="T9" s="32">
        <v>-3150.8099999999977</v>
      </c>
      <c r="U9" s="32">
        <v>-6811.7160000000003</v>
      </c>
      <c r="V9" s="32">
        <v>-15262.319999999992</v>
      </c>
      <c r="W9" s="32">
        <v>-21455.475999999995</v>
      </c>
      <c r="X9" s="32">
        <v>-17262.978999999992</v>
      </c>
      <c r="Y9" s="32">
        <v>-17231.614999999991</v>
      </c>
      <c r="Z9" s="32">
        <v>-16242.991999999998</v>
      </c>
      <c r="AA9" s="32">
        <v>-24212.981</v>
      </c>
      <c r="AB9" s="32">
        <v>-6923.4059999999881</v>
      </c>
      <c r="AC9" s="32">
        <v>-19459.99500000001</v>
      </c>
      <c r="AD9" s="32">
        <v>-14418.834000000003</v>
      </c>
      <c r="AE9" s="32">
        <v>-11306.724000000002</v>
      </c>
      <c r="AF9" s="32">
        <v>-19870.616999999998</v>
      </c>
      <c r="AG9" s="32">
        <v>-21330.937999999995</v>
      </c>
      <c r="AH9" s="32">
        <v>-29085.633000000002</v>
      </c>
      <c r="AI9" s="32">
        <v>-22815.390999999989</v>
      </c>
      <c r="AJ9" s="32">
        <v>-23236.660000000003</v>
      </c>
      <c r="AK9" s="32">
        <v>-28760.720000000001</v>
      </c>
      <c r="AL9" s="32">
        <v>-23794.399999999994</v>
      </c>
      <c r="AM9" s="32">
        <v>-35606.361000000004</v>
      </c>
      <c r="AN9" s="32">
        <v>-16292.869999999995</v>
      </c>
      <c r="AO9" s="32">
        <v>-19563.155999999988</v>
      </c>
      <c r="AP9" s="32">
        <v>-21072.963000000003</v>
      </c>
      <c r="AQ9" s="32">
        <v>-11219.100000000006</v>
      </c>
      <c r="AR9" s="32">
        <v>-25186.338999999993</v>
      </c>
      <c r="AS9" s="32">
        <v>-22638.675000000003</v>
      </c>
      <c r="AT9" s="32">
        <v>-45277.177000000011</v>
      </c>
      <c r="AU9" s="32">
        <v>-30450.288</v>
      </c>
      <c r="AV9" s="32">
        <v>-48319.833000000013</v>
      </c>
      <c r="AW9" s="32">
        <v>-46213.289000000019</v>
      </c>
      <c r="AX9" s="32">
        <v>-31564.853000000017</v>
      </c>
      <c r="AY9" s="32">
        <v>-29345.331000000006</v>
      </c>
      <c r="AZ9" s="32">
        <v>-7722.5310000000027</v>
      </c>
      <c r="BA9" s="32">
        <v>-30501.441999999995</v>
      </c>
      <c r="BB9" s="32">
        <v>-22699.686000000002</v>
      </c>
      <c r="BC9" s="32">
        <v>-26811.49500000001</v>
      </c>
      <c r="BD9" s="32">
        <v>-23292.521999999997</v>
      </c>
      <c r="BE9" s="32">
        <v>-35748.64899999999</v>
      </c>
      <c r="BF9" s="32">
        <v>-40223.617999999988</v>
      </c>
      <c r="BG9" s="32">
        <v>-33351.272999999986</v>
      </c>
      <c r="BH9" s="32">
        <v>-38938.006999999998</v>
      </c>
      <c r="BI9" s="32">
        <v>-40263.72</v>
      </c>
      <c r="BJ9" s="32">
        <v>-29411.595000000001</v>
      </c>
      <c r="BK9" s="32">
        <v>-35390.543000000005</v>
      </c>
      <c r="BL9" s="32">
        <v>-6608.7030000000086</v>
      </c>
      <c r="BM9" s="32">
        <v>-21275.993000000002</v>
      </c>
      <c r="BN9" s="32">
        <v>-21948.615999999995</v>
      </c>
      <c r="BO9" s="32">
        <v>6152.7719999999972</v>
      </c>
      <c r="BP9" s="32">
        <v>-4102.593000000008</v>
      </c>
      <c r="BQ9" s="32">
        <v>-23288.803</v>
      </c>
      <c r="BR9" s="32">
        <v>-29006.233999999997</v>
      </c>
      <c r="BS9" s="32">
        <v>-13843.274000000005</v>
      </c>
      <c r="BT9" s="32">
        <v>-21821.838999999993</v>
      </c>
      <c r="BU9" s="32">
        <v>-17306.544999999984</v>
      </c>
      <c r="BV9" s="32">
        <v>-24488.28300000001</v>
      </c>
      <c r="BW9" s="32">
        <v>-34000.852000000014</v>
      </c>
      <c r="BX9" s="32">
        <v>-13009.314000000013</v>
      </c>
      <c r="BY9" s="32">
        <v>-16758.680000000008</v>
      </c>
      <c r="BZ9" s="32">
        <v>-27962.334000000003</v>
      </c>
      <c r="CA9" s="32">
        <v>-7848.3319999999949</v>
      </c>
      <c r="CB9" s="32">
        <v>2015.0080000000016</v>
      </c>
      <c r="CC9" s="32">
        <v>-12693.779999999999</v>
      </c>
      <c r="CD9" s="32">
        <v>-25445.603999999992</v>
      </c>
      <c r="CE9" s="32">
        <v>-7660.4670000000042</v>
      </c>
      <c r="CF9" s="32">
        <v>-16384.135000000009</v>
      </c>
      <c r="CG9" s="32">
        <v>-19570.012000000017</v>
      </c>
      <c r="CH9" s="32">
        <v>-36337.107000000018</v>
      </c>
      <c r="CI9" s="32">
        <v>-41500.525999999983</v>
      </c>
      <c r="CJ9" s="32">
        <v>-10604.902000000002</v>
      </c>
      <c r="CK9" s="32">
        <v>-30317.379000000015</v>
      </c>
      <c r="CL9" s="32">
        <v>8454.6659999999974</v>
      </c>
      <c r="CM9" s="32">
        <v>-11877.489000000001</v>
      </c>
      <c r="CN9" s="32">
        <v>-35837.252999999997</v>
      </c>
      <c r="CO9" s="32">
        <v>-56344.936999999991</v>
      </c>
      <c r="CP9" s="32">
        <v>-62903.915999999997</v>
      </c>
      <c r="CQ9" s="32">
        <v>-58875.445999999982</v>
      </c>
      <c r="CR9" s="32">
        <v>-27207.038</v>
      </c>
      <c r="CS9" s="32">
        <v>-47283.198999999993</v>
      </c>
      <c r="CT9" s="32">
        <v>-72405.82799999998</v>
      </c>
      <c r="CU9" s="32">
        <v>-109193.83900000001</v>
      </c>
      <c r="CV9" s="32">
        <v>-81840.527000000016</v>
      </c>
      <c r="CW9" s="32">
        <v>-76318.667999999991</v>
      </c>
      <c r="CX9" s="32">
        <v>-71930.436000000016</v>
      </c>
      <c r="CY9" s="32">
        <v>-65384.657000000007</v>
      </c>
      <c r="CZ9" s="32">
        <v>-74709.649999999994</v>
      </c>
      <c r="DA9" s="32">
        <v>-88569.14899999999</v>
      </c>
      <c r="DB9" s="32">
        <v>-111936.485</v>
      </c>
      <c r="DC9" s="32">
        <v>-113106.68</v>
      </c>
      <c r="DD9" s="32">
        <v>-106414.626</v>
      </c>
      <c r="DE9" s="32">
        <v>-110542.867</v>
      </c>
      <c r="DF9" s="32">
        <v>-85616.033999999985</v>
      </c>
      <c r="DG9" s="32">
        <v>-125525.845</v>
      </c>
      <c r="DH9" s="32">
        <v>-65285.25</v>
      </c>
      <c r="DI9" s="32">
        <v>-64553.91899999998</v>
      </c>
      <c r="DJ9" s="32">
        <v>-107098.91300000002</v>
      </c>
      <c r="DK9" s="32">
        <v>-106627.73000000001</v>
      </c>
      <c r="DL9" s="32">
        <v>-94787.893000000011</v>
      </c>
      <c r="DM9" s="32">
        <v>-118720.54700000001</v>
      </c>
      <c r="DN9" s="32">
        <v>-133136.09700000001</v>
      </c>
      <c r="DO9" s="32">
        <v>-113394.34700000001</v>
      </c>
      <c r="DP9" s="32">
        <v>-122958.37999999999</v>
      </c>
      <c r="DQ9" s="32">
        <v>-115520.125</v>
      </c>
      <c r="DR9" s="32">
        <v>-118303.103</v>
      </c>
      <c r="DS9" s="32">
        <v>-172227.04</v>
      </c>
      <c r="DT9" s="32">
        <v>-123926.68200000002</v>
      </c>
      <c r="DU9" s="32">
        <v>-131722.34700000001</v>
      </c>
      <c r="DV9" s="32">
        <v>-165010.22500000003</v>
      </c>
      <c r="DW9" s="32">
        <v>-149005.77300000002</v>
      </c>
      <c r="DX9" s="32">
        <v>-151792.15</v>
      </c>
      <c r="DY9" s="32">
        <v>-185235.78099999999</v>
      </c>
      <c r="DZ9" s="32">
        <v>-187571.92099999997</v>
      </c>
      <c r="EA9" s="32">
        <v>-169746.022</v>
      </c>
      <c r="EB9" s="32">
        <v>-206632.81800000003</v>
      </c>
      <c r="EC9" s="32">
        <v>-189236.796</v>
      </c>
      <c r="ED9" s="32">
        <v>-198478.25600000002</v>
      </c>
      <c r="EE9" s="32">
        <v>-269783.96100000001</v>
      </c>
      <c r="EF9" s="27">
        <f t="shared" si="0"/>
        <v>-1332613.3440000003</v>
      </c>
      <c r="EG9" s="27">
        <f t="shared" si="1"/>
        <v>-2128142.7320000003</v>
      </c>
    </row>
    <row r="10" spans="1:137" x14ac:dyDescent="0.2">
      <c r="A10" s="36" t="str">
        <f>IF('1'!$A$1=1,B10,C10)</f>
        <v>Exports of goods</v>
      </c>
      <c r="B10" s="37" t="s">
        <v>37</v>
      </c>
      <c r="C10" s="38" t="s">
        <v>38</v>
      </c>
      <c r="D10" s="39">
        <v>43263.504000000001</v>
      </c>
      <c r="E10" s="39">
        <v>68152.021999999997</v>
      </c>
      <c r="F10" s="39">
        <v>76210.616999999998</v>
      </c>
      <c r="G10" s="39">
        <v>64994.51</v>
      </c>
      <c r="H10" s="39">
        <v>56617.597000000002</v>
      </c>
      <c r="I10" s="39">
        <v>62275.898000000001</v>
      </c>
      <c r="J10" s="39">
        <v>64880.487000000001</v>
      </c>
      <c r="K10" s="39">
        <v>63193.705999999998</v>
      </c>
      <c r="L10" s="39">
        <v>68051.402000000002</v>
      </c>
      <c r="M10" s="39">
        <v>66419.415999999997</v>
      </c>
      <c r="N10" s="39">
        <v>68026.240000000005</v>
      </c>
      <c r="O10" s="39">
        <v>73361.881999999998</v>
      </c>
      <c r="P10" s="39">
        <v>44322.457999999999</v>
      </c>
      <c r="Q10" s="39">
        <v>64689.370999999999</v>
      </c>
      <c r="R10" s="39">
        <v>72953.857000000004</v>
      </c>
      <c r="S10" s="39">
        <v>73172.216</v>
      </c>
      <c r="T10" s="39">
        <v>66519.894</v>
      </c>
      <c r="U10" s="39">
        <v>67193.962</v>
      </c>
      <c r="V10" s="39">
        <v>66409.706000000006</v>
      </c>
      <c r="W10" s="39">
        <v>73865.993000000002</v>
      </c>
      <c r="X10" s="39">
        <v>76172.565000000002</v>
      </c>
      <c r="Y10" s="39">
        <v>77786.963000000003</v>
      </c>
      <c r="Z10" s="39">
        <v>86457.955000000002</v>
      </c>
      <c r="AA10" s="39">
        <v>89645.68</v>
      </c>
      <c r="AB10" s="39">
        <v>75560.153000000006</v>
      </c>
      <c r="AC10" s="39">
        <v>80569.785999999993</v>
      </c>
      <c r="AD10" s="39">
        <v>103686</v>
      </c>
      <c r="AE10" s="39">
        <v>82799.597999999998</v>
      </c>
      <c r="AF10" s="39">
        <v>85031.444000000003</v>
      </c>
      <c r="AG10" s="39">
        <v>80728.589000000007</v>
      </c>
      <c r="AH10" s="39">
        <v>75856.37</v>
      </c>
      <c r="AI10" s="39">
        <v>86031.971000000005</v>
      </c>
      <c r="AJ10" s="39">
        <v>89709.173999999999</v>
      </c>
      <c r="AK10" s="39">
        <v>94411.929000000004</v>
      </c>
      <c r="AL10" s="39">
        <v>102040.85400000001</v>
      </c>
      <c r="AM10" s="39">
        <v>99829.891000000003</v>
      </c>
      <c r="AN10" s="39">
        <v>97046.364000000001</v>
      </c>
      <c r="AO10" s="39">
        <v>90207.884000000005</v>
      </c>
      <c r="AP10" s="39">
        <v>97330.751999999993</v>
      </c>
      <c r="AQ10" s="39">
        <v>96343.042000000001</v>
      </c>
      <c r="AR10" s="39">
        <v>95535.288</v>
      </c>
      <c r="AS10" s="39">
        <v>90345.084000000003</v>
      </c>
      <c r="AT10" s="39">
        <v>86779.055999999997</v>
      </c>
      <c r="AU10" s="39">
        <v>102316.264</v>
      </c>
      <c r="AV10" s="39">
        <v>93538.625</v>
      </c>
      <c r="AW10" s="39">
        <v>110850.014</v>
      </c>
      <c r="AX10" s="39">
        <v>113661.40399999999</v>
      </c>
      <c r="AY10" s="39">
        <v>105431.992</v>
      </c>
      <c r="AZ10" s="39">
        <v>103849.927</v>
      </c>
      <c r="BA10" s="39">
        <v>96719.179000000004</v>
      </c>
      <c r="BB10" s="39">
        <v>106970.595</v>
      </c>
      <c r="BC10" s="39">
        <v>100784.41099999999</v>
      </c>
      <c r="BD10" s="39">
        <v>110210.826</v>
      </c>
      <c r="BE10" s="39">
        <v>86443.361000000004</v>
      </c>
      <c r="BF10" s="39">
        <v>102129.875</v>
      </c>
      <c r="BG10" s="39">
        <v>99776.103000000003</v>
      </c>
      <c r="BH10" s="39">
        <v>92118.604000000007</v>
      </c>
      <c r="BI10" s="39">
        <v>104566.59</v>
      </c>
      <c r="BJ10" s="39">
        <v>96081.126000000004</v>
      </c>
      <c r="BK10" s="39">
        <v>90400.527000000002</v>
      </c>
      <c r="BL10" s="39">
        <v>92087.683999999994</v>
      </c>
      <c r="BM10" s="39">
        <v>89211.592999999993</v>
      </c>
      <c r="BN10" s="39">
        <v>102743.822</v>
      </c>
      <c r="BO10" s="39">
        <v>99179.411999999997</v>
      </c>
      <c r="BP10" s="39">
        <v>86342.138999999996</v>
      </c>
      <c r="BQ10" s="39">
        <v>82125.081000000006</v>
      </c>
      <c r="BR10" s="39">
        <v>92672.462</v>
      </c>
      <c r="BS10" s="39">
        <v>107443.621</v>
      </c>
      <c r="BT10" s="39">
        <v>106815.10400000001</v>
      </c>
      <c r="BU10" s="39">
        <v>120834.24400000001</v>
      </c>
      <c r="BV10" s="39">
        <v>123403.958</v>
      </c>
      <c r="BW10" s="39">
        <v>128735.617</v>
      </c>
      <c r="BX10" s="39">
        <v>101845.15</v>
      </c>
      <c r="BY10" s="39">
        <v>115498.262</v>
      </c>
      <c r="BZ10" s="39">
        <v>135614.53700000001</v>
      </c>
      <c r="CA10" s="39">
        <v>138281.48000000001</v>
      </c>
      <c r="CB10" s="39">
        <v>143313.997</v>
      </c>
      <c r="CC10" s="39">
        <v>134483.23800000001</v>
      </c>
      <c r="CD10" s="39">
        <v>142141.595</v>
      </c>
      <c r="CE10" s="39">
        <v>160360.897</v>
      </c>
      <c r="CF10" s="39">
        <v>161275.48499999999</v>
      </c>
      <c r="CG10" s="39">
        <v>155874.359</v>
      </c>
      <c r="CH10" s="39">
        <v>167616.14199999999</v>
      </c>
      <c r="CI10" s="39">
        <v>174683.2</v>
      </c>
      <c r="CJ10" s="39">
        <v>157170.799</v>
      </c>
      <c r="CK10" s="39">
        <v>139681.57399999999</v>
      </c>
      <c r="CL10" s="39">
        <v>67257.014999999999</v>
      </c>
      <c r="CM10" s="39">
        <v>69948.466</v>
      </c>
      <c r="CN10" s="39">
        <v>77525.485000000001</v>
      </c>
      <c r="CO10" s="39">
        <v>86155.680999999997</v>
      </c>
      <c r="CP10" s="39">
        <v>85835.975999999995</v>
      </c>
      <c r="CQ10" s="39">
        <v>115081.38400000001</v>
      </c>
      <c r="CR10" s="39">
        <v>143531.755</v>
      </c>
      <c r="CS10" s="39">
        <v>132597.74400000001</v>
      </c>
      <c r="CT10" s="39">
        <v>132597.74400000001</v>
      </c>
      <c r="CU10" s="39">
        <v>122065.98699999999</v>
      </c>
      <c r="CV10" s="39">
        <v>110217.76</v>
      </c>
      <c r="CW10" s="39">
        <v>116580.697</v>
      </c>
      <c r="CX10" s="39">
        <v>135962.05499999999</v>
      </c>
      <c r="CY10" s="39">
        <v>108608.742</v>
      </c>
      <c r="CZ10" s="39">
        <v>109778.93700000001</v>
      </c>
      <c r="DA10" s="39">
        <v>104147.37300000001</v>
      </c>
      <c r="DB10" s="39">
        <v>84180.917000000001</v>
      </c>
      <c r="DC10" s="39">
        <v>94273.850999999995</v>
      </c>
      <c r="DD10" s="39">
        <v>95078.36</v>
      </c>
      <c r="DE10" s="39">
        <v>97359.524999999994</v>
      </c>
      <c r="DF10" s="39">
        <v>105863.07</v>
      </c>
      <c r="DG10" s="39">
        <v>118700.56299999999</v>
      </c>
      <c r="DH10" s="39">
        <v>129131.497</v>
      </c>
      <c r="DI10" s="39">
        <v>129905.26700000001</v>
      </c>
      <c r="DJ10" s="39">
        <v>126392.18399999999</v>
      </c>
      <c r="DK10" s="39">
        <v>134180.11499999999</v>
      </c>
      <c r="DL10" s="39">
        <v>135093.59599999999</v>
      </c>
      <c r="DM10" s="39">
        <v>114106.11</v>
      </c>
      <c r="DN10" s="39">
        <v>123667.36500000001</v>
      </c>
      <c r="DO10" s="39">
        <v>132011.94399999999</v>
      </c>
      <c r="DP10" s="39">
        <v>125268.232</v>
      </c>
      <c r="DQ10" s="39">
        <v>151277.33600000001</v>
      </c>
      <c r="DR10" s="39">
        <v>144312.41899999999</v>
      </c>
      <c r="DS10" s="39">
        <v>132813.14300000001</v>
      </c>
      <c r="DT10" s="39">
        <v>127463.836</v>
      </c>
      <c r="DU10" s="39">
        <v>122012.981</v>
      </c>
      <c r="DV10" s="39">
        <v>144020.99</v>
      </c>
      <c r="DW10" s="39">
        <v>131322.209</v>
      </c>
      <c r="DX10" s="39">
        <v>142198.72</v>
      </c>
      <c r="DY10" s="39">
        <v>120787.867</v>
      </c>
      <c r="DZ10" s="39">
        <v>128851.21</v>
      </c>
      <c r="EA10" s="39">
        <v>121134.674</v>
      </c>
      <c r="EB10" s="39">
        <v>123335.126</v>
      </c>
      <c r="EC10" s="39">
        <v>146860.40900000001</v>
      </c>
      <c r="ED10" s="39">
        <v>144458.82399999999</v>
      </c>
      <c r="EE10" s="39">
        <v>143775.05900000001</v>
      </c>
      <c r="EF10" s="273">
        <f t="shared" si="0"/>
        <v>1578159.2080000001</v>
      </c>
      <c r="EG10" s="273">
        <f t="shared" si="1"/>
        <v>1596221.9049999998</v>
      </c>
    </row>
    <row r="11" spans="1:137" x14ac:dyDescent="0.2">
      <c r="A11" s="36" t="str">
        <f>IF('1'!$A$1=1,B11,C11)</f>
        <v>Imports of goods</v>
      </c>
      <c r="B11" s="37" t="s">
        <v>39</v>
      </c>
      <c r="C11" s="38" t="s">
        <v>40</v>
      </c>
      <c r="D11" s="39">
        <v>50031.332999999999</v>
      </c>
      <c r="E11" s="39">
        <v>82546.198999999993</v>
      </c>
      <c r="F11" s="39">
        <v>79257.180999999997</v>
      </c>
      <c r="G11" s="39">
        <v>70081.432000000001</v>
      </c>
      <c r="H11" s="39">
        <v>61720.92</v>
      </c>
      <c r="I11" s="39">
        <v>62870.417000000001</v>
      </c>
      <c r="J11" s="39">
        <v>70036.983999999997</v>
      </c>
      <c r="K11" s="39">
        <v>69119.467999999993</v>
      </c>
      <c r="L11" s="39">
        <v>71928.850000000006</v>
      </c>
      <c r="M11" s="39">
        <v>81118.615999999995</v>
      </c>
      <c r="N11" s="39">
        <v>78307.107999999993</v>
      </c>
      <c r="O11" s="39">
        <v>73572.558000000005</v>
      </c>
      <c r="P11" s="39">
        <v>58708.455999999998</v>
      </c>
      <c r="Q11" s="39">
        <v>84748.091</v>
      </c>
      <c r="R11" s="39">
        <v>88003.225000000006</v>
      </c>
      <c r="S11" s="39">
        <v>80015.290999999997</v>
      </c>
      <c r="T11" s="39">
        <v>69670.703999999998</v>
      </c>
      <c r="U11" s="39">
        <v>74005.678</v>
      </c>
      <c r="V11" s="39">
        <v>81672.025999999998</v>
      </c>
      <c r="W11" s="39">
        <v>95321.468999999997</v>
      </c>
      <c r="X11" s="39">
        <v>93435.543999999994</v>
      </c>
      <c r="Y11" s="39">
        <v>95018.577999999994</v>
      </c>
      <c r="Z11" s="39">
        <v>102700.947</v>
      </c>
      <c r="AA11" s="39">
        <v>113858.66099999999</v>
      </c>
      <c r="AB11" s="39">
        <v>82483.558999999994</v>
      </c>
      <c r="AC11" s="39">
        <v>100029.781</v>
      </c>
      <c r="AD11" s="39">
        <v>118104.834</v>
      </c>
      <c r="AE11" s="39">
        <v>94106.322</v>
      </c>
      <c r="AF11" s="39">
        <v>104902.061</v>
      </c>
      <c r="AG11" s="39">
        <v>102059.527</v>
      </c>
      <c r="AH11" s="39">
        <v>104942.003</v>
      </c>
      <c r="AI11" s="39">
        <v>108847.36199999999</v>
      </c>
      <c r="AJ11" s="39">
        <v>112945.834</v>
      </c>
      <c r="AK11" s="39">
        <v>123172.649</v>
      </c>
      <c r="AL11" s="39">
        <v>125835.254</v>
      </c>
      <c r="AM11" s="39">
        <v>135436.25200000001</v>
      </c>
      <c r="AN11" s="39">
        <v>113339.234</v>
      </c>
      <c r="AO11" s="39">
        <v>109771.04</v>
      </c>
      <c r="AP11" s="39">
        <v>118403.715</v>
      </c>
      <c r="AQ11" s="39">
        <v>107562.14200000001</v>
      </c>
      <c r="AR11" s="39">
        <v>120721.62699999999</v>
      </c>
      <c r="AS11" s="39">
        <v>112983.75900000001</v>
      </c>
      <c r="AT11" s="39">
        <v>132056.23300000001</v>
      </c>
      <c r="AU11" s="39">
        <v>132766.552</v>
      </c>
      <c r="AV11" s="39">
        <v>141858.45800000001</v>
      </c>
      <c r="AW11" s="39">
        <v>157063.30300000001</v>
      </c>
      <c r="AX11" s="39">
        <v>145226.25700000001</v>
      </c>
      <c r="AY11" s="39">
        <v>134777.323</v>
      </c>
      <c r="AZ11" s="39">
        <v>111572.458</v>
      </c>
      <c r="BA11" s="39">
        <v>127220.621</v>
      </c>
      <c r="BB11" s="39">
        <v>129670.281</v>
      </c>
      <c r="BC11" s="39">
        <v>127595.906</v>
      </c>
      <c r="BD11" s="39">
        <v>133503.348</v>
      </c>
      <c r="BE11" s="39">
        <v>122192.01</v>
      </c>
      <c r="BF11" s="39">
        <v>142353.49299999999</v>
      </c>
      <c r="BG11" s="39">
        <v>133127.37599999999</v>
      </c>
      <c r="BH11" s="39">
        <v>131056.611</v>
      </c>
      <c r="BI11" s="39">
        <v>144830.31</v>
      </c>
      <c r="BJ11" s="39">
        <v>125492.72100000001</v>
      </c>
      <c r="BK11" s="39">
        <v>125791.07</v>
      </c>
      <c r="BL11" s="39">
        <v>98696.387000000002</v>
      </c>
      <c r="BM11" s="39">
        <v>110487.586</v>
      </c>
      <c r="BN11" s="39">
        <v>124692.43799999999</v>
      </c>
      <c r="BO11" s="39">
        <v>93026.64</v>
      </c>
      <c r="BP11" s="39">
        <v>90444.732000000004</v>
      </c>
      <c r="BQ11" s="39">
        <v>105413.88400000001</v>
      </c>
      <c r="BR11" s="39">
        <v>121678.696</v>
      </c>
      <c r="BS11" s="39">
        <v>121286.895</v>
      </c>
      <c r="BT11" s="39">
        <v>128636.943</v>
      </c>
      <c r="BU11" s="39">
        <v>138140.78899999999</v>
      </c>
      <c r="BV11" s="39">
        <v>147892.24100000001</v>
      </c>
      <c r="BW11" s="39">
        <v>162736.46900000001</v>
      </c>
      <c r="BX11" s="39">
        <v>114854.46400000001</v>
      </c>
      <c r="BY11" s="39">
        <v>132256.94200000001</v>
      </c>
      <c r="BZ11" s="39">
        <v>163576.87100000001</v>
      </c>
      <c r="CA11" s="39">
        <v>146129.81200000001</v>
      </c>
      <c r="CB11" s="39">
        <v>141298.989</v>
      </c>
      <c r="CC11" s="39">
        <v>147177.01800000001</v>
      </c>
      <c r="CD11" s="39">
        <v>167587.19899999999</v>
      </c>
      <c r="CE11" s="39">
        <v>168021.364</v>
      </c>
      <c r="CF11" s="39">
        <v>177659.62</v>
      </c>
      <c r="CG11" s="39">
        <v>175444.37100000001</v>
      </c>
      <c r="CH11" s="39">
        <v>203953.24900000001</v>
      </c>
      <c r="CI11" s="39">
        <v>216183.726</v>
      </c>
      <c r="CJ11" s="39">
        <v>167775.701</v>
      </c>
      <c r="CK11" s="39">
        <v>169998.95300000001</v>
      </c>
      <c r="CL11" s="39">
        <v>58802.349000000002</v>
      </c>
      <c r="CM11" s="39">
        <v>81825.955000000002</v>
      </c>
      <c r="CN11" s="39">
        <v>113362.738</v>
      </c>
      <c r="CO11" s="39">
        <v>142500.61799999999</v>
      </c>
      <c r="CP11" s="39">
        <v>148739.89199999999</v>
      </c>
      <c r="CQ11" s="39">
        <v>173956.83</v>
      </c>
      <c r="CR11" s="39">
        <v>170738.79300000001</v>
      </c>
      <c r="CS11" s="39">
        <v>179880.943</v>
      </c>
      <c r="CT11" s="39">
        <v>205003.57199999999</v>
      </c>
      <c r="CU11" s="39">
        <v>231259.826</v>
      </c>
      <c r="CV11" s="39">
        <v>192058.28700000001</v>
      </c>
      <c r="CW11" s="39">
        <v>192899.36499999999</v>
      </c>
      <c r="CX11" s="39">
        <v>207892.49100000001</v>
      </c>
      <c r="CY11" s="39">
        <v>173993.399</v>
      </c>
      <c r="CZ11" s="39">
        <v>184488.587</v>
      </c>
      <c r="DA11" s="39">
        <v>192716.522</v>
      </c>
      <c r="DB11" s="39">
        <v>196117.402</v>
      </c>
      <c r="DC11" s="39">
        <v>207380.53099999999</v>
      </c>
      <c r="DD11" s="39">
        <v>201492.986</v>
      </c>
      <c r="DE11" s="39">
        <v>207902.39199999999</v>
      </c>
      <c r="DF11" s="39">
        <v>191479.10399999999</v>
      </c>
      <c r="DG11" s="39">
        <v>244226.408</v>
      </c>
      <c r="DH11" s="39">
        <v>194416.747</v>
      </c>
      <c r="DI11" s="39">
        <v>194459.18599999999</v>
      </c>
      <c r="DJ11" s="39">
        <v>233491.09700000001</v>
      </c>
      <c r="DK11" s="39">
        <v>240807.845</v>
      </c>
      <c r="DL11" s="39">
        <v>229881.489</v>
      </c>
      <c r="DM11" s="39">
        <v>232826.65700000001</v>
      </c>
      <c r="DN11" s="39">
        <v>256803.462</v>
      </c>
      <c r="DO11" s="39">
        <v>245406.291</v>
      </c>
      <c r="DP11" s="39">
        <v>248226.61199999999</v>
      </c>
      <c r="DQ11" s="39">
        <v>266797.46100000001</v>
      </c>
      <c r="DR11" s="39">
        <v>262615.522</v>
      </c>
      <c r="DS11" s="39">
        <v>305040.18300000002</v>
      </c>
      <c r="DT11" s="39">
        <v>251390.51800000001</v>
      </c>
      <c r="DU11" s="39">
        <v>253735.32800000001</v>
      </c>
      <c r="DV11" s="39">
        <v>309031.21500000003</v>
      </c>
      <c r="DW11" s="39">
        <v>280327.98200000002</v>
      </c>
      <c r="DX11" s="39">
        <v>293990.87</v>
      </c>
      <c r="DY11" s="39">
        <v>306023.64799999999</v>
      </c>
      <c r="DZ11" s="39">
        <v>316423.13099999999</v>
      </c>
      <c r="EA11" s="39">
        <v>290880.696</v>
      </c>
      <c r="EB11" s="39">
        <v>329967.94400000002</v>
      </c>
      <c r="EC11" s="39">
        <v>336097.20500000002</v>
      </c>
      <c r="ED11" s="39">
        <v>342937.08</v>
      </c>
      <c r="EE11" s="39">
        <v>413559.02</v>
      </c>
      <c r="EF11" s="273">
        <f t="shared" si="0"/>
        <v>2910772.5520000001</v>
      </c>
      <c r="EG11" s="273">
        <f t="shared" si="1"/>
        <v>3724364.6370000006</v>
      </c>
    </row>
    <row r="12" spans="1:137" s="3" customFormat="1" x14ac:dyDescent="0.2">
      <c r="A12" s="33" t="str">
        <f>IF('1'!$A$1=1,B12,C12)</f>
        <v>Services (net)</v>
      </c>
      <c r="B12" s="34" t="s">
        <v>41</v>
      </c>
      <c r="C12" s="35" t="s">
        <v>42</v>
      </c>
      <c r="D12" s="32">
        <v>3526.2329999999965</v>
      </c>
      <c r="E12" s="32">
        <v>1860.4739999999983</v>
      </c>
      <c r="F12" s="32">
        <v>4372.1710000000021</v>
      </c>
      <c r="G12" s="32">
        <v>2815.9720000000052</v>
      </c>
      <c r="H12" s="32">
        <v>983.01499999999942</v>
      </c>
      <c r="I12" s="32">
        <v>1783.5609999999979</v>
      </c>
      <c r="J12" s="32">
        <v>652.72100000000137</v>
      </c>
      <c r="K12" s="32">
        <v>800.19500000000335</v>
      </c>
      <c r="L12" s="32">
        <v>936.68500000000859</v>
      </c>
      <c r="M12" s="32">
        <v>2184.1330000000016</v>
      </c>
      <c r="N12" s="32">
        <v>1188.9450000000033</v>
      </c>
      <c r="O12" s="32">
        <v>2106.7550000000047</v>
      </c>
      <c r="P12" s="32">
        <v>1164.4649999999965</v>
      </c>
      <c r="Q12" s="32">
        <v>1504.4049999999952</v>
      </c>
      <c r="R12" s="32">
        <v>1238.7379999999976</v>
      </c>
      <c r="S12" s="32">
        <v>1922.2120000000068</v>
      </c>
      <c r="T12" s="32">
        <v>1134.2889999999934</v>
      </c>
      <c r="U12" s="32">
        <v>-424.17000000000553</v>
      </c>
      <c r="V12" s="32">
        <v>-2283.1419999999962</v>
      </c>
      <c r="W12" s="32">
        <v>-375.96999999999025</v>
      </c>
      <c r="X12" s="32">
        <v>-1655.3509999999987</v>
      </c>
      <c r="Y12" s="32">
        <v>4095.4100000000035</v>
      </c>
      <c r="Z12" s="32">
        <v>2955.6080000000002</v>
      </c>
      <c r="AA12" s="32">
        <v>3406.5869999999995</v>
      </c>
      <c r="AB12" s="32">
        <v>2307.8029999999999</v>
      </c>
      <c r="AC12" s="32">
        <v>1297.3349999999991</v>
      </c>
      <c r="AD12" s="32">
        <v>-108.00399999999718</v>
      </c>
      <c r="AE12" s="32">
        <v>563.99499999999534</v>
      </c>
      <c r="AF12" s="32">
        <v>3117.997999999996</v>
      </c>
      <c r="AG12" s="32">
        <v>2219.2539999999972</v>
      </c>
      <c r="AH12" s="32">
        <v>1012.8060000000041</v>
      </c>
      <c r="AI12" s="32">
        <v>974.14000000000669</v>
      </c>
      <c r="AJ12" s="32">
        <v>2271.4469999999965</v>
      </c>
      <c r="AK12" s="32">
        <v>3598.4239999999954</v>
      </c>
      <c r="AL12" s="32">
        <v>4566.599000000002</v>
      </c>
      <c r="AM12" s="32">
        <v>2641.5840000000026</v>
      </c>
      <c r="AN12" s="32">
        <v>1336.4140000000043</v>
      </c>
      <c r="AO12" s="32">
        <v>1222.7010000000046</v>
      </c>
      <c r="AP12" s="32">
        <v>2923.8750000000073</v>
      </c>
      <c r="AQ12" s="32">
        <v>1909.0770000000011</v>
      </c>
      <c r="AR12" s="32">
        <v>3979.5420000000086</v>
      </c>
      <c r="AS12" s="32">
        <v>1257.7019999999975</v>
      </c>
      <c r="AT12" s="32">
        <v>2112.05799999999</v>
      </c>
      <c r="AU12" s="32">
        <v>2968.0780000000013</v>
      </c>
      <c r="AV12" s="32">
        <v>2875.5089999999982</v>
      </c>
      <c r="AW12" s="32">
        <v>3544.0529999999926</v>
      </c>
      <c r="AX12" s="32">
        <v>6173.3040000000001</v>
      </c>
      <c r="AY12" s="32">
        <v>6196.9789999999994</v>
      </c>
      <c r="AZ12" s="32">
        <v>5101.887999999999</v>
      </c>
      <c r="BA12" s="32">
        <v>1846.9250000000065</v>
      </c>
      <c r="BB12" s="32">
        <v>3465.3969999999972</v>
      </c>
      <c r="BC12" s="32">
        <v>4236.2139999999927</v>
      </c>
      <c r="BD12" s="32">
        <v>2901.6739999999918</v>
      </c>
      <c r="BE12" s="32">
        <v>1086.5060000000012</v>
      </c>
      <c r="BF12" s="32">
        <v>1184.5630000000019</v>
      </c>
      <c r="BG12" s="32">
        <v>2398.4660000000076</v>
      </c>
      <c r="BH12" s="32">
        <v>3616.3790000000154</v>
      </c>
      <c r="BI12" s="32">
        <v>5160.107</v>
      </c>
      <c r="BJ12" s="32">
        <v>7310.2559999999976</v>
      </c>
      <c r="BK12" s="32">
        <v>6280.1139999999978</v>
      </c>
      <c r="BL12" s="32">
        <v>2218.9810000000107</v>
      </c>
      <c r="BM12" s="32">
        <v>3123.7609999999986</v>
      </c>
      <c r="BN12" s="32">
        <v>9693.3160000000025</v>
      </c>
      <c r="BO12" s="32">
        <v>12958.935000000009</v>
      </c>
      <c r="BP12" s="32">
        <v>12602.735999999994</v>
      </c>
      <c r="BQ12" s="32">
        <v>11671.105999999996</v>
      </c>
      <c r="BR12" s="32">
        <v>9013.2329999999965</v>
      </c>
      <c r="BS12" s="32">
        <v>9687.5399999999936</v>
      </c>
      <c r="BT12" s="32">
        <v>9204.3399999999929</v>
      </c>
      <c r="BU12" s="32">
        <v>11839.828000000001</v>
      </c>
      <c r="BV12" s="32">
        <v>13985.218000000015</v>
      </c>
      <c r="BW12" s="32">
        <v>14310.22099999999</v>
      </c>
      <c r="BX12" s="32">
        <v>9566.4999999999927</v>
      </c>
      <c r="BY12" s="32">
        <v>8142.3199999999961</v>
      </c>
      <c r="BZ12" s="32">
        <v>9422.6940000000031</v>
      </c>
      <c r="CA12" s="32">
        <v>9607.9179999999978</v>
      </c>
      <c r="CB12" s="32">
        <v>8501.68</v>
      </c>
      <c r="CC12" s="32">
        <v>6401.3680000000022</v>
      </c>
      <c r="CD12" s="32">
        <v>6994.1389999999956</v>
      </c>
      <c r="CE12" s="32">
        <v>7365.8349999999991</v>
      </c>
      <c r="CF12" s="32">
        <v>7269.9589999999953</v>
      </c>
      <c r="CG12" s="32">
        <v>9653.1310000000012</v>
      </c>
      <c r="CH12" s="32">
        <v>12614.844000000005</v>
      </c>
      <c r="CI12" s="32">
        <v>12708.682999999997</v>
      </c>
      <c r="CJ12" s="32">
        <v>6715.5059999999939</v>
      </c>
      <c r="CK12" s="32">
        <v>3665.3609999999971</v>
      </c>
      <c r="CL12" s="32">
        <v>-25539.527999999995</v>
      </c>
      <c r="CM12" s="32">
        <v>-26329.412000000004</v>
      </c>
      <c r="CN12" s="32">
        <v>-33994.192999999999</v>
      </c>
      <c r="CO12" s="32">
        <v>-36890.429999999993</v>
      </c>
      <c r="CP12" s="32">
        <v>-38379.35300000001</v>
      </c>
      <c r="CQ12" s="32">
        <v>-41103.108000000022</v>
      </c>
      <c r="CR12" s="32">
        <v>-42419.573000000033</v>
      </c>
      <c r="CS12" s="32">
        <v>-42858.399000000012</v>
      </c>
      <c r="CT12" s="32">
        <v>-44540.551999999989</v>
      </c>
      <c r="CU12" s="32">
        <v>-50428.100000000006</v>
      </c>
      <c r="CV12" s="32">
        <v>-49001.922000000028</v>
      </c>
      <c r="CW12" s="32">
        <v>-45198.787999999993</v>
      </c>
      <c r="CX12" s="32">
        <v>-27133.905000000013</v>
      </c>
      <c r="CY12" s="32">
        <v>-17479.792000000016</v>
      </c>
      <c r="CZ12" s="32">
        <v>-16090.183000000005</v>
      </c>
      <c r="DA12" s="32">
        <v>-14334.88900000001</v>
      </c>
      <c r="DB12" s="32">
        <v>-16638.714999999989</v>
      </c>
      <c r="DC12" s="32">
        <v>-16090.186000000016</v>
      </c>
      <c r="DD12" s="32">
        <v>-18979.100999999981</v>
      </c>
      <c r="DE12" s="32">
        <v>-14790.176000000007</v>
      </c>
      <c r="DF12" s="32">
        <v>-15510.674999999988</v>
      </c>
      <c r="DG12" s="32">
        <v>-14540.820999999996</v>
      </c>
      <c r="DH12" s="32">
        <v>-17381.630000000012</v>
      </c>
      <c r="DI12" s="32">
        <v>-13708.210999999996</v>
      </c>
      <c r="DJ12" s="32">
        <v>-17205.422000000006</v>
      </c>
      <c r="DK12" s="32">
        <v>-16806.952999999994</v>
      </c>
      <c r="DL12" s="32">
        <v>-21641.981000000014</v>
      </c>
      <c r="DM12" s="32">
        <v>-19388.728999999999</v>
      </c>
      <c r="DN12" s="32">
        <v>-23446.379000000001</v>
      </c>
      <c r="DO12" s="32">
        <v>-24672.431999999993</v>
      </c>
      <c r="DP12" s="32">
        <v>-20664.925999999999</v>
      </c>
      <c r="DQ12" s="32">
        <v>-22023.474000000002</v>
      </c>
      <c r="DR12" s="32">
        <v>-19848.126999999993</v>
      </c>
      <c r="DS12" s="32">
        <v>-15949.267999999982</v>
      </c>
      <c r="DT12" s="32">
        <v>-24844.286999999997</v>
      </c>
      <c r="DU12" s="32">
        <v>-13209.735000000001</v>
      </c>
      <c r="DV12" s="32">
        <v>-16758.205000000016</v>
      </c>
      <c r="DW12" s="32">
        <v>-17228.016999999993</v>
      </c>
      <c r="DX12" s="32">
        <v>-18563.910000000003</v>
      </c>
      <c r="DY12" s="32">
        <v>-25654.426999999989</v>
      </c>
      <c r="DZ12" s="32">
        <v>-20228.341000000008</v>
      </c>
      <c r="EA12" s="32">
        <v>-22005.647000000026</v>
      </c>
      <c r="EB12" s="32">
        <v>-22725.066999999988</v>
      </c>
      <c r="EC12" s="32">
        <v>-20230.773000000008</v>
      </c>
      <c r="ED12" s="32">
        <v>-20588.856</v>
      </c>
      <c r="EE12" s="32">
        <v>-17766.157999999996</v>
      </c>
      <c r="EF12" s="27">
        <f t="shared" si="0"/>
        <v>-232737.53199999995</v>
      </c>
      <c r="EG12" s="27">
        <f t="shared" si="1"/>
        <v>-239803.42300000004</v>
      </c>
    </row>
    <row r="13" spans="1:137" x14ac:dyDescent="0.2">
      <c r="A13" s="36" t="str">
        <f>IF('1'!$A$1=1,B13,C13)</f>
        <v>Exports of services</v>
      </c>
      <c r="B13" s="37" t="s">
        <v>43</v>
      </c>
      <c r="C13" s="38" t="s">
        <v>44</v>
      </c>
      <c r="D13" s="39">
        <v>16540.065999999999</v>
      </c>
      <c r="E13" s="39">
        <v>22031.904999999995</v>
      </c>
      <c r="F13" s="39">
        <v>24465.54</v>
      </c>
      <c r="G13" s="39">
        <v>23413.463000000003</v>
      </c>
      <c r="H13" s="39">
        <v>20266.88</v>
      </c>
      <c r="I13" s="39">
        <v>23165.021999999997</v>
      </c>
      <c r="J13" s="39">
        <v>23802.563999999998</v>
      </c>
      <c r="K13" s="39">
        <v>22989.359000000004</v>
      </c>
      <c r="L13" s="39">
        <v>23700.358000000007</v>
      </c>
      <c r="M13" s="39">
        <v>22256.293000000005</v>
      </c>
      <c r="N13" s="39">
        <v>22496.684000000001</v>
      </c>
      <c r="O13" s="39">
        <v>26311.025000000005</v>
      </c>
      <c r="P13" s="39">
        <v>20960.372999999996</v>
      </c>
      <c r="Q13" s="39">
        <v>24730.288999999997</v>
      </c>
      <c r="R13" s="39">
        <v>25829.034</v>
      </c>
      <c r="S13" s="39">
        <v>25219.418000000009</v>
      </c>
      <c r="T13" s="39">
        <v>25130.853999999999</v>
      </c>
      <c r="U13" s="39">
        <v>26348.616000000002</v>
      </c>
      <c r="V13" s="39">
        <v>26206.522000000004</v>
      </c>
      <c r="W13" s="39">
        <v>28197.913000000004</v>
      </c>
      <c r="X13" s="39">
        <v>28929.286</v>
      </c>
      <c r="Y13" s="39">
        <v>27869.371999999999</v>
      </c>
      <c r="Z13" s="39">
        <v>28091.128999999997</v>
      </c>
      <c r="AA13" s="39">
        <v>30737.907999999996</v>
      </c>
      <c r="AB13" s="39">
        <v>27910.829999999998</v>
      </c>
      <c r="AC13" s="39">
        <v>27243.994999999995</v>
      </c>
      <c r="AD13" s="39">
        <v>28054.626000000004</v>
      </c>
      <c r="AE13" s="39">
        <v>30294.501999999997</v>
      </c>
      <c r="AF13" s="39">
        <v>31549.89</v>
      </c>
      <c r="AG13" s="39">
        <v>31670.043999999998</v>
      </c>
      <c r="AH13" s="39">
        <v>32643.432000000001</v>
      </c>
      <c r="AI13" s="39">
        <v>34530.71</v>
      </c>
      <c r="AJ13" s="39">
        <v>33627.885999999999</v>
      </c>
      <c r="AK13" s="39">
        <v>32758.97</v>
      </c>
      <c r="AL13" s="39">
        <v>33595.236000000004</v>
      </c>
      <c r="AM13" s="39">
        <v>34505.704000000005</v>
      </c>
      <c r="AN13" s="39">
        <v>31789.581000000002</v>
      </c>
      <c r="AO13" s="39">
        <v>29888.154999999999</v>
      </c>
      <c r="AP13" s="39">
        <v>32004.563000000006</v>
      </c>
      <c r="AQ13" s="39">
        <v>33395.779000000002</v>
      </c>
      <c r="AR13" s="39">
        <v>34716.299000000006</v>
      </c>
      <c r="AS13" s="39">
        <v>34115.224999999991</v>
      </c>
      <c r="AT13" s="39">
        <v>38650.604999999996</v>
      </c>
      <c r="AU13" s="39">
        <v>40069.059000000008</v>
      </c>
      <c r="AV13" s="39">
        <v>39580.539000000004</v>
      </c>
      <c r="AW13" s="39">
        <v>36706.234999999993</v>
      </c>
      <c r="AX13" s="39">
        <v>38576.156000000003</v>
      </c>
      <c r="AY13" s="39">
        <v>41294.656999999999</v>
      </c>
      <c r="AZ13" s="39">
        <v>36159.29</v>
      </c>
      <c r="BA13" s="39">
        <v>33407.635000000002</v>
      </c>
      <c r="BB13" s="39">
        <v>35218.095999999998</v>
      </c>
      <c r="BC13" s="39">
        <v>37375.218999999997</v>
      </c>
      <c r="BD13" s="39">
        <v>39225.346999999994</v>
      </c>
      <c r="BE13" s="39">
        <v>38425.160000000003</v>
      </c>
      <c r="BF13" s="39">
        <v>40352.373000000007</v>
      </c>
      <c r="BG13" s="39">
        <v>39031.85</v>
      </c>
      <c r="BH13" s="39">
        <v>38938.008000000009</v>
      </c>
      <c r="BI13" s="39">
        <v>36219.981999999996</v>
      </c>
      <c r="BJ13" s="39">
        <v>36868.057999999997</v>
      </c>
      <c r="BK13" s="39">
        <v>38672.255999999994</v>
      </c>
      <c r="BL13" s="39">
        <v>31644.590000000004</v>
      </c>
      <c r="BM13" s="39">
        <v>32910.152000000002</v>
      </c>
      <c r="BN13" s="39">
        <v>35735.836000000003</v>
      </c>
      <c r="BO13" s="39">
        <v>31117.780000000006</v>
      </c>
      <c r="BP13" s="39">
        <v>29817.535999999996</v>
      </c>
      <c r="BQ13" s="39">
        <v>30232.71</v>
      </c>
      <c r="BR13" s="39">
        <v>35807.129999999997</v>
      </c>
      <c r="BS13" s="39">
        <v>35392.543999999994</v>
      </c>
      <c r="BT13" s="39">
        <v>36257.824999999997</v>
      </c>
      <c r="BU13" s="39">
        <v>37558.886000000006</v>
      </c>
      <c r="BV13" s="39">
        <v>38218.708000000013</v>
      </c>
      <c r="BW13" s="39">
        <v>45212.402999999991</v>
      </c>
      <c r="BX13" s="39">
        <v>35133.612999999998</v>
      </c>
      <c r="BY13" s="39">
        <v>34911.595000000001</v>
      </c>
      <c r="BZ13" s="39">
        <v>38107.715000000004</v>
      </c>
      <c r="CA13" s="39">
        <v>40694.019999999997</v>
      </c>
      <c r="CB13" s="39">
        <v>37871.114000000001</v>
      </c>
      <c r="CC13" s="39">
        <v>39634.009000000005</v>
      </c>
      <c r="CD13" s="39">
        <v>43352.778999999995</v>
      </c>
      <c r="CE13" s="39">
        <v>44328.928999999989</v>
      </c>
      <c r="CF13" s="39">
        <v>43486.114999999998</v>
      </c>
      <c r="CG13" s="39">
        <v>44203.962</v>
      </c>
      <c r="CH13" s="39">
        <v>45857.745000000003</v>
      </c>
      <c r="CI13" s="39">
        <v>53175.098999999995</v>
      </c>
      <c r="CJ13" s="39">
        <v>49135.110999999997</v>
      </c>
      <c r="CK13" s="39">
        <v>50519.495000000003</v>
      </c>
      <c r="CL13" s="39">
        <v>32180.391999999996</v>
      </c>
      <c r="CM13" s="39">
        <v>35456.94</v>
      </c>
      <c r="CN13" s="39">
        <v>37826.588000000003</v>
      </c>
      <c r="CO13" s="39">
        <v>36159.058999999994</v>
      </c>
      <c r="CP13" s="39">
        <v>40513.303000000007</v>
      </c>
      <c r="CQ13" s="39">
        <v>48416.827999999994</v>
      </c>
      <c r="CR13" s="39">
        <v>47502.614000000001</v>
      </c>
      <c r="CS13" s="39">
        <v>48270.553999999996</v>
      </c>
      <c r="CT13" s="39">
        <v>50903.492999999995</v>
      </c>
      <c r="CU13" s="39">
        <v>59826.231</v>
      </c>
      <c r="CV13" s="39">
        <v>47027.222000000002</v>
      </c>
      <c r="CW13" s="39">
        <v>48343.690999999999</v>
      </c>
      <c r="CX13" s="39">
        <v>51013.195999999996</v>
      </c>
      <c r="CY13" s="39">
        <v>47868.297999999995</v>
      </c>
      <c r="CZ13" s="39">
        <v>50684.08</v>
      </c>
      <c r="DA13" s="39">
        <v>51122.904999999992</v>
      </c>
      <c r="DB13" s="39">
        <v>50391.529000000002</v>
      </c>
      <c r="DC13" s="39">
        <v>51159.471999999994</v>
      </c>
      <c r="DD13" s="39">
        <v>47063.790000000008</v>
      </c>
      <c r="DE13" s="39">
        <v>50834.381999999998</v>
      </c>
      <c r="DF13" s="39">
        <v>52497.67</v>
      </c>
      <c r="DG13" s="39">
        <v>59276.095000000001</v>
      </c>
      <c r="DH13" s="39">
        <v>52485.703000000001</v>
      </c>
      <c r="DI13" s="39">
        <v>53313.944000000003</v>
      </c>
      <c r="DJ13" s="39">
        <v>56333.25499999999</v>
      </c>
      <c r="DK13" s="39">
        <v>56836.635999999999</v>
      </c>
      <c r="DL13" s="39">
        <v>58254.642999999996</v>
      </c>
      <c r="DM13" s="39">
        <v>58004.280999999995</v>
      </c>
      <c r="DN13" s="39">
        <v>58943.876000000004</v>
      </c>
      <c r="DO13" s="39">
        <v>57788.689999999995</v>
      </c>
      <c r="DP13" s="39">
        <v>58076.281999999999</v>
      </c>
      <c r="DQ13" s="39">
        <v>58399.316999999995</v>
      </c>
      <c r="DR13" s="39">
        <v>58510.623999999996</v>
      </c>
      <c r="DS13" s="39">
        <v>68473.293000000005</v>
      </c>
      <c r="DT13" s="39">
        <v>51625.592999999993</v>
      </c>
      <c r="DU13" s="39">
        <v>52213.891000000003</v>
      </c>
      <c r="DV13" s="39">
        <v>52265.68299999999</v>
      </c>
      <c r="DW13" s="39">
        <v>54003.213000000003</v>
      </c>
      <c r="DX13" s="39">
        <v>54072.06</v>
      </c>
      <c r="DY13" s="39">
        <v>53637.298000000003</v>
      </c>
      <c r="DZ13" s="39">
        <v>56672.802000000003</v>
      </c>
      <c r="EA13" s="39">
        <v>54578.983999999997</v>
      </c>
      <c r="EB13" s="39">
        <v>56358.162000000004</v>
      </c>
      <c r="EC13" s="39">
        <v>56487.973000000005</v>
      </c>
      <c r="ED13" s="39">
        <v>54735.199999999997</v>
      </c>
      <c r="EE13" s="39">
        <v>69714.237999999998</v>
      </c>
      <c r="EF13" s="273">
        <f t="shared" si="0"/>
        <v>695420.54399999999</v>
      </c>
      <c r="EG13" s="273">
        <f t="shared" si="1"/>
        <v>666365.09700000007</v>
      </c>
    </row>
    <row r="14" spans="1:137" x14ac:dyDescent="0.2">
      <c r="A14" s="36" t="str">
        <f>IF('1'!$A$1=1,B14,C14)</f>
        <v>Imports of services</v>
      </c>
      <c r="B14" s="37" t="s">
        <v>45</v>
      </c>
      <c r="C14" s="38" t="s">
        <v>46</v>
      </c>
      <c r="D14" s="39">
        <v>13013.833000000002</v>
      </c>
      <c r="E14" s="39">
        <v>20171.430999999997</v>
      </c>
      <c r="F14" s="39">
        <v>20093.368999999999</v>
      </c>
      <c r="G14" s="39">
        <v>20597.490999999998</v>
      </c>
      <c r="H14" s="39">
        <v>19283.865000000002</v>
      </c>
      <c r="I14" s="39">
        <v>21381.460999999999</v>
      </c>
      <c r="J14" s="39">
        <v>23149.842999999997</v>
      </c>
      <c r="K14" s="39">
        <v>22189.164000000001</v>
      </c>
      <c r="L14" s="39">
        <v>22763.672999999999</v>
      </c>
      <c r="M14" s="39">
        <v>20072.160000000003</v>
      </c>
      <c r="N14" s="39">
        <v>21307.738999999998</v>
      </c>
      <c r="O14" s="39">
        <v>24204.27</v>
      </c>
      <c r="P14" s="39">
        <v>19795.907999999999</v>
      </c>
      <c r="Q14" s="39">
        <v>23225.884000000002</v>
      </c>
      <c r="R14" s="39">
        <v>24590.296000000002</v>
      </c>
      <c r="S14" s="39">
        <v>23297.206000000002</v>
      </c>
      <c r="T14" s="39">
        <v>23996.565000000006</v>
      </c>
      <c r="U14" s="39">
        <v>26772.786000000007</v>
      </c>
      <c r="V14" s="39">
        <v>28489.664000000001</v>
      </c>
      <c r="W14" s="39">
        <v>28573.882999999994</v>
      </c>
      <c r="X14" s="39">
        <v>30584.636999999999</v>
      </c>
      <c r="Y14" s="39">
        <v>23773.961999999996</v>
      </c>
      <c r="Z14" s="39">
        <v>25135.520999999997</v>
      </c>
      <c r="AA14" s="39">
        <v>27331.320999999996</v>
      </c>
      <c r="AB14" s="39">
        <v>25603.026999999998</v>
      </c>
      <c r="AC14" s="39">
        <v>25946.659999999996</v>
      </c>
      <c r="AD14" s="39">
        <v>28162.63</v>
      </c>
      <c r="AE14" s="39">
        <v>29730.507000000001</v>
      </c>
      <c r="AF14" s="39">
        <v>28431.892000000003</v>
      </c>
      <c r="AG14" s="39">
        <v>29450.79</v>
      </c>
      <c r="AH14" s="39">
        <v>31630.625999999997</v>
      </c>
      <c r="AI14" s="39">
        <v>33556.569999999992</v>
      </c>
      <c r="AJ14" s="39">
        <v>31356.439000000002</v>
      </c>
      <c r="AK14" s="39">
        <v>29160.546000000006</v>
      </c>
      <c r="AL14" s="39">
        <v>29028.637000000002</v>
      </c>
      <c r="AM14" s="39">
        <v>31864.120000000003</v>
      </c>
      <c r="AN14" s="39">
        <v>30453.166999999998</v>
      </c>
      <c r="AO14" s="39">
        <v>28665.453999999994</v>
      </c>
      <c r="AP14" s="39">
        <v>29080.687999999998</v>
      </c>
      <c r="AQ14" s="39">
        <v>31486.702000000001</v>
      </c>
      <c r="AR14" s="39">
        <v>30736.756999999998</v>
      </c>
      <c r="AS14" s="39">
        <v>32857.522999999994</v>
      </c>
      <c r="AT14" s="39">
        <v>36538.547000000006</v>
      </c>
      <c r="AU14" s="39">
        <v>37100.981000000007</v>
      </c>
      <c r="AV14" s="39">
        <v>36705.030000000006</v>
      </c>
      <c r="AW14" s="39">
        <v>33162.182000000001</v>
      </c>
      <c r="AX14" s="39">
        <v>32402.852000000003</v>
      </c>
      <c r="AY14" s="39">
        <v>35097.678</v>
      </c>
      <c r="AZ14" s="39">
        <v>31057.402000000002</v>
      </c>
      <c r="BA14" s="39">
        <v>31560.709999999995</v>
      </c>
      <c r="BB14" s="39">
        <v>31752.699000000001</v>
      </c>
      <c r="BC14" s="39">
        <v>33139.005000000005</v>
      </c>
      <c r="BD14" s="39">
        <v>36323.673000000003</v>
      </c>
      <c r="BE14" s="39">
        <v>37338.654000000002</v>
      </c>
      <c r="BF14" s="39">
        <v>39167.810000000005</v>
      </c>
      <c r="BG14" s="39">
        <v>36633.383999999991</v>
      </c>
      <c r="BH14" s="39">
        <v>35321.628999999994</v>
      </c>
      <c r="BI14" s="39">
        <v>31059.874999999996</v>
      </c>
      <c r="BJ14" s="39">
        <v>29557.802</v>
      </c>
      <c r="BK14" s="39">
        <v>32392.141999999996</v>
      </c>
      <c r="BL14" s="39">
        <v>29425.608999999993</v>
      </c>
      <c r="BM14" s="39">
        <v>29786.391000000003</v>
      </c>
      <c r="BN14" s="39">
        <v>26042.52</v>
      </c>
      <c r="BO14" s="39">
        <v>18158.844999999998</v>
      </c>
      <c r="BP14" s="39">
        <v>17214.800000000003</v>
      </c>
      <c r="BQ14" s="39">
        <v>18561.604000000003</v>
      </c>
      <c r="BR14" s="39">
        <v>26793.897000000001</v>
      </c>
      <c r="BS14" s="39">
        <v>25705.004000000001</v>
      </c>
      <c r="BT14" s="39">
        <v>27053.485000000004</v>
      </c>
      <c r="BU14" s="39">
        <v>25719.058000000005</v>
      </c>
      <c r="BV14" s="39">
        <v>24233.489999999998</v>
      </c>
      <c r="BW14" s="39">
        <v>30902.182000000001</v>
      </c>
      <c r="BX14" s="39">
        <v>25567.113000000005</v>
      </c>
      <c r="BY14" s="39">
        <v>26769.275000000005</v>
      </c>
      <c r="BZ14" s="39">
        <v>28685.021000000001</v>
      </c>
      <c r="CA14" s="39">
        <v>31086.101999999999</v>
      </c>
      <c r="CB14" s="39">
        <v>29369.434000000001</v>
      </c>
      <c r="CC14" s="39">
        <v>33232.641000000003</v>
      </c>
      <c r="CD14" s="39">
        <v>36358.639999999999</v>
      </c>
      <c r="CE14" s="39">
        <v>36963.09399999999</v>
      </c>
      <c r="CF14" s="39">
        <v>36216.156000000003</v>
      </c>
      <c r="CG14" s="39">
        <v>34550.830999999998</v>
      </c>
      <c r="CH14" s="39">
        <v>33242.900999999998</v>
      </c>
      <c r="CI14" s="39">
        <v>40466.415999999997</v>
      </c>
      <c r="CJ14" s="39">
        <v>42419.605000000003</v>
      </c>
      <c r="CK14" s="39">
        <v>46854.134000000005</v>
      </c>
      <c r="CL14" s="39">
        <v>57719.919999999991</v>
      </c>
      <c r="CM14" s="39">
        <v>61786.352000000006</v>
      </c>
      <c r="CN14" s="39">
        <v>71820.781000000003</v>
      </c>
      <c r="CO14" s="39">
        <v>73049.488999999987</v>
      </c>
      <c r="CP14" s="39">
        <v>78892.656000000017</v>
      </c>
      <c r="CQ14" s="39">
        <v>89519.936000000016</v>
      </c>
      <c r="CR14" s="39">
        <v>89922.187000000034</v>
      </c>
      <c r="CS14" s="39">
        <v>91128.953000000009</v>
      </c>
      <c r="CT14" s="39">
        <v>95444.044999999984</v>
      </c>
      <c r="CU14" s="39">
        <v>110254.33100000001</v>
      </c>
      <c r="CV14" s="39">
        <v>96029.144000000029</v>
      </c>
      <c r="CW14" s="39">
        <v>93542.478999999992</v>
      </c>
      <c r="CX14" s="39">
        <v>78147.10100000001</v>
      </c>
      <c r="CY14" s="39">
        <v>65348.090000000011</v>
      </c>
      <c r="CZ14" s="39">
        <v>66774.263000000006</v>
      </c>
      <c r="DA14" s="39">
        <v>65457.794000000002</v>
      </c>
      <c r="DB14" s="39">
        <v>67030.243999999992</v>
      </c>
      <c r="DC14" s="39">
        <v>67249.65800000001</v>
      </c>
      <c r="DD14" s="39">
        <v>66042.890999999989</v>
      </c>
      <c r="DE14" s="39">
        <v>65624.558000000005</v>
      </c>
      <c r="DF14" s="39">
        <v>68008.344999999987</v>
      </c>
      <c r="DG14" s="39">
        <v>73816.915999999997</v>
      </c>
      <c r="DH14" s="39">
        <v>69867.333000000013</v>
      </c>
      <c r="DI14" s="39">
        <v>67022.154999999999</v>
      </c>
      <c r="DJ14" s="39">
        <v>73538.676999999996</v>
      </c>
      <c r="DK14" s="39">
        <v>73643.588999999993</v>
      </c>
      <c r="DL14" s="39">
        <v>79896.624000000011</v>
      </c>
      <c r="DM14" s="39">
        <v>77393.009999999995</v>
      </c>
      <c r="DN14" s="39">
        <v>82390.255000000005</v>
      </c>
      <c r="DO14" s="39">
        <v>82461.121999999988</v>
      </c>
      <c r="DP14" s="39">
        <v>78741.207999999999</v>
      </c>
      <c r="DQ14" s="39">
        <v>80422.790999999997</v>
      </c>
      <c r="DR14" s="39">
        <v>78358.750999999989</v>
      </c>
      <c r="DS14" s="39">
        <v>84422.560999999987</v>
      </c>
      <c r="DT14" s="39">
        <v>76469.87999999999</v>
      </c>
      <c r="DU14" s="39">
        <v>65423.626000000004</v>
      </c>
      <c r="DV14" s="39">
        <v>69023.888000000006</v>
      </c>
      <c r="DW14" s="39">
        <v>71231.23</v>
      </c>
      <c r="DX14" s="39">
        <v>72635.97</v>
      </c>
      <c r="DY14" s="39">
        <v>79291.724999999991</v>
      </c>
      <c r="DZ14" s="39">
        <v>76901.143000000011</v>
      </c>
      <c r="EA14" s="39">
        <v>76584.631000000023</v>
      </c>
      <c r="EB14" s="39">
        <v>79083.228999999992</v>
      </c>
      <c r="EC14" s="39">
        <v>76718.746000000014</v>
      </c>
      <c r="ED14" s="39">
        <v>75324.055999999997</v>
      </c>
      <c r="EE14" s="39">
        <v>87480.395999999993</v>
      </c>
      <c r="EF14" s="273">
        <f t="shared" si="0"/>
        <v>928158.07599999988</v>
      </c>
      <c r="EG14" s="273">
        <f t="shared" si="1"/>
        <v>906168.52000000014</v>
      </c>
    </row>
    <row r="15" spans="1:137" s="3" customFormat="1" x14ac:dyDescent="0.2">
      <c r="A15" s="29" t="str">
        <f>IF('1'!$A$1=1,B15,C15)</f>
        <v>Primary income (net)</v>
      </c>
      <c r="B15" s="30" t="s">
        <v>47</v>
      </c>
      <c r="C15" s="31" t="s">
        <v>48</v>
      </c>
      <c r="D15" s="32">
        <v>19876.543999999998</v>
      </c>
      <c r="E15" s="32">
        <v>27221.639999999996</v>
      </c>
      <c r="F15" s="32">
        <v>27581.870999999999</v>
      </c>
      <c r="G15" s="32">
        <v>-14965.542999999998</v>
      </c>
      <c r="H15" s="32">
        <v>-15707.358</v>
      </c>
      <c r="I15" s="32">
        <v>-15393.803</v>
      </c>
      <c r="J15" s="32">
        <v>1501.257999999998</v>
      </c>
      <c r="K15" s="32">
        <v>2400.5800000000008</v>
      </c>
      <c r="L15" s="32">
        <v>2744.7089999999989</v>
      </c>
      <c r="M15" s="32">
        <v>12711.642000000002</v>
      </c>
      <c r="N15" s="32">
        <v>14127.452000000001</v>
      </c>
      <c r="O15" s="32">
        <v>20599.379000000001</v>
      </c>
      <c r="P15" s="32">
        <v>8369.5939999999991</v>
      </c>
      <c r="Q15" s="32">
        <v>9712.6440000000002</v>
      </c>
      <c r="R15" s="32">
        <v>2688.3289999999997</v>
      </c>
      <c r="S15" s="32">
        <v>-4818.3449999999975</v>
      </c>
      <c r="T15" s="32">
        <v>-4738.8159999999971</v>
      </c>
      <c r="U15" s="32">
        <v>-5214.83</v>
      </c>
      <c r="V15" s="32">
        <v>4442.2039999999979</v>
      </c>
      <c r="W15" s="32">
        <v>6767.4989999999998</v>
      </c>
      <c r="X15" s="32">
        <v>-8224.2190000000046</v>
      </c>
      <c r="Y15" s="32">
        <v>5125.6959999999999</v>
      </c>
      <c r="Z15" s="32">
        <v>5242.99</v>
      </c>
      <c r="AA15" s="32">
        <v>4769.2230000000018</v>
      </c>
      <c r="AB15" s="32">
        <v>-678.76700000000164</v>
      </c>
      <c r="AC15" s="32">
        <v>1756.8060000000005</v>
      </c>
      <c r="AD15" s="32">
        <v>-14148.816000000003</v>
      </c>
      <c r="AE15" s="32">
        <v>3625.6709999999985</v>
      </c>
      <c r="AF15" s="32">
        <v>6077.4500000000044</v>
      </c>
      <c r="AG15" s="32">
        <v>7780.4380000000001</v>
      </c>
      <c r="AH15" s="32">
        <v>10024.155000000001</v>
      </c>
      <c r="AI15" s="32">
        <v>12433.106</v>
      </c>
      <c r="AJ15" s="32">
        <v>-3811.8570000000036</v>
      </c>
      <c r="AK15" s="32">
        <v>9036.0359999999982</v>
      </c>
      <c r="AL15" s="32">
        <v>9640.6039999999994</v>
      </c>
      <c r="AM15" s="32">
        <v>1210.7249999999985</v>
      </c>
      <c r="AN15" s="32">
        <v>-3468.9869999999974</v>
      </c>
      <c r="AO15" s="32">
        <v>-760.79099999999744</v>
      </c>
      <c r="AP15" s="32">
        <v>-22100.270000000011</v>
      </c>
      <c r="AQ15" s="32">
        <v>5465.7160000000003</v>
      </c>
      <c r="AR15" s="32">
        <v>7461.648000000001</v>
      </c>
      <c r="AS15" s="32">
        <v>7886.8529999999992</v>
      </c>
      <c r="AT15" s="32">
        <v>15972.415999999999</v>
      </c>
      <c r="AU15" s="32">
        <v>15472.484</v>
      </c>
      <c r="AV15" s="32">
        <v>2424.4480000000003</v>
      </c>
      <c r="AW15" s="32">
        <v>3797.1979999999967</v>
      </c>
      <c r="AX15" s="32">
        <v>3631.3549999999959</v>
      </c>
      <c r="AY15" s="32">
        <v>-861.4629999999961</v>
      </c>
      <c r="AZ15" s="32">
        <v>8893.4569999999985</v>
      </c>
      <c r="BA15" s="32">
        <v>10538.342000000001</v>
      </c>
      <c r="BB15" s="32">
        <v>-7145.6990000000042</v>
      </c>
      <c r="BC15" s="32">
        <v>5335.4869999999974</v>
      </c>
      <c r="BD15" s="32">
        <v>9338.1110000000008</v>
      </c>
      <c r="BE15" s="32">
        <v>6572.0290000000023</v>
      </c>
      <c r="BF15" s="32">
        <v>4867.007999999998</v>
      </c>
      <c r="BG15" s="32">
        <v>1843.030999999999</v>
      </c>
      <c r="BH15" s="32">
        <v>-17561.734000000011</v>
      </c>
      <c r="BI15" s="32">
        <v>10047.323</v>
      </c>
      <c r="BJ15" s="32">
        <v>12403.068000000001</v>
      </c>
      <c r="BK15" s="32">
        <v>5076.0299999999988</v>
      </c>
      <c r="BL15" s="32">
        <v>22865.146000000001</v>
      </c>
      <c r="BM15" s="32">
        <v>21054.623</v>
      </c>
      <c r="BN15" s="32">
        <v>12545.839000000002</v>
      </c>
      <c r="BO15" s="32">
        <v>4274.2719999999972</v>
      </c>
      <c r="BP15" s="32">
        <v>1930.6309999999976</v>
      </c>
      <c r="BQ15" s="32">
        <v>106.83000000000175</v>
      </c>
      <c r="BR15" s="32">
        <v>9859.9350000000013</v>
      </c>
      <c r="BS15" s="32">
        <v>9825.1460000000006</v>
      </c>
      <c r="BT15" s="32">
        <v>-3189.3450000000048</v>
      </c>
      <c r="BU15" s="32">
        <v>7364.4889999999941</v>
      </c>
      <c r="BV15" s="32">
        <v>9342.3499999999985</v>
      </c>
      <c r="BW15" s="32">
        <v>-4422.6459999999934</v>
      </c>
      <c r="BX15" s="32">
        <v>-2878.4160000000011</v>
      </c>
      <c r="BY15" s="32">
        <v>-83.653000000002066</v>
      </c>
      <c r="BZ15" s="32">
        <v>-18984.366999999991</v>
      </c>
      <c r="CA15" s="32">
        <v>-13601.914999999994</v>
      </c>
      <c r="CB15" s="32">
        <v>-13580.602000000006</v>
      </c>
      <c r="CC15" s="32">
        <v>-10650.790000000008</v>
      </c>
      <c r="CD15" s="32">
        <v>-12573.120999999999</v>
      </c>
      <c r="CE15" s="32">
        <v>-12106.752</v>
      </c>
      <c r="CF15" s="32">
        <v>-28331.46</v>
      </c>
      <c r="CG15" s="32">
        <v>-10233.374</v>
      </c>
      <c r="CH15" s="32">
        <v>-17295.826000000001</v>
      </c>
      <c r="CI15" s="32">
        <v>-17933.671000000002</v>
      </c>
      <c r="CJ15" s="32">
        <v>10381.050999999999</v>
      </c>
      <c r="CK15" s="32">
        <v>8950.3039999999964</v>
      </c>
      <c r="CL15" s="32">
        <v>21034.273000000001</v>
      </c>
      <c r="CM15" s="32">
        <v>22233.723000000005</v>
      </c>
      <c r="CN15" s="32">
        <v>19805.567000000003</v>
      </c>
      <c r="CO15" s="32">
        <v>21092.782999999999</v>
      </c>
      <c r="CP15" s="32">
        <v>27231.821000000004</v>
      </c>
      <c r="CQ15" s="32">
        <v>29291.449000000001</v>
      </c>
      <c r="CR15" s="32">
        <v>37665.658000000003</v>
      </c>
      <c r="CS15" s="32">
        <v>29986.253000000004</v>
      </c>
      <c r="CT15" s="32">
        <v>23696.452000000001</v>
      </c>
      <c r="CU15" s="32">
        <v>28084.685000000001</v>
      </c>
      <c r="CV15" s="32">
        <v>19279.69163551314</v>
      </c>
      <c r="CW15" s="32">
        <v>13022.153864486863</v>
      </c>
      <c r="CX15" s="32">
        <v>18320.869000000006</v>
      </c>
      <c r="CY15" s="32">
        <v>16683.932316615268</v>
      </c>
      <c r="CZ15" s="32">
        <v>12461.459083384732</v>
      </c>
      <c r="DA15" s="32">
        <v>15431.949000000001</v>
      </c>
      <c r="DB15" s="32">
        <v>13860.379483661876</v>
      </c>
      <c r="DC15" s="32">
        <v>5212.2262899307389</v>
      </c>
      <c r="DD15" s="32">
        <v>12138.696526407392</v>
      </c>
      <c r="DE15" s="32">
        <v>17183.024421798524</v>
      </c>
      <c r="DF15" s="32">
        <v>10055.272670201477</v>
      </c>
      <c r="DG15" s="32">
        <v>32086.244999999999</v>
      </c>
      <c r="DH15" s="32">
        <v>12576.95</v>
      </c>
      <c r="DI15" s="32">
        <v>-8362.6369999999988</v>
      </c>
      <c r="DJ15" s="32">
        <v>77.329000000001543</v>
      </c>
      <c r="DK15" s="32">
        <v>7739.1689999999981</v>
      </c>
      <c r="DL15" s="32">
        <v>2587.0999999999985</v>
      </c>
      <c r="DM15" s="32">
        <v>4857.301999999996</v>
      </c>
      <c r="DN15" s="32">
        <v>11224.403999999999</v>
      </c>
      <c r="DO15" s="32">
        <v>-6747.8500000000022</v>
      </c>
      <c r="DP15" s="32">
        <v>5227.1120000000046</v>
      </c>
      <c r="DQ15" s="32">
        <v>184.17399999999907</v>
      </c>
      <c r="DR15" s="32">
        <v>-11286.951000000001</v>
      </c>
      <c r="DS15" s="32">
        <v>1582.8329999999987</v>
      </c>
      <c r="DT15" s="32">
        <v>-7985.1659999999974</v>
      </c>
      <c r="DU15" s="32">
        <v>-8211.6950000000033</v>
      </c>
      <c r="DV15" s="32">
        <v>1450.4100000000035</v>
      </c>
      <c r="DW15" s="32">
        <v>2236.3290000000015</v>
      </c>
      <c r="DX15" s="32">
        <v>-2616.3900000000031</v>
      </c>
      <c r="DY15" s="32">
        <v>-7317.9560000000019</v>
      </c>
      <c r="DZ15" s="32">
        <v>-7104.9949999999953</v>
      </c>
      <c r="EA15" s="32">
        <v>-7169.4500000000007</v>
      </c>
      <c r="EB15" s="32">
        <v>-785.04799999999886</v>
      </c>
      <c r="EC15" s="32">
        <v>-4037.8290000000052</v>
      </c>
      <c r="ED15" s="32">
        <v>-11031.248</v>
      </c>
      <c r="EE15" s="32">
        <v>-15149.764999999992</v>
      </c>
      <c r="EF15" s="27">
        <f t="shared" si="0"/>
        <v>19658.934999999994</v>
      </c>
      <c r="EG15" s="27">
        <f t="shared" si="1"/>
        <v>-67722.802999999985</v>
      </c>
    </row>
    <row r="16" spans="1:137" x14ac:dyDescent="0.2">
      <c r="A16" s="40" t="str">
        <f>IF('1'!$A$1=1,B16,C16)</f>
        <v>Credit</v>
      </c>
      <c r="B16" s="41" t="s">
        <v>49</v>
      </c>
      <c r="C16" s="42" t="s">
        <v>50</v>
      </c>
      <c r="D16" s="39">
        <v>6388.3249999999998</v>
      </c>
      <c r="E16" s="39">
        <v>9645.0770000000011</v>
      </c>
      <c r="F16" s="39">
        <v>10116.454</v>
      </c>
      <c r="G16" s="39">
        <v>10968.673999999999</v>
      </c>
      <c r="H16" s="39">
        <v>10102.067999999999</v>
      </c>
      <c r="I16" s="39">
        <v>10297.923999999999</v>
      </c>
      <c r="J16" s="39">
        <v>11901.281999999999</v>
      </c>
      <c r="K16" s="39">
        <v>10489.03</v>
      </c>
      <c r="L16" s="39">
        <v>11327.377999999999</v>
      </c>
      <c r="M16" s="39">
        <v>10593.034</v>
      </c>
      <c r="N16" s="39">
        <v>11003.560000000001</v>
      </c>
      <c r="O16" s="39">
        <v>13881.173000000001</v>
      </c>
      <c r="P16" s="39">
        <v>9461.2799999999988</v>
      </c>
      <c r="Q16" s="39">
        <v>12985.382000000001</v>
      </c>
      <c r="R16" s="39">
        <v>13705.204</v>
      </c>
      <c r="S16" s="39">
        <v>14583.184000000001</v>
      </c>
      <c r="T16" s="39">
        <v>13460.259</v>
      </c>
      <c r="U16" s="39">
        <v>14197.313</v>
      </c>
      <c r="V16" s="39">
        <v>14939.701999999999</v>
      </c>
      <c r="W16" s="39">
        <v>16718.227999999999</v>
      </c>
      <c r="X16" s="39">
        <v>16343.337</v>
      </c>
      <c r="Y16" s="39">
        <v>15686.179</v>
      </c>
      <c r="Z16" s="39">
        <v>16320.094999999999</v>
      </c>
      <c r="AA16" s="39">
        <v>17819.077000000001</v>
      </c>
      <c r="AB16" s="39">
        <v>14444.125</v>
      </c>
      <c r="AC16" s="39">
        <v>15811.246999999999</v>
      </c>
      <c r="AD16" s="39">
        <v>18469.07</v>
      </c>
      <c r="AE16" s="39">
        <v>19041.489999999998</v>
      </c>
      <c r="AF16" s="39">
        <v>20901.141000000003</v>
      </c>
      <c r="AG16" s="39">
        <v>20156.038</v>
      </c>
      <c r="AH16" s="39">
        <v>21476.623</v>
      </c>
      <c r="AI16" s="39">
        <v>22251.415000000001</v>
      </c>
      <c r="AJ16" s="39">
        <v>22270.642</v>
      </c>
      <c r="AK16" s="39">
        <v>23509.69</v>
      </c>
      <c r="AL16" s="39">
        <v>23233.588</v>
      </c>
      <c r="AM16" s="39">
        <v>26580.947</v>
      </c>
      <c r="AN16" s="39">
        <v>23913.271000000001</v>
      </c>
      <c r="AO16" s="39">
        <v>23448.615000000002</v>
      </c>
      <c r="AP16" s="39">
        <v>24075.860999999997</v>
      </c>
      <c r="AQ16" s="39">
        <v>24294.974000000002</v>
      </c>
      <c r="AR16" s="39">
        <v>25238.7</v>
      </c>
      <c r="AS16" s="39">
        <v>24027.39</v>
      </c>
      <c r="AT16" s="39">
        <v>27984.727999999999</v>
      </c>
      <c r="AU16" s="39">
        <v>28911.282999999999</v>
      </c>
      <c r="AV16" s="39">
        <v>29177.962</v>
      </c>
      <c r="AW16" s="39">
        <v>30518.21</v>
      </c>
      <c r="AX16" s="39">
        <v>30168.177</v>
      </c>
      <c r="AY16" s="39">
        <v>31540.672999999999</v>
      </c>
      <c r="AZ16" s="39">
        <v>27014.92</v>
      </c>
      <c r="BA16" s="39">
        <v>26861.911</v>
      </c>
      <c r="BB16" s="39">
        <v>27803.757999999998</v>
      </c>
      <c r="BC16" s="39">
        <v>28152.069</v>
      </c>
      <c r="BD16" s="39">
        <v>29544.31</v>
      </c>
      <c r="BE16" s="39">
        <v>27639.615000000002</v>
      </c>
      <c r="BF16" s="39">
        <v>31365.150999999998</v>
      </c>
      <c r="BG16" s="39">
        <v>28882.557000000001</v>
      </c>
      <c r="BH16" s="39">
        <v>29352.123</v>
      </c>
      <c r="BI16" s="39">
        <v>29224.067000000003</v>
      </c>
      <c r="BJ16" s="39">
        <v>28558.733</v>
      </c>
      <c r="BK16" s="39">
        <v>28142.447</v>
      </c>
      <c r="BL16" s="39">
        <v>24698.216</v>
      </c>
      <c r="BM16" s="39">
        <v>25998.526000000002</v>
      </c>
      <c r="BN16" s="39">
        <v>27204.662</v>
      </c>
      <c r="BO16" s="39">
        <v>24284.391</v>
      </c>
      <c r="BP16" s="39">
        <v>23784.309999999998</v>
      </c>
      <c r="BQ16" s="39">
        <v>25078.195</v>
      </c>
      <c r="BR16" s="39">
        <v>27531.341</v>
      </c>
      <c r="BS16" s="39">
        <v>27493.897000000001</v>
      </c>
      <c r="BT16" s="39">
        <v>27808.857</v>
      </c>
      <c r="BU16" s="39">
        <v>30307.698999999997</v>
      </c>
      <c r="BV16" s="39">
        <v>31112.858</v>
      </c>
      <c r="BW16" s="39">
        <v>33212.099000000002</v>
      </c>
      <c r="BX16" s="39">
        <v>28755.946</v>
      </c>
      <c r="BY16" s="39">
        <v>31900.050999999999</v>
      </c>
      <c r="BZ16" s="39">
        <v>35494.93</v>
      </c>
      <c r="CA16" s="39">
        <v>33292.572</v>
      </c>
      <c r="CB16" s="39">
        <v>31467.25</v>
      </c>
      <c r="CC16" s="39">
        <v>33041.962</v>
      </c>
      <c r="CD16" s="39">
        <v>31079.017</v>
      </c>
      <c r="CE16" s="39">
        <v>30266.881000000001</v>
      </c>
      <c r="CF16" s="39">
        <v>29614.39</v>
      </c>
      <c r="CG16" s="39">
        <v>29935.261999999999</v>
      </c>
      <c r="CH16" s="39">
        <v>31920.587</v>
      </c>
      <c r="CI16" s="39">
        <v>35078.15</v>
      </c>
      <c r="CJ16" s="39">
        <v>32598.18</v>
      </c>
      <c r="CK16" s="39">
        <v>32562.059000000001</v>
      </c>
      <c r="CL16" s="39">
        <v>30893.173999999999</v>
      </c>
      <c r="CM16" s="39">
        <v>31185.724000000002</v>
      </c>
      <c r="CN16" s="39">
        <v>31039.449000000001</v>
      </c>
      <c r="CO16" s="39">
        <v>31770.822</v>
      </c>
      <c r="CP16" s="39">
        <v>33378.887000000002</v>
      </c>
      <c r="CQ16" s="39">
        <v>40006.048999999999</v>
      </c>
      <c r="CR16" s="39">
        <v>39823.206000000006</v>
      </c>
      <c r="CS16" s="39">
        <v>38835.854000000007</v>
      </c>
      <c r="CT16" s="39">
        <v>40188.892</v>
      </c>
      <c r="CU16" s="39">
        <v>43041.243000000002</v>
      </c>
      <c r="CV16" s="39">
        <v>38295.363635513138</v>
      </c>
      <c r="CW16" s="39">
        <v>40594.877864486865</v>
      </c>
      <c r="CX16" s="39">
        <v>41834.479000000007</v>
      </c>
      <c r="CY16" s="39">
        <v>37345.19231661527</v>
      </c>
      <c r="CZ16" s="39">
        <v>39668.497083384733</v>
      </c>
      <c r="DA16" s="39">
        <v>37665.657999999996</v>
      </c>
      <c r="DB16" s="39">
        <v>36423.206483661874</v>
      </c>
      <c r="DC16" s="39">
        <v>38891.907289930743</v>
      </c>
      <c r="DD16" s="39">
        <v>36273.97352640739</v>
      </c>
      <c r="DE16" s="39">
        <v>34200.854421798525</v>
      </c>
      <c r="DF16" s="39">
        <v>33954.003670201477</v>
      </c>
      <c r="DG16" s="39">
        <v>35313.417000000001</v>
      </c>
      <c r="DH16" s="39">
        <v>34464.928</v>
      </c>
      <c r="DI16" s="39">
        <v>31470.928000000004</v>
      </c>
      <c r="DJ16" s="39">
        <v>30815.103000000003</v>
      </c>
      <c r="DK16" s="39">
        <v>34976.669000000002</v>
      </c>
      <c r="DL16" s="39">
        <v>33521.231</v>
      </c>
      <c r="DM16" s="39">
        <v>30884.342999999997</v>
      </c>
      <c r="DN16" s="39">
        <v>34260.883000000002</v>
      </c>
      <c r="DO16" s="39">
        <v>32052.541000000001</v>
      </c>
      <c r="DP16" s="39">
        <v>31584.173999999999</v>
      </c>
      <c r="DQ16" s="39">
        <v>31074.774000000001</v>
      </c>
      <c r="DR16" s="39">
        <v>28161.201000000001</v>
      </c>
      <c r="DS16" s="39">
        <v>30475.223999999998</v>
      </c>
      <c r="DT16" s="39">
        <v>30333.991000000002</v>
      </c>
      <c r="DU16" s="39">
        <v>27958.821</v>
      </c>
      <c r="DV16" s="39">
        <v>27334.367000000002</v>
      </c>
      <c r="DW16" s="39">
        <v>29155.106</v>
      </c>
      <c r="DX16" s="39">
        <v>29320.18</v>
      </c>
      <c r="DY16" s="39">
        <v>26901.806999999997</v>
      </c>
      <c r="DZ16" s="39">
        <v>30300.722999999998</v>
      </c>
      <c r="EA16" s="39">
        <v>26771.467000000001</v>
      </c>
      <c r="EB16" s="39">
        <v>26526.349000000002</v>
      </c>
      <c r="EC16" s="39">
        <v>29888.258000000002</v>
      </c>
      <c r="ED16" s="39">
        <v>26651.832000000002</v>
      </c>
      <c r="EE16" s="39">
        <v>30932.527000000002</v>
      </c>
      <c r="EF16" s="273">
        <f t="shared" si="0"/>
        <v>383741.99899999995</v>
      </c>
      <c r="EG16" s="273">
        <f t="shared" si="1"/>
        <v>342075.42800000001</v>
      </c>
    </row>
    <row r="17" spans="1:137" x14ac:dyDescent="0.2">
      <c r="A17" s="40" t="str">
        <f>IF('1'!$A$1=1,B17,C17)</f>
        <v>Debit</v>
      </c>
      <c r="B17" s="41" t="s">
        <v>51</v>
      </c>
      <c r="C17" s="42" t="s">
        <v>52</v>
      </c>
      <c r="D17" s="39">
        <v>-13488.218999999997</v>
      </c>
      <c r="E17" s="39">
        <v>-17576.562999999995</v>
      </c>
      <c r="F17" s="39">
        <v>-17465.417000000001</v>
      </c>
      <c r="G17" s="39">
        <v>25934.216999999997</v>
      </c>
      <c r="H17" s="39">
        <v>25809.425999999999</v>
      </c>
      <c r="I17" s="39">
        <v>25691.726999999999</v>
      </c>
      <c r="J17" s="39">
        <v>10400.024000000001</v>
      </c>
      <c r="K17" s="39">
        <v>8088.45</v>
      </c>
      <c r="L17" s="39">
        <v>8582.6689999999999</v>
      </c>
      <c r="M17" s="39">
        <v>-2118.6080000000024</v>
      </c>
      <c r="N17" s="39">
        <v>-3123.8920000000007</v>
      </c>
      <c r="O17" s="39">
        <v>-6718.2060000000001</v>
      </c>
      <c r="P17" s="39">
        <v>1091.6860000000004</v>
      </c>
      <c r="Q17" s="39">
        <v>3272.7380000000003</v>
      </c>
      <c r="R17" s="39">
        <v>11016.875</v>
      </c>
      <c r="S17" s="39">
        <v>19401.528999999999</v>
      </c>
      <c r="T17" s="39">
        <v>18199.074999999997</v>
      </c>
      <c r="U17" s="39">
        <v>19412.143</v>
      </c>
      <c r="V17" s="39">
        <v>10497.498000000001</v>
      </c>
      <c r="W17" s="39">
        <v>9950.7289999999994</v>
      </c>
      <c r="X17" s="39">
        <v>24567.556000000004</v>
      </c>
      <c r="Y17" s="39">
        <v>10560.483</v>
      </c>
      <c r="Z17" s="39">
        <v>11077.105</v>
      </c>
      <c r="AA17" s="39">
        <v>13049.853999999999</v>
      </c>
      <c r="AB17" s="39">
        <v>15122.892000000002</v>
      </c>
      <c r="AC17" s="39">
        <v>14054.440999999999</v>
      </c>
      <c r="AD17" s="39">
        <v>32617.886000000002</v>
      </c>
      <c r="AE17" s="39">
        <v>15415.819</v>
      </c>
      <c r="AF17" s="39">
        <v>14823.690999999999</v>
      </c>
      <c r="AG17" s="39">
        <v>12375.6</v>
      </c>
      <c r="AH17" s="39">
        <v>11452.467999999999</v>
      </c>
      <c r="AI17" s="39">
        <v>9818.3090000000011</v>
      </c>
      <c r="AJ17" s="39">
        <v>26082.499000000003</v>
      </c>
      <c r="AK17" s="39">
        <v>14473.654</v>
      </c>
      <c r="AL17" s="39">
        <v>13592.984</v>
      </c>
      <c r="AM17" s="39">
        <v>25370.222000000002</v>
      </c>
      <c r="AN17" s="39">
        <v>27382.257999999998</v>
      </c>
      <c r="AO17" s="39">
        <v>24209.405999999999</v>
      </c>
      <c r="AP17" s="39">
        <v>46176.131000000008</v>
      </c>
      <c r="AQ17" s="39">
        <v>18829.258000000002</v>
      </c>
      <c r="AR17" s="39">
        <v>17777.052</v>
      </c>
      <c r="AS17" s="39">
        <v>16140.537</v>
      </c>
      <c r="AT17" s="39">
        <v>12012.312</v>
      </c>
      <c r="AU17" s="39">
        <v>13438.798999999999</v>
      </c>
      <c r="AV17" s="39">
        <v>26753.513999999999</v>
      </c>
      <c r="AW17" s="39">
        <v>26721.012000000002</v>
      </c>
      <c r="AX17" s="39">
        <v>26536.822000000004</v>
      </c>
      <c r="AY17" s="39">
        <v>32402.135999999995</v>
      </c>
      <c r="AZ17" s="39">
        <v>18121.463</v>
      </c>
      <c r="BA17" s="39">
        <v>16323.569</v>
      </c>
      <c r="BB17" s="39">
        <v>34949.457000000002</v>
      </c>
      <c r="BC17" s="39">
        <v>22816.582000000002</v>
      </c>
      <c r="BD17" s="39">
        <v>20206.199000000001</v>
      </c>
      <c r="BE17" s="39">
        <v>21067.585999999999</v>
      </c>
      <c r="BF17" s="39">
        <v>26498.143</v>
      </c>
      <c r="BG17" s="39">
        <v>27039.526000000002</v>
      </c>
      <c r="BH17" s="39">
        <v>46913.857000000011</v>
      </c>
      <c r="BI17" s="39">
        <v>19176.744000000002</v>
      </c>
      <c r="BJ17" s="39">
        <v>16155.664999999999</v>
      </c>
      <c r="BK17" s="39">
        <v>23066.417000000001</v>
      </c>
      <c r="BL17" s="39">
        <v>1833.0700000000008</v>
      </c>
      <c r="BM17" s="39">
        <v>4943.9030000000012</v>
      </c>
      <c r="BN17" s="39">
        <v>14658.822999999999</v>
      </c>
      <c r="BO17" s="39">
        <v>20010.119000000002</v>
      </c>
      <c r="BP17" s="39">
        <v>21853.679</v>
      </c>
      <c r="BQ17" s="39">
        <v>24971.364999999998</v>
      </c>
      <c r="BR17" s="39">
        <v>17671.405999999999</v>
      </c>
      <c r="BS17" s="39">
        <v>17668.751</v>
      </c>
      <c r="BT17" s="39">
        <v>30998.202000000005</v>
      </c>
      <c r="BU17" s="39">
        <v>22943.210000000003</v>
      </c>
      <c r="BV17" s="39">
        <v>21770.508000000002</v>
      </c>
      <c r="BW17" s="39">
        <v>37634.744999999995</v>
      </c>
      <c r="BX17" s="39">
        <v>31634.362000000001</v>
      </c>
      <c r="BY17" s="39">
        <v>31983.704000000002</v>
      </c>
      <c r="BZ17" s="39">
        <v>54479.296999999991</v>
      </c>
      <c r="CA17" s="39">
        <v>46894.486999999994</v>
      </c>
      <c r="CB17" s="39">
        <v>45047.852000000006</v>
      </c>
      <c r="CC17" s="39">
        <v>43692.752000000008</v>
      </c>
      <c r="CD17" s="39">
        <v>43652.137999999999</v>
      </c>
      <c r="CE17" s="39">
        <v>42373.633000000002</v>
      </c>
      <c r="CF17" s="39">
        <v>57945.85</v>
      </c>
      <c r="CG17" s="39">
        <v>40168.635999999999</v>
      </c>
      <c r="CH17" s="39">
        <v>49216.413</v>
      </c>
      <c r="CI17" s="39">
        <v>53011.821000000004</v>
      </c>
      <c r="CJ17" s="39">
        <v>22217.129000000001</v>
      </c>
      <c r="CK17" s="39">
        <v>23611.755000000005</v>
      </c>
      <c r="CL17" s="39">
        <v>9858.9009999999998</v>
      </c>
      <c r="CM17" s="39">
        <v>8952.0009999999984</v>
      </c>
      <c r="CN17" s="39">
        <v>11233.882</v>
      </c>
      <c r="CO17" s="39">
        <v>10678.039000000001</v>
      </c>
      <c r="CP17" s="39">
        <v>6147.0659999999998</v>
      </c>
      <c r="CQ17" s="39">
        <v>10714.599999999999</v>
      </c>
      <c r="CR17" s="39">
        <v>2157.5479999999998</v>
      </c>
      <c r="CS17" s="39">
        <v>8849.6010000000006</v>
      </c>
      <c r="CT17" s="39">
        <v>16492.439999999999</v>
      </c>
      <c r="CU17" s="39">
        <v>14956.558000000001</v>
      </c>
      <c r="CV17" s="39">
        <v>19015.671999999999</v>
      </c>
      <c r="CW17" s="39">
        <v>27572.724000000002</v>
      </c>
      <c r="CX17" s="39">
        <v>23513.61</v>
      </c>
      <c r="CY17" s="39">
        <v>20661.260000000002</v>
      </c>
      <c r="CZ17" s="39">
        <v>27207.038</v>
      </c>
      <c r="DA17" s="39">
        <v>22233.708999999995</v>
      </c>
      <c r="DB17" s="39">
        <v>22562.826999999997</v>
      </c>
      <c r="DC17" s="39">
        <v>33679.681000000004</v>
      </c>
      <c r="DD17" s="39">
        <v>24135.276999999998</v>
      </c>
      <c r="DE17" s="39">
        <v>17017.830000000002</v>
      </c>
      <c r="DF17" s="39">
        <v>23898.731</v>
      </c>
      <c r="DG17" s="39">
        <v>3227.1720000000023</v>
      </c>
      <c r="DH17" s="39">
        <v>21887.977999999999</v>
      </c>
      <c r="DI17" s="39">
        <v>39833.565000000002</v>
      </c>
      <c r="DJ17" s="39">
        <v>30737.774000000001</v>
      </c>
      <c r="DK17" s="39">
        <v>27237.500000000004</v>
      </c>
      <c r="DL17" s="39">
        <v>30934.131000000001</v>
      </c>
      <c r="DM17" s="39">
        <v>26027.041000000001</v>
      </c>
      <c r="DN17" s="39">
        <v>23036.479000000003</v>
      </c>
      <c r="DO17" s="39">
        <v>38800.391000000003</v>
      </c>
      <c r="DP17" s="39">
        <v>26357.061999999994</v>
      </c>
      <c r="DQ17" s="39">
        <v>30890.600000000002</v>
      </c>
      <c r="DR17" s="39">
        <v>39448.152000000002</v>
      </c>
      <c r="DS17" s="39">
        <v>28892.391</v>
      </c>
      <c r="DT17" s="39">
        <v>38319.156999999999</v>
      </c>
      <c r="DU17" s="39">
        <v>36170.516000000003</v>
      </c>
      <c r="DV17" s="39">
        <v>25883.956999999999</v>
      </c>
      <c r="DW17" s="39">
        <v>26918.776999999998</v>
      </c>
      <c r="DX17" s="39">
        <v>31936.570000000003</v>
      </c>
      <c r="DY17" s="39">
        <v>34219.762999999999</v>
      </c>
      <c r="DZ17" s="39">
        <v>37405.717999999993</v>
      </c>
      <c r="EA17" s="39">
        <v>33940.917000000001</v>
      </c>
      <c r="EB17" s="39">
        <v>27311.397000000001</v>
      </c>
      <c r="EC17" s="39">
        <v>33926.087000000007</v>
      </c>
      <c r="ED17" s="39">
        <v>37683.08</v>
      </c>
      <c r="EE17" s="39">
        <v>46082.291999999994</v>
      </c>
      <c r="EF17" s="273">
        <f t="shared" si="0"/>
        <v>364083.06399999995</v>
      </c>
      <c r="EG17" s="273">
        <f t="shared" si="1"/>
        <v>409798.23100000003</v>
      </c>
    </row>
    <row r="18" spans="1:137" s="3" customFormat="1" x14ac:dyDescent="0.2">
      <c r="A18" s="33" t="str">
        <f>IF('1'!$A$1=1,B18,C18)</f>
        <v>Compensation of employees (net)</v>
      </c>
      <c r="B18" s="43" t="s">
        <v>53</v>
      </c>
      <c r="C18" s="35" t="s">
        <v>54</v>
      </c>
      <c r="D18" s="32">
        <v>5724.192</v>
      </c>
      <c r="E18" s="32">
        <v>9449.2380000000012</v>
      </c>
      <c r="F18" s="32">
        <v>9721.098</v>
      </c>
      <c r="G18" s="32">
        <v>10696.161</v>
      </c>
      <c r="H18" s="32">
        <v>9746.509</v>
      </c>
      <c r="I18" s="32">
        <v>9979.4319999999989</v>
      </c>
      <c r="J18" s="32">
        <v>11574.922</v>
      </c>
      <c r="K18" s="32">
        <v>10294.388000000001</v>
      </c>
      <c r="L18" s="32">
        <v>11044.192999999999</v>
      </c>
      <c r="M18" s="32">
        <v>10330.939</v>
      </c>
      <c r="N18" s="32">
        <v>10653.87</v>
      </c>
      <c r="O18" s="32">
        <v>13506.639000000001</v>
      </c>
      <c r="P18" s="32">
        <v>9242.9429999999993</v>
      </c>
      <c r="Q18" s="32">
        <v>12404.735000000001</v>
      </c>
      <c r="R18" s="32">
        <v>13099.013000000001</v>
      </c>
      <c r="S18" s="32">
        <v>14352.519</v>
      </c>
      <c r="T18" s="32">
        <v>13031.749</v>
      </c>
      <c r="U18" s="32">
        <v>13847.994000000001</v>
      </c>
      <c r="V18" s="32">
        <v>14641.9</v>
      </c>
      <c r="W18" s="32">
        <v>16141.736999999999</v>
      </c>
      <c r="X18" s="32">
        <v>15870.378999999999</v>
      </c>
      <c r="Y18" s="32">
        <v>15196.790999999999</v>
      </c>
      <c r="Z18" s="32">
        <v>15883.179</v>
      </c>
      <c r="AA18" s="32">
        <v>17504.621999999999</v>
      </c>
      <c r="AB18" s="32">
        <v>14091.166999999999</v>
      </c>
      <c r="AC18" s="32">
        <v>15270.691000000001</v>
      </c>
      <c r="AD18" s="32">
        <v>17929.038</v>
      </c>
      <c r="AE18" s="32">
        <v>18423.784</v>
      </c>
      <c r="AF18" s="32">
        <v>20504.786</v>
      </c>
      <c r="AG18" s="32">
        <v>19738.295999999998</v>
      </c>
      <c r="AH18" s="32">
        <v>20905.298000000003</v>
      </c>
      <c r="AI18" s="32">
        <v>21713.074000000001</v>
      </c>
      <c r="AJ18" s="32">
        <v>21852.903999999999</v>
      </c>
      <c r="AK18" s="32">
        <v>22949.934999999998</v>
      </c>
      <c r="AL18" s="32">
        <v>22699.483</v>
      </c>
      <c r="AM18" s="32">
        <v>25975.582999999999</v>
      </c>
      <c r="AN18" s="32">
        <v>23600.492999999999</v>
      </c>
      <c r="AO18" s="32">
        <v>22660.655000000002</v>
      </c>
      <c r="AP18" s="32">
        <v>23364.648999999998</v>
      </c>
      <c r="AQ18" s="32">
        <v>23484.271000000001</v>
      </c>
      <c r="AR18" s="32">
        <v>24636.532999999999</v>
      </c>
      <c r="AS18" s="32">
        <v>23503.346999999998</v>
      </c>
      <c r="AT18" s="32">
        <v>26955.100999999999</v>
      </c>
      <c r="AU18" s="32">
        <v>28031.852999999999</v>
      </c>
      <c r="AV18" s="32">
        <v>28247.649999999998</v>
      </c>
      <c r="AW18" s="32">
        <v>29590.005999999998</v>
      </c>
      <c r="AX18" s="32">
        <v>29190.505999999998</v>
      </c>
      <c r="AY18" s="32">
        <v>29206.384999999998</v>
      </c>
      <c r="AZ18" s="32">
        <v>25843.994999999999</v>
      </c>
      <c r="BA18" s="32">
        <v>25748.324000000001</v>
      </c>
      <c r="BB18" s="32">
        <v>26648.626</v>
      </c>
      <c r="BC18" s="32">
        <v>27052.798999999999</v>
      </c>
      <c r="BD18" s="32">
        <v>28251.745999999999</v>
      </c>
      <c r="BE18" s="32">
        <v>26791.612000000001</v>
      </c>
      <c r="BF18" s="32">
        <v>29382.296999999999</v>
      </c>
      <c r="BG18" s="32">
        <v>27897.924000000003</v>
      </c>
      <c r="BH18" s="32">
        <v>27940.249</v>
      </c>
      <c r="BI18" s="32">
        <v>28380.589</v>
      </c>
      <c r="BJ18" s="32">
        <v>27584.030999999999</v>
      </c>
      <c r="BK18" s="32">
        <v>27056.413</v>
      </c>
      <c r="BL18" s="32">
        <v>23564.607</v>
      </c>
      <c r="BM18" s="32">
        <v>24916.279000000002</v>
      </c>
      <c r="BN18" s="32">
        <v>25725.574000000001</v>
      </c>
      <c r="BO18" s="32">
        <v>23494.876</v>
      </c>
      <c r="BP18" s="32">
        <v>22818.993999999999</v>
      </c>
      <c r="BQ18" s="32">
        <v>23956.487000000001</v>
      </c>
      <c r="BR18" s="32">
        <v>26548.079000000002</v>
      </c>
      <c r="BS18" s="32">
        <v>26448.083999999999</v>
      </c>
      <c r="BT18" s="32">
        <v>26941.578999999998</v>
      </c>
      <c r="BU18" s="32">
        <v>29882.823999999997</v>
      </c>
      <c r="BV18" s="32">
        <v>29612.421000000002</v>
      </c>
      <c r="BW18" s="32">
        <v>32254.329000000002</v>
      </c>
      <c r="BX18" s="32">
        <v>28332.648999999998</v>
      </c>
      <c r="BY18" s="32">
        <v>30617.357</v>
      </c>
      <c r="BZ18" s="32">
        <v>34299.720999999998</v>
      </c>
      <c r="CA18" s="32">
        <v>32566.392</v>
      </c>
      <c r="CB18" s="32">
        <v>30390.738000000001</v>
      </c>
      <c r="CC18" s="32">
        <v>31707.207999999999</v>
      </c>
      <c r="CD18" s="32">
        <v>30480.295999999998</v>
      </c>
      <c r="CE18" s="32">
        <v>28820.498</v>
      </c>
      <c r="CF18" s="32">
        <v>28652.190000000002</v>
      </c>
      <c r="CG18" s="32">
        <v>29434.143</v>
      </c>
      <c r="CH18" s="32">
        <v>30942.078000000001</v>
      </c>
      <c r="CI18" s="32">
        <v>33935.184999999998</v>
      </c>
      <c r="CJ18" s="32">
        <v>31870.668000000001</v>
      </c>
      <c r="CK18" s="32">
        <v>31766.476999999999</v>
      </c>
      <c r="CL18" s="32">
        <v>30220.311999999998</v>
      </c>
      <c r="CM18" s="32">
        <v>31010.194</v>
      </c>
      <c r="CN18" s="32">
        <v>30688.39</v>
      </c>
      <c r="CO18" s="32">
        <v>31302.743000000002</v>
      </c>
      <c r="CP18" s="32">
        <v>32773.736000000004</v>
      </c>
      <c r="CQ18" s="32">
        <v>38908.99</v>
      </c>
      <c r="CR18" s="32">
        <v>38762.716</v>
      </c>
      <c r="CS18" s="32">
        <v>37592.521000000001</v>
      </c>
      <c r="CT18" s="32">
        <v>38067.911999999997</v>
      </c>
      <c r="CU18" s="32">
        <v>41505.360999999997</v>
      </c>
      <c r="CV18" s="32">
        <v>36276.050999999999</v>
      </c>
      <c r="CW18" s="32">
        <v>37043.991999999998</v>
      </c>
      <c r="CX18" s="32">
        <v>39457.519</v>
      </c>
      <c r="CY18" s="32">
        <v>34264.777999999998</v>
      </c>
      <c r="CZ18" s="32">
        <v>34959.581999999995</v>
      </c>
      <c r="DA18" s="32">
        <v>34520.757999999994</v>
      </c>
      <c r="DB18" s="32">
        <v>32655.759000000002</v>
      </c>
      <c r="DC18" s="32">
        <v>33240.858</v>
      </c>
      <c r="DD18" s="32">
        <v>32582.621999999999</v>
      </c>
      <c r="DE18" s="32">
        <v>29726.427</v>
      </c>
      <c r="DF18" s="32">
        <v>29719.756000000001</v>
      </c>
      <c r="DG18" s="32">
        <v>31826.588000000003</v>
      </c>
      <c r="DH18" s="32">
        <v>27909.066000000003</v>
      </c>
      <c r="DI18" s="32">
        <v>27568.32</v>
      </c>
      <c r="DJ18" s="32">
        <v>28263.287</v>
      </c>
      <c r="DK18" s="32">
        <v>28300.235999999997</v>
      </c>
      <c r="DL18" s="32">
        <v>28710.367000000002</v>
      </c>
      <c r="DM18" s="32">
        <v>27969.960999999999</v>
      </c>
      <c r="DN18" s="32">
        <v>28037.281999999999</v>
      </c>
      <c r="DO18" s="32">
        <v>27473.311999999998</v>
      </c>
      <c r="DP18" s="32">
        <v>26563.3</v>
      </c>
      <c r="DQ18" s="32">
        <v>25281.627</v>
      </c>
      <c r="DR18" s="32">
        <v>24727.456999999999</v>
      </c>
      <c r="DS18" s="32">
        <v>25468.725999999999</v>
      </c>
      <c r="DT18" s="32">
        <v>23033.603999999999</v>
      </c>
      <c r="DU18" s="32">
        <v>22960.776000000002</v>
      </c>
      <c r="DV18" s="32">
        <v>22855.866000000002</v>
      </c>
      <c r="DW18" s="32">
        <v>23025.905999999999</v>
      </c>
      <c r="DX18" s="32">
        <v>23090.68</v>
      </c>
      <c r="DY18" s="32">
        <v>22244.924999999999</v>
      </c>
      <c r="DZ18" s="32">
        <v>23613.666999999998</v>
      </c>
      <c r="EA18" s="32">
        <v>23083.138000000003</v>
      </c>
      <c r="EB18" s="32">
        <v>21568.152000000002</v>
      </c>
      <c r="EC18" s="32">
        <v>22020.736000000001</v>
      </c>
      <c r="ED18" s="32">
        <v>21641.456000000002</v>
      </c>
      <c r="EE18" s="32">
        <v>23420.944000000003</v>
      </c>
      <c r="EF18" s="27">
        <f t="shared" si="0"/>
        <v>326272.94099999999</v>
      </c>
      <c r="EG18" s="27">
        <f t="shared" si="1"/>
        <v>272559.85000000003</v>
      </c>
    </row>
    <row r="19" spans="1:137" x14ac:dyDescent="0.2">
      <c r="A19" s="36" t="str">
        <f>IF('1'!$A$1=1,B19,C19)</f>
        <v>Credit</v>
      </c>
      <c r="B19" s="44" t="s">
        <v>49</v>
      </c>
      <c r="C19" s="38" t="s">
        <v>50</v>
      </c>
      <c r="D19" s="39">
        <v>5755.817</v>
      </c>
      <c r="E19" s="39">
        <v>9498.1980000000003</v>
      </c>
      <c r="F19" s="39">
        <v>9790.8670000000002</v>
      </c>
      <c r="G19" s="39">
        <v>10741.58</v>
      </c>
      <c r="H19" s="39">
        <v>9788.34</v>
      </c>
      <c r="I19" s="39">
        <v>10043.129999999999</v>
      </c>
      <c r="J19" s="39">
        <v>11618.437</v>
      </c>
      <c r="K19" s="39">
        <v>10359.269</v>
      </c>
      <c r="L19" s="39">
        <v>11131.326999999999</v>
      </c>
      <c r="M19" s="39">
        <v>10505.669</v>
      </c>
      <c r="N19" s="39">
        <v>10723.808000000001</v>
      </c>
      <c r="O19" s="39">
        <v>13553.456</v>
      </c>
      <c r="P19" s="39">
        <v>9267.2029999999995</v>
      </c>
      <c r="Q19" s="39">
        <v>12563.093000000001</v>
      </c>
      <c r="R19" s="39">
        <v>13151.725</v>
      </c>
      <c r="S19" s="39">
        <v>14403.778</v>
      </c>
      <c r="T19" s="39">
        <v>13082.162</v>
      </c>
      <c r="U19" s="39">
        <v>13972.751</v>
      </c>
      <c r="V19" s="39">
        <v>14691.534</v>
      </c>
      <c r="W19" s="39">
        <v>16241.995999999999</v>
      </c>
      <c r="X19" s="39">
        <v>15975.481</v>
      </c>
      <c r="Y19" s="39">
        <v>15274.063</v>
      </c>
      <c r="Z19" s="39">
        <v>15960.281999999999</v>
      </c>
      <c r="AA19" s="39">
        <v>17583.236000000001</v>
      </c>
      <c r="AB19" s="39">
        <v>14118.317999999999</v>
      </c>
      <c r="AC19" s="39">
        <v>15405.83</v>
      </c>
      <c r="AD19" s="39">
        <v>17983.041000000001</v>
      </c>
      <c r="AE19" s="39">
        <v>18531.210999999999</v>
      </c>
      <c r="AF19" s="39">
        <v>20557.633000000002</v>
      </c>
      <c r="AG19" s="39">
        <v>19790.513999999999</v>
      </c>
      <c r="AH19" s="39">
        <v>20957.237000000001</v>
      </c>
      <c r="AI19" s="39">
        <v>21764.345000000001</v>
      </c>
      <c r="AJ19" s="39">
        <v>21905.120999999999</v>
      </c>
      <c r="AK19" s="39">
        <v>23003.244999999999</v>
      </c>
      <c r="AL19" s="39">
        <v>22752.894</v>
      </c>
      <c r="AM19" s="39">
        <v>26003.1</v>
      </c>
      <c r="AN19" s="39">
        <v>23628.927</v>
      </c>
      <c r="AO19" s="39">
        <v>22687.826000000001</v>
      </c>
      <c r="AP19" s="39">
        <v>23417.330999999998</v>
      </c>
      <c r="AQ19" s="39">
        <v>23536.574000000001</v>
      </c>
      <c r="AR19" s="39">
        <v>24662.714</v>
      </c>
      <c r="AS19" s="39">
        <v>23529.548999999999</v>
      </c>
      <c r="AT19" s="39">
        <v>26981.502</v>
      </c>
      <c r="AU19" s="39">
        <v>28059.334999999999</v>
      </c>
      <c r="AV19" s="39">
        <v>28304.032999999999</v>
      </c>
      <c r="AW19" s="39">
        <v>29646.260999999999</v>
      </c>
      <c r="AX19" s="39">
        <v>29218.438999999998</v>
      </c>
      <c r="AY19" s="39">
        <v>29234.173999999999</v>
      </c>
      <c r="AZ19" s="39">
        <v>25871.874</v>
      </c>
      <c r="BA19" s="39">
        <v>25775.485000000001</v>
      </c>
      <c r="BB19" s="39">
        <v>26702.352999999999</v>
      </c>
      <c r="BC19" s="39">
        <v>27079.61</v>
      </c>
      <c r="BD19" s="39">
        <v>28304.504000000001</v>
      </c>
      <c r="BE19" s="39">
        <v>26818.112000000001</v>
      </c>
      <c r="BF19" s="39">
        <v>29408.047999999999</v>
      </c>
      <c r="BG19" s="39">
        <v>27948.418000000001</v>
      </c>
      <c r="BH19" s="39">
        <v>28014.558000000001</v>
      </c>
      <c r="BI19" s="39">
        <v>28430.205000000002</v>
      </c>
      <c r="BJ19" s="39">
        <v>27632.766</v>
      </c>
      <c r="BK19" s="39">
        <v>27103.632000000001</v>
      </c>
      <c r="BL19" s="39">
        <v>23588.725999999999</v>
      </c>
      <c r="BM19" s="39">
        <v>24965.472000000002</v>
      </c>
      <c r="BN19" s="39">
        <v>25778.399000000001</v>
      </c>
      <c r="BO19" s="39">
        <v>23549.325000000001</v>
      </c>
      <c r="BP19" s="39">
        <v>22872.623</v>
      </c>
      <c r="BQ19" s="39">
        <v>23983.194</v>
      </c>
      <c r="BR19" s="39">
        <v>26602.705000000002</v>
      </c>
      <c r="BS19" s="39">
        <v>26475.605</v>
      </c>
      <c r="BT19" s="39">
        <v>26997.531999999999</v>
      </c>
      <c r="BU19" s="39">
        <v>29939.473999999998</v>
      </c>
      <c r="BV19" s="39">
        <v>29669.041000000001</v>
      </c>
      <c r="BW19" s="39">
        <v>32310.668000000001</v>
      </c>
      <c r="BX19" s="39">
        <v>28360.868999999999</v>
      </c>
      <c r="BY19" s="39">
        <v>30673.126</v>
      </c>
      <c r="BZ19" s="39">
        <v>34355.311999999998</v>
      </c>
      <c r="CA19" s="39">
        <v>32622.252</v>
      </c>
      <c r="CB19" s="39">
        <v>30445.944</v>
      </c>
      <c r="CC19" s="39">
        <v>31761.687999999998</v>
      </c>
      <c r="CD19" s="39">
        <v>30534.724999999999</v>
      </c>
      <c r="CE19" s="39">
        <v>28874.067999999999</v>
      </c>
      <c r="CF19" s="39">
        <v>28705.646000000001</v>
      </c>
      <c r="CG19" s="39">
        <v>29486.892</v>
      </c>
      <c r="CH19" s="39">
        <v>30994.97</v>
      </c>
      <c r="CI19" s="39">
        <v>33989.612000000001</v>
      </c>
      <c r="CJ19" s="39">
        <v>31898.649000000001</v>
      </c>
      <c r="CK19" s="39">
        <v>31823.304</v>
      </c>
      <c r="CL19" s="39">
        <v>30249.566999999999</v>
      </c>
      <c r="CM19" s="39">
        <v>31039.449000000001</v>
      </c>
      <c r="CN19" s="39">
        <v>30717.645</v>
      </c>
      <c r="CO19" s="39">
        <v>31361.253000000001</v>
      </c>
      <c r="CP19" s="39">
        <v>32837.436000000002</v>
      </c>
      <c r="CQ19" s="39">
        <v>38945.559000000001</v>
      </c>
      <c r="CR19" s="39">
        <v>38799.285000000003</v>
      </c>
      <c r="CS19" s="39">
        <v>37665.658000000003</v>
      </c>
      <c r="CT19" s="39">
        <v>38104.481</v>
      </c>
      <c r="CU19" s="39">
        <v>41541.93</v>
      </c>
      <c r="CV19" s="39">
        <v>36312.620000000003</v>
      </c>
      <c r="CW19" s="39">
        <v>37153.697999999997</v>
      </c>
      <c r="CX19" s="39">
        <v>39494.088000000003</v>
      </c>
      <c r="CY19" s="39">
        <v>34301.347000000002</v>
      </c>
      <c r="CZ19" s="39">
        <v>35032.718999999997</v>
      </c>
      <c r="DA19" s="39">
        <v>34557.326999999997</v>
      </c>
      <c r="DB19" s="39">
        <v>32692.328000000001</v>
      </c>
      <c r="DC19" s="39">
        <v>33313.995000000003</v>
      </c>
      <c r="DD19" s="39">
        <v>32619.190999999999</v>
      </c>
      <c r="DE19" s="39">
        <v>29799.465</v>
      </c>
      <c r="DF19" s="39">
        <v>29755.911</v>
      </c>
      <c r="DG19" s="39">
        <v>31900.776000000002</v>
      </c>
      <c r="DH19" s="39">
        <v>27946.934000000001</v>
      </c>
      <c r="DI19" s="39">
        <v>27606.293000000001</v>
      </c>
      <c r="DJ19" s="39">
        <v>28340.615000000002</v>
      </c>
      <c r="DK19" s="39">
        <v>28378.956999999999</v>
      </c>
      <c r="DL19" s="39">
        <v>28789.787</v>
      </c>
      <c r="DM19" s="39">
        <v>28010.438999999998</v>
      </c>
      <c r="DN19" s="39">
        <v>28078.272000000001</v>
      </c>
      <c r="DO19" s="39">
        <v>27555.690999999999</v>
      </c>
      <c r="DP19" s="39">
        <v>26604.546999999999</v>
      </c>
      <c r="DQ19" s="39">
        <v>25364.112000000001</v>
      </c>
      <c r="DR19" s="39">
        <v>24810.157999999999</v>
      </c>
      <c r="DS19" s="39">
        <v>25510.477999999999</v>
      </c>
      <c r="DT19" s="39">
        <v>23117.822</v>
      </c>
      <c r="DU19" s="39">
        <v>23002.447</v>
      </c>
      <c r="DV19" s="39">
        <v>22938.827000000001</v>
      </c>
      <c r="DW19" s="39">
        <v>23067.32</v>
      </c>
      <c r="DX19" s="39">
        <v>23173.74</v>
      </c>
      <c r="DY19" s="39">
        <v>22328.083999999999</v>
      </c>
      <c r="DZ19" s="39">
        <v>23739.048999999999</v>
      </c>
      <c r="EA19" s="39">
        <v>23166.022000000001</v>
      </c>
      <c r="EB19" s="39">
        <v>21650.789000000001</v>
      </c>
      <c r="EC19" s="39">
        <v>22103.99</v>
      </c>
      <c r="ED19" s="39">
        <v>21725.664000000001</v>
      </c>
      <c r="EE19" s="39">
        <v>23547.544000000002</v>
      </c>
      <c r="EF19" s="273">
        <f t="shared" si="0"/>
        <v>326996.283</v>
      </c>
      <c r="EG19" s="273">
        <f t="shared" si="1"/>
        <v>273561.29799999995</v>
      </c>
    </row>
    <row r="20" spans="1:137" x14ac:dyDescent="0.2">
      <c r="A20" s="36" t="str">
        <f>IF('1'!$A$1=1,B20,C20)</f>
        <v>Debit</v>
      </c>
      <c r="B20" s="44" t="s">
        <v>51</v>
      </c>
      <c r="C20" s="38" t="s">
        <v>52</v>
      </c>
      <c r="D20" s="39">
        <v>31.625</v>
      </c>
      <c r="E20" s="39">
        <v>48.96</v>
      </c>
      <c r="F20" s="39">
        <v>69.769000000000005</v>
      </c>
      <c r="G20" s="39">
        <v>45.418999999999997</v>
      </c>
      <c r="H20" s="39">
        <v>41.831000000000003</v>
      </c>
      <c r="I20" s="39">
        <v>63.698</v>
      </c>
      <c r="J20" s="39">
        <v>43.515000000000001</v>
      </c>
      <c r="K20" s="39">
        <v>64.881</v>
      </c>
      <c r="L20" s="39">
        <v>87.134</v>
      </c>
      <c r="M20" s="39">
        <v>174.73</v>
      </c>
      <c r="N20" s="39">
        <v>69.938000000000002</v>
      </c>
      <c r="O20" s="39">
        <v>46.817</v>
      </c>
      <c r="P20" s="39">
        <v>24.26</v>
      </c>
      <c r="Q20" s="39">
        <v>158.358</v>
      </c>
      <c r="R20" s="39">
        <v>52.712000000000003</v>
      </c>
      <c r="S20" s="39">
        <v>51.259</v>
      </c>
      <c r="T20" s="39">
        <v>50.412999999999997</v>
      </c>
      <c r="U20" s="39">
        <v>124.75700000000001</v>
      </c>
      <c r="V20" s="39">
        <v>49.634</v>
      </c>
      <c r="W20" s="39">
        <v>100.259</v>
      </c>
      <c r="X20" s="39">
        <v>105.102</v>
      </c>
      <c r="Y20" s="39">
        <v>77.272000000000006</v>
      </c>
      <c r="Z20" s="39">
        <v>77.102999999999994</v>
      </c>
      <c r="AA20" s="39">
        <v>78.614000000000004</v>
      </c>
      <c r="AB20" s="39">
        <v>27.151</v>
      </c>
      <c r="AC20" s="39">
        <v>135.13900000000001</v>
      </c>
      <c r="AD20" s="39">
        <v>54.003</v>
      </c>
      <c r="AE20" s="39">
        <v>107.42700000000001</v>
      </c>
      <c r="AF20" s="39">
        <v>52.847000000000001</v>
      </c>
      <c r="AG20" s="39">
        <v>52.218000000000004</v>
      </c>
      <c r="AH20" s="39">
        <v>51.939</v>
      </c>
      <c r="AI20" s="39">
        <v>51.271000000000001</v>
      </c>
      <c r="AJ20" s="39">
        <v>52.216999999999999</v>
      </c>
      <c r="AK20" s="39">
        <v>53.31</v>
      </c>
      <c r="AL20" s="39">
        <v>53.411000000000001</v>
      </c>
      <c r="AM20" s="39">
        <v>27.516999999999999</v>
      </c>
      <c r="AN20" s="39">
        <v>28.434000000000001</v>
      </c>
      <c r="AO20" s="39">
        <v>27.170999999999999</v>
      </c>
      <c r="AP20" s="39">
        <v>52.682000000000002</v>
      </c>
      <c r="AQ20" s="39">
        <v>52.302999999999997</v>
      </c>
      <c r="AR20" s="39">
        <v>26.181000000000001</v>
      </c>
      <c r="AS20" s="39">
        <v>26.202000000000002</v>
      </c>
      <c r="AT20" s="39">
        <v>26.401</v>
      </c>
      <c r="AU20" s="39">
        <v>27.481999999999999</v>
      </c>
      <c r="AV20" s="39">
        <v>56.383000000000003</v>
      </c>
      <c r="AW20" s="39">
        <v>56.255000000000003</v>
      </c>
      <c r="AX20" s="39">
        <v>27.933</v>
      </c>
      <c r="AY20" s="39">
        <v>27.789000000000001</v>
      </c>
      <c r="AZ20" s="39">
        <v>27.879000000000001</v>
      </c>
      <c r="BA20" s="39">
        <v>27.161000000000001</v>
      </c>
      <c r="BB20" s="39">
        <v>53.726999999999997</v>
      </c>
      <c r="BC20" s="39">
        <v>26.811</v>
      </c>
      <c r="BD20" s="39">
        <v>52.758000000000003</v>
      </c>
      <c r="BE20" s="39">
        <v>26.5</v>
      </c>
      <c r="BF20" s="39">
        <v>25.751000000000001</v>
      </c>
      <c r="BG20" s="39">
        <v>50.494</v>
      </c>
      <c r="BH20" s="39">
        <v>74.308999999999997</v>
      </c>
      <c r="BI20" s="39">
        <v>49.616</v>
      </c>
      <c r="BJ20" s="39">
        <v>48.734999999999999</v>
      </c>
      <c r="BK20" s="39">
        <v>47.219000000000001</v>
      </c>
      <c r="BL20" s="39">
        <v>24.119</v>
      </c>
      <c r="BM20" s="39">
        <v>49.192999999999998</v>
      </c>
      <c r="BN20" s="39">
        <v>52.825000000000003</v>
      </c>
      <c r="BO20" s="39">
        <v>54.448999999999998</v>
      </c>
      <c r="BP20" s="39">
        <v>53.628999999999998</v>
      </c>
      <c r="BQ20" s="39">
        <v>26.707000000000001</v>
      </c>
      <c r="BR20" s="39">
        <v>54.625999999999998</v>
      </c>
      <c r="BS20" s="39">
        <v>27.521000000000001</v>
      </c>
      <c r="BT20" s="39">
        <v>55.953000000000003</v>
      </c>
      <c r="BU20" s="39">
        <v>56.65</v>
      </c>
      <c r="BV20" s="39">
        <v>56.62</v>
      </c>
      <c r="BW20" s="39">
        <v>56.338999999999999</v>
      </c>
      <c r="BX20" s="39">
        <v>28.22</v>
      </c>
      <c r="BY20" s="39">
        <v>55.768999999999998</v>
      </c>
      <c r="BZ20" s="39">
        <v>55.591000000000001</v>
      </c>
      <c r="CA20" s="39">
        <v>55.86</v>
      </c>
      <c r="CB20" s="39">
        <v>55.206000000000003</v>
      </c>
      <c r="CC20" s="39">
        <v>54.48</v>
      </c>
      <c r="CD20" s="39">
        <v>54.429000000000002</v>
      </c>
      <c r="CE20" s="39">
        <v>53.57</v>
      </c>
      <c r="CF20" s="39">
        <v>53.456000000000003</v>
      </c>
      <c r="CG20" s="39">
        <v>52.749000000000002</v>
      </c>
      <c r="CH20" s="39">
        <v>52.892000000000003</v>
      </c>
      <c r="CI20" s="39">
        <v>54.427</v>
      </c>
      <c r="CJ20" s="39">
        <v>27.981000000000002</v>
      </c>
      <c r="CK20" s="39">
        <v>56.826999999999998</v>
      </c>
      <c r="CL20" s="39">
        <v>29.254999999999999</v>
      </c>
      <c r="CM20" s="39">
        <v>29.254999999999999</v>
      </c>
      <c r="CN20" s="39">
        <v>29.254999999999999</v>
      </c>
      <c r="CO20" s="39">
        <v>58.51</v>
      </c>
      <c r="CP20" s="39">
        <v>63.7</v>
      </c>
      <c r="CQ20" s="39">
        <v>36.569000000000003</v>
      </c>
      <c r="CR20" s="39">
        <v>36.569000000000003</v>
      </c>
      <c r="CS20" s="39">
        <v>73.137</v>
      </c>
      <c r="CT20" s="39">
        <v>36.569000000000003</v>
      </c>
      <c r="CU20" s="39">
        <v>36.569000000000003</v>
      </c>
      <c r="CV20" s="39">
        <v>36.569000000000003</v>
      </c>
      <c r="CW20" s="39">
        <v>109.706</v>
      </c>
      <c r="CX20" s="39">
        <v>36.569000000000003</v>
      </c>
      <c r="CY20" s="39">
        <v>36.569000000000003</v>
      </c>
      <c r="CZ20" s="39">
        <v>73.137</v>
      </c>
      <c r="DA20" s="39">
        <v>36.569000000000003</v>
      </c>
      <c r="DB20" s="39">
        <v>36.569000000000003</v>
      </c>
      <c r="DC20" s="39">
        <v>73.137</v>
      </c>
      <c r="DD20" s="39">
        <v>36.569000000000003</v>
      </c>
      <c r="DE20" s="39">
        <v>73.037999999999997</v>
      </c>
      <c r="DF20" s="39">
        <v>36.155000000000001</v>
      </c>
      <c r="DG20" s="39">
        <v>74.188000000000002</v>
      </c>
      <c r="DH20" s="39">
        <v>37.868000000000002</v>
      </c>
      <c r="DI20" s="39">
        <v>37.972999999999999</v>
      </c>
      <c r="DJ20" s="39">
        <v>77.328000000000003</v>
      </c>
      <c r="DK20" s="39">
        <v>78.721000000000004</v>
      </c>
      <c r="DL20" s="39">
        <v>79.42</v>
      </c>
      <c r="DM20" s="39">
        <v>40.478000000000002</v>
      </c>
      <c r="DN20" s="39">
        <v>40.99</v>
      </c>
      <c r="DO20" s="39">
        <v>82.379000000000005</v>
      </c>
      <c r="DP20" s="39">
        <v>41.247</v>
      </c>
      <c r="DQ20" s="39">
        <v>82.484999999999999</v>
      </c>
      <c r="DR20" s="39">
        <v>82.700999999999993</v>
      </c>
      <c r="DS20" s="39">
        <v>41.752000000000002</v>
      </c>
      <c r="DT20" s="39">
        <v>84.218000000000004</v>
      </c>
      <c r="DU20" s="39">
        <v>41.670999999999999</v>
      </c>
      <c r="DV20" s="39">
        <v>82.960999999999999</v>
      </c>
      <c r="DW20" s="39">
        <v>41.414000000000001</v>
      </c>
      <c r="DX20" s="39">
        <v>83.06</v>
      </c>
      <c r="DY20" s="39">
        <v>83.159000000000006</v>
      </c>
      <c r="DZ20" s="39">
        <v>125.38200000000001</v>
      </c>
      <c r="EA20" s="39">
        <v>82.884</v>
      </c>
      <c r="EB20" s="39">
        <v>82.637</v>
      </c>
      <c r="EC20" s="39">
        <v>83.254000000000005</v>
      </c>
      <c r="ED20" s="39">
        <v>84.207999999999998</v>
      </c>
      <c r="EE20" s="39">
        <v>126.6</v>
      </c>
      <c r="EF20" s="273">
        <f t="shared" si="0"/>
        <v>723.34199999999998</v>
      </c>
      <c r="EG20" s="273">
        <f t="shared" si="1"/>
        <v>1001.448</v>
      </c>
    </row>
    <row r="21" spans="1:137" s="45" customFormat="1" x14ac:dyDescent="0.2">
      <c r="A21" s="33" t="str">
        <f>IF('1'!$A$1=1,B21,C21)</f>
        <v>Investment income (net)</v>
      </c>
      <c r="B21" s="43" t="s">
        <v>55</v>
      </c>
      <c r="C21" s="35" t="s">
        <v>56</v>
      </c>
      <c r="D21" s="32">
        <v>14152.351999999997</v>
      </c>
      <c r="E21" s="32">
        <v>17772.401999999995</v>
      </c>
      <c r="F21" s="32">
        <v>17860.773000000001</v>
      </c>
      <c r="G21" s="32">
        <v>-25661.703999999994</v>
      </c>
      <c r="H21" s="32">
        <v>-25453.867000000002</v>
      </c>
      <c r="I21" s="32">
        <v>-25373.234999999997</v>
      </c>
      <c r="J21" s="32">
        <v>-10073.664000000002</v>
      </c>
      <c r="K21" s="32">
        <v>-7893.8079999999991</v>
      </c>
      <c r="L21" s="32">
        <v>-8299.4840000000004</v>
      </c>
      <c r="M21" s="32">
        <v>2380.7030000000022</v>
      </c>
      <c r="N21" s="32">
        <v>3473.5820000000008</v>
      </c>
      <c r="O21" s="32">
        <v>7092.74</v>
      </c>
      <c r="P21" s="32">
        <v>-873.34900000000039</v>
      </c>
      <c r="Q21" s="32">
        <v>-2692.0910000000003</v>
      </c>
      <c r="R21" s="32">
        <v>-10410.684000000001</v>
      </c>
      <c r="S21" s="32">
        <v>-19170.864000000001</v>
      </c>
      <c r="T21" s="32">
        <v>-17770.564999999995</v>
      </c>
      <c r="U21" s="32">
        <v>-19062.823999999997</v>
      </c>
      <c r="V21" s="32">
        <v>-10199.696000000002</v>
      </c>
      <c r="W21" s="32">
        <v>-9374.2379999999994</v>
      </c>
      <c r="X21" s="32">
        <v>-24094.598000000005</v>
      </c>
      <c r="Y21" s="32">
        <v>-10071.094999999999</v>
      </c>
      <c r="Z21" s="32">
        <v>-10640.189</v>
      </c>
      <c r="AA21" s="32">
        <v>-12735.398999999999</v>
      </c>
      <c r="AB21" s="32">
        <v>-14769.934000000001</v>
      </c>
      <c r="AC21" s="32">
        <v>-13513.885</v>
      </c>
      <c r="AD21" s="32">
        <v>-32077.854000000003</v>
      </c>
      <c r="AE21" s="32">
        <v>-14798.112999999999</v>
      </c>
      <c r="AF21" s="32">
        <v>-14427.335999999999</v>
      </c>
      <c r="AG21" s="32">
        <v>-11957.858</v>
      </c>
      <c r="AH21" s="32">
        <v>-10881.142999999998</v>
      </c>
      <c r="AI21" s="32">
        <v>-9279.9680000000008</v>
      </c>
      <c r="AJ21" s="32">
        <v>-25664.761000000002</v>
      </c>
      <c r="AK21" s="32">
        <v>-13913.899000000001</v>
      </c>
      <c r="AL21" s="32">
        <v>-13058.879000000001</v>
      </c>
      <c r="AM21" s="32">
        <v>-24764.858</v>
      </c>
      <c r="AN21" s="32">
        <v>-27069.479999999996</v>
      </c>
      <c r="AO21" s="32">
        <v>-23421.446</v>
      </c>
      <c r="AP21" s="32">
        <v>-45464.919000000009</v>
      </c>
      <c r="AQ21" s="32">
        <v>-18018.555</v>
      </c>
      <c r="AR21" s="32">
        <v>-17174.884999999998</v>
      </c>
      <c r="AS21" s="32">
        <v>-15616.494000000001</v>
      </c>
      <c r="AT21" s="32">
        <v>-10982.684999999999</v>
      </c>
      <c r="AU21" s="32">
        <v>-12559.368999999999</v>
      </c>
      <c r="AV21" s="32">
        <v>-25823.201999999997</v>
      </c>
      <c r="AW21" s="32">
        <v>-25792.808000000001</v>
      </c>
      <c r="AX21" s="32">
        <v>-25559.151000000002</v>
      </c>
      <c r="AY21" s="32">
        <v>-30067.847999999994</v>
      </c>
      <c r="AZ21" s="32">
        <v>-16950.538</v>
      </c>
      <c r="BA21" s="32">
        <v>-15209.982</v>
      </c>
      <c r="BB21" s="32">
        <v>-33794.325000000004</v>
      </c>
      <c r="BC21" s="32">
        <v>-21717.312000000002</v>
      </c>
      <c r="BD21" s="32">
        <v>-18913.634999999998</v>
      </c>
      <c r="BE21" s="32">
        <v>-20219.582999999999</v>
      </c>
      <c r="BF21" s="32">
        <v>-24515.289000000001</v>
      </c>
      <c r="BG21" s="32">
        <v>-26054.893000000004</v>
      </c>
      <c r="BH21" s="32">
        <v>-45501.983000000007</v>
      </c>
      <c r="BI21" s="32">
        <v>-18333.266</v>
      </c>
      <c r="BJ21" s="32">
        <v>-15180.962999999998</v>
      </c>
      <c r="BK21" s="32">
        <v>-21980.383000000002</v>
      </c>
      <c r="BL21" s="32">
        <v>-699.46100000000092</v>
      </c>
      <c r="BM21" s="32">
        <v>-3861.6560000000009</v>
      </c>
      <c r="BN21" s="32">
        <v>-13179.734999999997</v>
      </c>
      <c r="BO21" s="32">
        <v>-19220.604000000003</v>
      </c>
      <c r="BP21" s="32">
        <v>-20888.362999999998</v>
      </c>
      <c r="BQ21" s="32">
        <v>-23849.656999999999</v>
      </c>
      <c r="BR21" s="32">
        <v>-16688.144</v>
      </c>
      <c r="BS21" s="32">
        <v>-16622.937999999998</v>
      </c>
      <c r="BT21" s="32">
        <v>-30130.924000000003</v>
      </c>
      <c r="BU21" s="32">
        <v>-22518.335000000003</v>
      </c>
      <c r="BV21" s="32">
        <v>-20270.071000000004</v>
      </c>
      <c r="BW21" s="32">
        <v>-36676.974999999999</v>
      </c>
      <c r="BX21" s="32">
        <v>-31211.064999999999</v>
      </c>
      <c r="BY21" s="32">
        <v>-30701.010000000002</v>
      </c>
      <c r="BZ21" s="32">
        <v>-53284.087999999989</v>
      </c>
      <c r="CA21" s="32">
        <v>-46168.306999999993</v>
      </c>
      <c r="CB21" s="32">
        <v>-43971.340000000011</v>
      </c>
      <c r="CC21" s="32">
        <v>-42357.998000000007</v>
      </c>
      <c r="CD21" s="32">
        <v>-43053.417000000001</v>
      </c>
      <c r="CE21" s="32">
        <v>-40927.25</v>
      </c>
      <c r="CF21" s="32">
        <v>-56983.65</v>
      </c>
      <c r="CG21" s="32">
        <v>-39667.516999999993</v>
      </c>
      <c r="CH21" s="32">
        <v>-48237.904000000002</v>
      </c>
      <c r="CI21" s="32">
        <v>-51868.856</v>
      </c>
      <c r="CJ21" s="32">
        <v>-21489.617000000002</v>
      </c>
      <c r="CK21" s="32">
        <v>-22816.173000000003</v>
      </c>
      <c r="CL21" s="32">
        <v>-9186.0390000000007</v>
      </c>
      <c r="CM21" s="32">
        <v>-8776.4709999999995</v>
      </c>
      <c r="CN21" s="32">
        <v>-10882.823</v>
      </c>
      <c r="CO21" s="32">
        <v>-10209.960000000001</v>
      </c>
      <c r="CP21" s="32">
        <v>-5541.915</v>
      </c>
      <c r="CQ21" s="32">
        <v>-9617.5409999999993</v>
      </c>
      <c r="CR21" s="32">
        <v>-1097.058</v>
      </c>
      <c r="CS21" s="32">
        <v>-7606.268</v>
      </c>
      <c r="CT21" s="32">
        <v>-14371.46</v>
      </c>
      <c r="CU21" s="32">
        <v>-13420.676000000001</v>
      </c>
      <c r="CV21" s="32">
        <v>-17516.359</v>
      </c>
      <c r="CW21" s="32">
        <v>-25451.745000000003</v>
      </c>
      <c r="CX21" s="32">
        <v>-21136.65</v>
      </c>
      <c r="CY21" s="32">
        <v>-18284.301000000003</v>
      </c>
      <c r="CZ21" s="32">
        <v>-23696.453000000001</v>
      </c>
      <c r="DA21" s="32">
        <v>-19088.808999999994</v>
      </c>
      <c r="DB21" s="32">
        <v>-19600.769999999997</v>
      </c>
      <c r="DC21" s="32">
        <v>-29254.880000000001</v>
      </c>
      <c r="DD21" s="32">
        <v>-20478.415999999997</v>
      </c>
      <c r="DE21" s="32">
        <v>-13877.2</v>
      </c>
      <c r="DF21" s="32">
        <v>-20427.810000000001</v>
      </c>
      <c r="DG21" s="32">
        <v>259.65699999999788</v>
      </c>
      <c r="DH21" s="32">
        <v>-17343.762000000002</v>
      </c>
      <c r="DI21" s="32">
        <v>-36453.977000000006</v>
      </c>
      <c r="DJ21" s="32">
        <v>-28185.957999999999</v>
      </c>
      <c r="DK21" s="32">
        <v>-22632.315000000002</v>
      </c>
      <c r="DL21" s="32">
        <v>-26724.866000000002</v>
      </c>
      <c r="DM21" s="32">
        <v>-23112.659000000003</v>
      </c>
      <c r="DN21" s="32">
        <v>-19183.402000000002</v>
      </c>
      <c r="DO21" s="32">
        <v>-34475.506000000001</v>
      </c>
      <c r="DP21" s="32">
        <v>-21613.615999999995</v>
      </c>
      <c r="DQ21" s="32">
        <v>-27508.719000000001</v>
      </c>
      <c r="DR21" s="32">
        <v>-36677.684000000001</v>
      </c>
      <c r="DS21" s="32">
        <v>-23923.901999999998</v>
      </c>
      <c r="DT21" s="32">
        <v>-34108.259999999995</v>
      </c>
      <c r="DU21" s="32">
        <v>-31461.682000000001</v>
      </c>
      <c r="DV21" s="32">
        <v>-21569.964</v>
      </c>
      <c r="DW21" s="32">
        <v>-23025.905999999999</v>
      </c>
      <c r="DX21" s="32">
        <v>-27492.86</v>
      </c>
      <c r="DY21" s="32">
        <v>-29729.198</v>
      </c>
      <c r="DZ21" s="32">
        <v>-33518.866999999998</v>
      </c>
      <c r="EA21" s="32">
        <v>-30584.123000000003</v>
      </c>
      <c r="EB21" s="32">
        <v>-22890.338000000003</v>
      </c>
      <c r="EC21" s="32">
        <v>-28847.581000000006</v>
      </c>
      <c r="ED21" s="32">
        <v>-33641.096000000005</v>
      </c>
      <c r="EE21" s="32">
        <v>-38781.708999999995</v>
      </c>
      <c r="EF21" s="27">
        <f t="shared" si="0"/>
        <v>-317836.36600000004</v>
      </c>
      <c r="EG21" s="27">
        <f t="shared" si="1"/>
        <v>-355651.58399999997</v>
      </c>
    </row>
    <row r="22" spans="1:137" x14ac:dyDescent="0.2">
      <c r="A22" s="36" t="str">
        <f>IF('1'!$A$1=1,B22,C22)</f>
        <v>Credit</v>
      </c>
      <c r="B22" s="44" t="s">
        <v>49</v>
      </c>
      <c r="C22" s="38" t="s">
        <v>50</v>
      </c>
      <c r="D22" s="39">
        <v>632.50799999999992</v>
      </c>
      <c r="E22" s="39">
        <v>146.87899999999999</v>
      </c>
      <c r="F22" s="39">
        <v>325.58699999999999</v>
      </c>
      <c r="G22" s="39">
        <v>227.09399999999999</v>
      </c>
      <c r="H22" s="39">
        <v>313.72800000000001</v>
      </c>
      <c r="I22" s="39">
        <v>254.79400000000001</v>
      </c>
      <c r="J22" s="39">
        <v>282.84500000000003</v>
      </c>
      <c r="K22" s="39">
        <v>129.761</v>
      </c>
      <c r="L22" s="39">
        <v>196.05099999999999</v>
      </c>
      <c r="M22" s="39">
        <v>87.365000000000009</v>
      </c>
      <c r="N22" s="39">
        <v>279.75200000000001</v>
      </c>
      <c r="O22" s="39">
        <v>327.71699999999998</v>
      </c>
      <c r="P22" s="39">
        <v>194.077</v>
      </c>
      <c r="Q22" s="39">
        <v>422.28899999999999</v>
      </c>
      <c r="R22" s="39">
        <v>553.47900000000004</v>
      </c>
      <c r="S22" s="39">
        <v>179.40599999999998</v>
      </c>
      <c r="T22" s="39">
        <v>378.09700000000004</v>
      </c>
      <c r="U22" s="39">
        <v>224.56199999999998</v>
      </c>
      <c r="V22" s="39">
        <v>248.16800000000001</v>
      </c>
      <c r="W22" s="39">
        <v>476.23200000000003</v>
      </c>
      <c r="X22" s="39">
        <v>367.85599999999999</v>
      </c>
      <c r="Y22" s="39">
        <v>412.11599999999999</v>
      </c>
      <c r="Z22" s="39">
        <v>359.81300000000005</v>
      </c>
      <c r="AA22" s="39">
        <v>235.84099999999998</v>
      </c>
      <c r="AB22" s="39">
        <v>325.80700000000002</v>
      </c>
      <c r="AC22" s="39">
        <v>405.41699999999997</v>
      </c>
      <c r="AD22" s="39">
        <v>486.029</v>
      </c>
      <c r="AE22" s="39">
        <v>510.279</v>
      </c>
      <c r="AF22" s="39">
        <v>343.50799999999998</v>
      </c>
      <c r="AG22" s="39">
        <v>365.524</v>
      </c>
      <c r="AH22" s="39">
        <v>519.38599999999997</v>
      </c>
      <c r="AI22" s="39">
        <v>487.07</v>
      </c>
      <c r="AJ22" s="39">
        <v>365.52100000000002</v>
      </c>
      <c r="AK22" s="39">
        <v>506.44499999999999</v>
      </c>
      <c r="AL22" s="39">
        <v>480.69399999999996</v>
      </c>
      <c r="AM22" s="39">
        <v>577.84699999999998</v>
      </c>
      <c r="AN22" s="39">
        <v>284.34399999999999</v>
      </c>
      <c r="AO22" s="39">
        <v>760.7890000000001</v>
      </c>
      <c r="AP22" s="39">
        <v>658.53</v>
      </c>
      <c r="AQ22" s="39">
        <v>758.4</v>
      </c>
      <c r="AR22" s="39">
        <v>575.98599999999999</v>
      </c>
      <c r="AS22" s="39">
        <v>497.84100000000001</v>
      </c>
      <c r="AT22" s="39">
        <v>1003.226</v>
      </c>
      <c r="AU22" s="39">
        <v>851.94800000000009</v>
      </c>
      <c r="AV22" s="39">
        <v>873.92899999999997</v>
      </c>
      <c r="AW22" s="39">
        <v>871.94900000000007</v>
      </c>
      <c r="AX22" s="39">
        <v>949.73799999999994</v>
      </c>
      <c r="AY22" s="39">
        <v>2306.4990000000003</v>
      </c>
      <c r="AZ22" s="39">
        <v>1143.046</v>
      </c>
      <c r="BA22" s="39">
        <v>1086.4259999999999</v>
      </c>
      <c r="BB22" s="39">
        <v>1101.405</v>
      </c>
      <c r="BC22" s="39">
        <v>1072.4590000000001</v>
      </c>
      <c r="BD22" s="39">
        <v>1239.806</v>
      </c>
      <c r="BE22" s="39">
        <v>821.50300000000004</v>
      </c>
      <c r="BF22" s="39">
        <v>1957.1030000000001</v>
      </c>
      <c r="BG22" s="39">
        <v>934.13900000000001</v>
      </c>
      <c r="BH22" s="39">
        <v>1337.5650000000001</v>
      </c>
      <c r="BI22" s="39">
        <v>793.86200000000008</v>
      </c>
      <c r="BJ22" s="39">
        <v>925.96699999999998</v>
      </c>
      <c r="BK22" s="39">
        <v>1038.8150000000001</v>
      </c>
      <c r="BL22" s="39">
        <v>1109.49</v>
      </c>
      <c r="BM22" s="39">
        <v>1033.0540000000001</v>
      </c>
      <c r="BN22" s="39">
        <v>1426.2629999999999</v>
      </c>
      <c r="BO22" s="39">
        <v>735.06600000000003</v>
      </c>
      <c r="BP22" s="39">
        <v>911.6869999999999</v>
      </c>
      <c r="BQ22" s="39">
        <v>1095.001</v>
      </c>
      <c r="BR22" s="39">
        <v>928.63599999999997</v>
      </c>
      <c r="BS22" s="39">
        <v>1018.2919999999999</v>
      </c>
      <c r="BT22" s="39">
        <v>811.32500000000005</v>
      </c>
      <c r="BU22" s="39">
        <v>368.22500000000002</v>
      </c>
      <c r="BV22" s="39">
        <v>1443.817</v>
      </c>
      <c r="BW22" s="39">
        <v>901.43100000000004</v>
      </c>
      <c r="BX22" s="39">
        <v>395.077</v>
      </c>
      <c r="BY22" s="39">
        <v>1226.925</v>
      </c>
      <c r="BZ22" s="39">
        <v>1139.6179999999999</v>
      </c>
      <c r="CA22" s="39">
        <v>670.31999999999994</v>
      </c>
      <c r="CB22" s="39">
        <v>1021.306</v>
      </c>
      <c r="CC22" s="39">
        <v>1280.2739999999999</v>
      </c>
      <c r="CD22" s="39">
        <v>544.29199999999992</v>
      </c>
      <c r="CE22" s="39">
        <v>1392.8130000000001</v>
      </c>
      <c r="CF22" s="39">
        <v>908.74400000000003</v>
      </c>
      <c r="CG22" s="39">
        <v>448.37</v>
      </c>
      <c r="CH22" s="39">
        <v>925.61699999999996</v>
      </c>
      <c r="CI22" s="39">
        <v>1088.538</v>
      </c>
      <c r="CJ22" s="39">
        <v>699.53099999999995</v>
      </c>
      <c r="CK22" s="39">
        <v>738.75500000000011</v>
      </c>
      <c r="CL22" s="39">
        <v>643.60699999999997</v>
      </c>
      <c r="CM22" s="39">
        <v>146.27500000000001</v>
      </c>
      <c r="CN22" s="39">
        <v>321.80399999999997</v>
      </c>
      <c r="CO22" s="39">
        <v>409.56899999999996</v>
      </c>
      <c r="CP22" s="39">
        <v>541.45100000000002</v>
      </c>
      <c r="CQ22" s="39">
        <v>1060.49</v>
      </c>
      <c r="CR22" s="39">
        <v>1023.9209999999999</v>
      </c>
      <c r="CS22" s="39">
        <v>1170.1959999999999</v>
      </c>
      <c r="CT22" s="39">
        <v>2084.4110000000001</v>
      </c>
      <c r="CU22" s="39">
        <v>1499.3130000000001</v>
      </c>
      <c r="CV22" s="39">
        <v>1462.7439999999999</v>
      </c>
      <c r="CW22" s="39">
        <v>2011.2729999999999</v>
      </c>
      <c r="CX22" s="39">
        <v>2340.3910000000001</v>
      </c>
      <c r="CY22" s="39">
        <v>2340.39</v>
      </c>
      <c r="CZ22" s="39">
        <v>3437.4480000000003</v>
      </c>
      <c r="DA22" s="39">
        <v>3108.3310000000001</v>
      </c>
      <c r="DB22" s="39">
        <v>2925.4880000000003</v>
      </c>
      <c r="DC22" s="39">
        <v>4351.6639999999998</v>
      </c>
      <c r="DD22" s="39">
        <v>3620.2919999999999</v>
      </c>
      <c r="DE22" s="39">
        <v>3067.5919999999996</v>
      </c>
      <c r="DF22" s="39">
        <v>3434.7660000000001</v>
      </c>
      <c r="DG22" s="39">
        <v>3412.6410000000001</v>
      </c>
      <c r="DH22" s="39">
        <v>4506.348</v>
      </c>
      <c r="DI22" s="39">
        <v>3341.6149999999998</v>
      </c>
      <c r="DJ22" s="39">
        <v>2474.4880000000003</v>
      </c>
      <c r="DK22" s="39">
        <v>4526.4639999999999</v>
      </c>
      <c r="DL22" s="39">
        <v>4129.8450000000003</v>
      </c>
      <c r="DM22" s="39">
        <v>2873.904</v>
      </c>
      <c r="DN22" s="39">
        <v>3812.087</v>
      </c>
      <c r="DO22" s="39">
        <v>4242.5060000000003</v>
      </c>
      <c r="DP22" s="39">
        <v>4702.1990000000005</v>
      </c>
      <c r="DQ22" s="39">
        <v>3299.3960000000002</v>
      </c>
      <c r="DR22" s="39">
        <v>2687.7669999999998</v>
      </c>
      <c r="DS22" s="39">
        <v>4926.7370000000001</v>
      </c>
      <c r="DT22" s="39">
        <v>4126.6790000000001</v>
      </c>
      <c r="DU22" s="39">
        <v>4667.1630000000005</v>
      </c>
      <c r="DV22" s="39">
        <v>4231.0320000000002</v>
      </c>
      <c r="DW22" s="39">
        <v>3851.4569999999999</v>
      </c>
      <c r="DX22" s="39">
        <v>4360.6499999999996</v>
      </c>
      <c r="DY22" s="39">
        <v>4407.4059999999999</v>
      </c>
      <c r="DZ22" s="39">
        <v>3761.4690000000001</v>
      </c>
      <c r="EA22" s="39">
        <v>3273.91</v>
      </c>
      <c r="EB22" s="39">
        <v>4338.4220000000005</v>
      </c>
      <c r="EC22" s="39">
        <v>4995.2520000000004</v>
      </c>
      <c r="ED22" s="39">
        <v>3957.7760000000003</v>
      </c>
      <c r="EE22" s="39">
        <v>7173.9830000000002</v>
      </c>
      <c r="EF22" s="273">
        <f t="shared" si="0"/>
        <v>45523.356000000007</v>
      </c>
      <c r="EG22" s="273">
        <f t="shared" si="1"/>
        <v>53145.199000000001</v>
      </c>
    </row>
    <row r="23" spans="1:137" s="45" customFormat="1" x14ac:dyDescent="0.2">
      <c r="A23" s="36" t="str">
        <f>IF('1'!$A$1=1,B23,C23)</f>
        <v>Debit</v>
      </c>
      <c r="B23" s="44" t="s">
        <v>51</v>
      </c>
      <c r="C23" s="38" t="s">
        <v>52</v>
      </c>
      <c r="D23" s="39">
        <v>-13519.843999999997</v>
      </c>
      <c r="E23" s="39">
        <v>-17625.522999999994</v>
      </c>
      <c r="F23" s="39">
        <v>-17535.186000000002</v>
      </c>
      <c r="G23" s="39">
        <v>25888.797999999995</v>
      </c>
      <c r="H23" s="39">
        <v>25767.595000000001</v>
      </c>
      <c r="I23" s="39">
        <v>25628.028999999999</v>
      </c>
      <c r="J23" s="39">
        <v>10356.509000000002</v>
      </c>
      <c r="K23" s="39">
        <v>8023.5689999999995</v>
      </c>
      <c r="L23" s="39">
        <v>8495.5349999999999</v>
      </c>
      <c r="M23" s="39">
        <v>-2293.3380000000025</v>
      </c>
      <c r="N23" s="39">
        <v>-3193.8300000000008</v>
      </c>
      <c r="O23" s="39">
        <v>-6765.0230000000001</v>
      </c>
      <c r="P23" s="39">
        <v>1067.4260000000004</v>
      </c>
      <c r="Q23" s="39">
        <v>3114.38</v>
      </c>
      <c r="R23" s="39">
        <v>10964.163</v>
      </c>
      <c r="S23" s="39">
        <v>19350.27</v>
      </c>
      <c r="T23" s="39">
        <v>18148.661999999997</v>
      </c>
      <c r="U23" s="39">
        <v>19287.385999999999</v>
      </c>
      <c r="V23" s="39">
        <v>10447.864000000001</v>
      </c>
      <c r="W23" s="39">
        <v>9850.4699999999993</v>
      </c>
      <c r="X23" s="39">
        <v>24462.454000000005</v>
      </c>
      <c r="Y23" s="39">
        <v>10483.210999999999</v>
      </c>
      <c r="Z23" s="39">
        <v>11000.002</v>
      </c>
      <c r="AA23" s="39">
        <v>12971.24</v>
      </c>
      <c r="AB23" s="39">
        <v>15095.741000000002</v>
      </c>
      <c r="AC23" s="39">
        <v>13919.302</v>
      </c>
      <c r="AD23" s="39">
        <v>32563.883000000002</v>
      </c>
      <c r="AE23" s="39">
        <v>15308.392</v>
      </c>
      <c r="AF23" s="39">
        <v>14770.843999999999</v>
      </c>
      <c r="AG23" s="39">
        <v>12323.382</v>
      </c>
      <c r="AH23" s="39">
        <v>11400.528999999999</v>
      </c>
      <c r="AI23" s="39">
        <v>9767.0380000000005</v>
      </c>
      <c r="AJ23" s="39">
        <v>26030.282000000003</v>
      </c>
      <c r="AK23" s="39">
        <v>14420.344000000001</v>
      </c>
      <c r="AL23" s="39">
        <v>13539.573</v>
      </c>
      <c r="AM23" s="39">
        <v>25342.705000000002</v>
      </c>
      <c r="AN23" s="39">
        <v>27353.823999999997</v>
      </c>
      <c r="AO23" s="39">
        <v>24182.235000000001</v>
      </c>
      <c r="AP23" s="39">
        <v>46123.449000000008</v>
      </c>
      <c r="AQ23" s="39">
        <v>18776.955000000002</v>
      </c>
      <c r="AR23" s="39">
        <v>17750.870999999999</v>
      </c>
      <c r="AS23" s="39">
        <v>16114.335000000001</v>
      </c>
      <c r="AT23" s="39">
        <v>11985.911</v>
      </c>
      <c r="AU23" s="39">
        <v>13411.316999999999</v>
      </c>
      <c r="AV23" s="39">
        <v>26697.130999999998</v>
      </c>
      <c r="AW23" s="39">
        <v>26664.757000000001</v>
      </c>
      <c r="AX23" s="39">
        <v>26508.889000000003</v>
      </c>
      <c r="AY23" s="39">
        <v>32374.346999999994</v>
      </c>
      <c r="AZ23" s="39">
        <v>18093.583999999999</v>
      </c>
      <c r="BA23" s="39">
        <v>16296.407999999999</v>
      </c>
      <c r="BB23" s="39">
        <v>34895.730000000003</v>
      </c>
      <c r="BC23" s="39">
        <v>22789.771000000001</v>
      </c>
      <c r="BD23" s="39">
        <v>20153.440999999999</v>
      </c>
      <c r="BE23" s="39">
        <v>21041.085999999999</v>
      </c>
      <c r="BF23" s="39">
        <v>26472.392</v>
      </c>
      <c r="BG23" s="39">
        <v>26989.032000000003</v>
      </c>
      <c r="BH23" s="39">
        <v>46839.54800000001</v>
      </c>
      <c r="BI23" s="39">
        <v>19127.128000000001</v>
      </c>
      <c r="BJ23" s="39">
        <v>16106.929999999998</v>
      </c>
      <c r="BK23" s="39">
        <v>23019.198</v>
      </c>
      <c r="BL23" s="39">
        <v>1808.9510000000009</v>
      </c>
      <c r="BM23" s="39">
        <v>4894.7100000000009</v>
      </c>
      <c r="BN23" s="39">
        <v>14605.997999999998</v>
      </c>
      <c r="BO23" s="39">
        <v>19955.670000000002</v>
      </c>
      <c r="BP23" s="39">
        <v>21800.05</v>
      </c>
      <c r="BQ23" s="39">
        <v>24944.657999999999</v>
      </c>
      <c r="BR23" s="39">
        <v>17616.78</v>
      </c>
      <c r="BS23" s="39">
        <v>17641.23</v>
      </c>
      <c r="BT23" s="39">
        <v>30942.249000000003</v>
      </c>
      <c r="BU23" s="39">
        <v>22886.560000000001</v>
      </c>
      <c r="BV23" s="39">
        <v>21713.888000000003</v>
      </c>
      <c r="BW23" s="39">
        <v>37578.405999999995</v>
      </c>
      <c r="BX23" s="39">
        <v>31606.142</v>
      </c>
      <c r="BY23" s="39">
        <v>31927.935000000001</v>
      </c>
      <c r="BZ23" s="39">
        <v>54423.705999999991</v>
      </c>
      <c r="CA23" s="39">
        <v>46838.626999999993</v>
      </c>
      <c r="CB23" s="39">
        <v>44992.646000000008</v>
      </c>
      <c r="CC23" s="39">
        <v>43638.272000000004</v>
      </c>
      <c r="CD23" s="39">
        <v>43597.709000000003</v>
      </c>
      <c r="CE23" s="39">
        <v>42320.063000000002</v>
      </c>
      <c r="CF23" s="39">
        <v>57892.394</v>
      </c>
      <c r="CG23" s="39">
        <v>40115.886999999995</v>
      </c>
      <c r="CH23" s="39">
        <v>49163.521000000001</v>
      </c>
      <c r="CI23" s="39">
        <v>52957.394</v>
      </c>
      <c r="CJ23" s="39">
        <v>22189.148000000001</v>
      </c>
      <c r="CK23" s="39">
        <v>23554.928000000004</v>
      </c>
      <c r="CL23" s="39">
        <v>9829.6460000000006</v>
      </c>
      <c r="CM23" s="39">
        <v>8922.7459999999992</v>
      </c>
      <c r="CN23" s="39">
        <v>11204.627</v>
      </c>
      <c r="CO23" s="39">
        <v>10619.529</v>
      </c>
      <c r="CP23" s="39">
        <v>6083.366</v>
      </c>
      <c r="CQ23" s="39">
        <v>10678.030999999999</v>
      </c>
      <c r="CR23" s="39">
        <v>2120.9789999999998</v>
      </c>
      <c r="CS23" s="39">
        <v>8776.4639999999999</v>
      </c>
      <c r="CT23" s="39">
        <v>16455.870999999999</v>
      </c>
      <c r="CU23" s="39">
        <v>14919.989000000001</v>
      </c>
      <c r="CV23" s="39">
        <v>18979.102999999999</v>
      </c>
      <c r="CW23" s="39">
        <v>27463.018000000004</v>
      </c>
      <c r="CX23" s="39">
        <v>23477.041000000001</v>
      </c>
      <c r="CY23" s="39">
        <v>20624.691000000003</v>
      </c>
      <c r="CZ23" s="39">
        <v>27133.901000000002</v>
      </c>
      <c r="DA23" s="39">
        <v>22197.139999999996</v>
      </c>
      <c r="DB23" s="39">
        <v>22526.257999999998</v>
      </c>
      <c r="DC23" s="39">
        <v>33606.544000000002</v>
      </c>
      <c r="DD23" s="39">
        <v>24098.707999999999</v>
      </c>
      <c r="DE23" s="39">
        <v>16944.792000000001</v>
      </c>
      <c r="DF23" s="39">
        <v>23862.576000000001</v>
      </c>
      <c r="DG23" s="39">
        <v>3152.9840000000022</v>
      </c>
      <c r="DH23" s="39">
        <v>21850.11</v>
      </c>
      <c r="DI23" s="39">
        <v>39795.592000000004</v>
      </c>
      <c r="DJ23" s="39">
        <v>30660.446</v>
      </c>
      <c r="DK23" s="39">
        <v>27158.779000000002</v>
      </c>
      <c r="DL23" s="39">
        <v>30854.711000000003</v>
      </c>
      <c r="DM23" s="39">
        <v>25986.563000000002</v>
      </c>
      <c r="DN23" s="39">
        <v>22995.489000000001</v>
      </c>
      <c r="DO23" s="39">
        <v>38718.012000000002</v>
      </c>
      <c r="DP23" s="39">
        <v>26315.814999999995</v>
      </c>
      <c r="DQ23" s="39">
        <v>30808.115000000002</v>
      </c>
      <c r="DR23" s="39">
        <v>39365.451000000001</v>
      </c>
      <c r="DS23" s="39">
        <v>28850.638999999999</v>
      </c>
      <c r="DT23" s="39">
        <v>38234.938999999998</v>
      </c>
      <c r="DU23" s="39">
        <v>36128.845000000001</v>
      </c>
      <c r="DV23" s="39">
        <v>25800.995999999999</v>
      </c>
      <c r="DW23" s="39">
        <v>26877.362999999998</v>
      </c>
      <c r="DX23" s="39">
        <v>31853.510000000002</v>
      </c>
      <c r="DY23" s="39">
        <v>34136.603999999999</v>
      </c>
      <c r="DZ23" s="39">
        <v>37280.335999999996</v>
      </c>
      <c r="EA23" s="39">
        <v>33858.033000000003</v>
      </c>
      <c r="EB23" s="39">
        <v>27228.760000000002</v>
      </c>
      <c r="EC23" s="39">
        <v>33842.833000000006</v>
      </c>
      <c r="ED23" s="39">
        <v>37598.872000000003</v>
      </c>
      <c r="EE23" s="39">
        <v>45955.691999999995</v>
      </c>
      <c r="EF23" s="273">
        <f t="shared" si="0"/>
        <v>363359.72200000001</v>
      </c>
      <c r="EG23" s="273">
        <f t="shared" si="1"/>
        <v>408796.783</v>
      </c>
    </row>
    <row r="24" spans="1:137" s="3" customFormat="1" x14ac:dyDescent="0.2">
      <c r="A24" s="40" t="str">
        <f>IF('1'!$A$1=1,B24,C24)</f>
        <v>o/w: reinvested earnings</v>
      </c>
      <c r="B24" s="46" t="s">
        <v>57</v>
      </c>
      <c r="C24" s="47" t="s">
        <v>58</v>
      </c>
      <c r="D24" s="48">
        <v>-22564.699999999997</v>
      </c>
      <c r="E24" s="48">
        <v>-27539.878999999997</v>
      </c>
      <c r="F24" s="48">
        <v>-27628.383000000002</v>
      </c>
      <c r="G24" s="48">
        <v>14511.352999999999</v>
      </c>
      <c r="H24" s="48">
        <v>16021.085999999999</v>
      </c>
      <c r="I24" s="48">
        <v>16922.567999999999</v>
      </c>
      <c r="J24" s="48">
        <v>913.81000000000006</v>
      </c>
      <c r="K24" s="48">
        <v>908.32899999999995</v>
      </c>
      <c r="L24" s="48">
        <v>914.90399999999988</v>
      </c>
      <c r="M24" s="48">
        <v>-13301.356000000002</v>
      </c>
      <c r="N24" s="48">
        <v>-15199.832</v>
      </c>
      <c r="O24" s="48">
        <v>-17462.655999999999</v>
      </c>
      <c r="P24" s="48">
        <v>-6259</v>
      </c>
      <c r="Q24" s="48">
        <v>-7073.3379999999997</v>
      </c>
      <c r="R24" s="48">
        <v>-9567.2870000000003</v>
      </c>
      <c r="S24" s="48">
        <v>11482.014999999999</v>
      </c>
      <c r="T24" s="48">
        <v>11317.707999999999</v>
      </c>
      <c r="U24" s="48">
        <v>11327.909</v>
      </c>
      <c r="V24" s="48">
        <v>297.80100000000016</v>
      </c>
      <c r="W24" s="48">
        <v>175.45400000000006</v>
      </c>
      <c r="X24" s="48">
        <v>-394.13200000000006</v>
      </c>
      <c r="Y24" s="48">
        <v>437.87400000000002</v>
      </c>
      <c r="Z24" s="48">
        <v>385.51400000000001</v>
      </c>
      <c r="AA24" s="48">
        <v>733.726</v>
      </c>
      <c r="AB24" s="48">
        <v>5185.7669999999998</v>
      </c>
      <c r="AC24" s="48">
        <v>5054.1930000000002</v>
      </c>
      <c r="AD24" s="48">
        <v>6939.402</v>
      </c>
      <c r="AE24" s="48">
        <v>4646.232</v>
      </c>
      <c r="AF24" s="48">
        <v>2959.453</v>
      </c>
      <c r="AG24" s="48">
        <v>4882.357</v>
      </c>
      <c r="AH24" s="48">
        <v>1090.711</v>
      </c>
      <c r="AI24" s="48">
        <v>333.25800000000004</v>
      </c>
      <c r="AJ24" s="48">
        <v>678.82399999999996</v>
      </c>
      <c r="AK24" s="48">
        <v>2212.3630000000003</v>
      </c>
      <c r="AL24" s="48">
        <v>2670.527</v>
      </c>
      <c r="AM24" s="48">
        <v>3274.4649999999997</v>
      </c>
      <c r="AN24" s="48">
        <v>13733.780999999999</v>
      </c>
      <c r="AO24" s="48">
        <v>13558.353999999999</v>
      </c>
      <c r="AP24" s="48">
        <v>13434.013999999999</v>
      </c>
      <c r="AQ24" s="48">
        <v>2876.692</v>
      </c>
      <c r="AR24" s="48">
        <v>3743.9159999999997</v>
      </c>
      <c r="AS24" s="48">
        <v>2410.6</v>
      </c>
      <c r="AT24" s="48">
        <v>-6837.7779999999993</v>
      </c>
      <c r="AU24" s="48">
        <v>-4534.5650000000005</v>
      </c>
      <c r="AV24" s="48">
        <v>-4115.9249999999993</v>
      </c>
      <c r="AW24" s="48">
        <v>12826.085999999999</v>
      </c>
      <c r="AX24" s="48">
        <v>11536.535</v>
      </c>
      <c r="AY24" s="48">
        <v>12810.793</v>
      </c>
      <c r="AZ24" s="48">
        <v>5492.1970000000001</v>
      </c>
      <c r="BA24" s="48">
        <v>4997.5649999999996</v>
      </c>
      <c r="BB24" s="48">
        <v>5856.25</v>
      </c>
      <c r="BC24" s="48">
        <v>8713.7360000000008</v>
      </c>
      <c r="BD24" s="48">
        <v>7175.0460000000003</v>
      </c>
      <c r="BE24" s="48">
        <v>6280.5259999999998</v>
      </c>
      <c r="BF24" s="48">
        <v>8884.2170000000006</v>
      </c>
      <c r="BG24" s="48">
        <v>12472.013000000001</v>
      </c>
      <c r="BH24" s="48">
        <v>14242.591</v>
      </c>
      <c r="BI24" s="48">
        <v>595.39699999999993</v>
      </c>
      <c r="BJ24" s="48">
        <v>4922.2389999999996</v>
      </c>
      <c r="BK24" s="48">
        <v>4178.87</v>
      </c>
      <c r="BL24" s="48">
        <v>-12590.302</v>
      </c>
      <c r="BM24" s="48">
        <v>-13946.228999999999</v>
      </c>
      <c r="BN24" s="48">
        <v>-18303.719000000001</v>
      </c>
      <c r="BO24" s="48">
        <v>8793.5630000000001</v>
      </c>
      <c r="BP24" s="48">
        <v>9063.2430000000004</v>
      </c>
      <c r="BQ24" s="48">
        <v>10389.155999999999</v>
      </c>
      <c r="BR24" s="48">
        <v>-628.19599999999991</v>
      </c>
      <c r="BS24" s="48">
        <v>1321.028</v>
      </c>
      <c r="BT24" s="48">
        <v>-3972.694</v>
      </c>
      <c r="BU24" s="48">
        <v>3342.3439999999996</v>
      </c>
      <c r="BV24" s="48">
        <v>5492.17</v>
      </c>
      <c r="BW24" s="48">
        <v>1380.316</v>
      </c>
      <c r="BX24" s="48">
        <v>19245.883000000002</v>
      </c>
      <c r="BY24" s="48">
        <v>6023.0860000000002</v>
      </c>
      <c r="BZ24" s="48">
        <v>24932.616999999998</v>
      </c>
      <c r="CA24" s="48">
        <v>21115.088</v>
      </c>
      <c r="CB24" s="48">
        <v>15457.596</v>
      </c>
      <c r="CC24" s="48">
        <v>11413.505000000001</v>
      </c>
      <c r="CD24" s="48">
        <v>16029.37</v>
      </c>
      <c r="CE24" s="48">
        <v>16901.240000000002</v>
      </c>
      <c r="CF24" s="48">
        <v>19217.280999999999</v>
      </c>
      <c r="CG24" s="48">
        <v>6962.9150000000009</v>
      </c>
      <c r="CH24" s="48">
        <v>9361.9609999999993</v>
      </c>
      <c r="CI24" s="48">
        <v>-30968.916999999998</v>
      </c>
      <c r="CJ24" s="48">
        <v>10101.239</v>
      </c>
      <c r="CK24" s="48">
        <v>-3239.1580000000004</v>
      </c>
      <c r="CL24" s="48">
        <v>-3042.509</v>
      </c>
      <c r="CM24" s="48">
        <v>2369.6469999999999</v>
      </c>
      <c r="CN24" s="48">
        <v>2808.47</v>
      </c>
      <c r="CO24" s="48">
        <v>3890.902</v>
      </c>
      <c r="CP24" s="48">
        <v>-509.60100000000011</v>
      </c>
      <c r="CQ24" s="48">
        <v>-2267.2530000000002</v>
      </c>
      <c r="CR24" s="48">
        <v>-2340.39</v>
      </c>
      <c r="CS24" s="48">
        <v>2120.9790000000003</v>
      </c>
      <c r="CT24" s="48">
        <v>767.9399999999996</v>
      </c>
      <c r="CU24" s="48">
        <v>-2450.0960000000005</v>
      </c>
      <c r="CV24" s="48">
        <v>13310.971000000001</v>
      </c>
      <c r="CW24" s="48">
        <v>12140.775000000001</v>
      </c>
      <c r="CX24" s="48">
        <v>15322.243</v>
      </c>
      <c r="CY24" s="48">
        <v>11226.56</v>
      </c>
      <c r="CZ24" s="48">
        <v>11372.835000000001</v>
      </c>
      <c r="DA24" s="48">
        <v>13457.243999999999</v>
      </c>
      <c r="DB24" s="48">
        <v>15358.812</v>
      </c>
      <c r="DC24" s="48">
        <v>13640.088</v>
      </c>
      <c r="DD24" s="48">
        <v>16821.556</v>
      </c>
      <c r="DE24" s="48">
        <v>6573.4110000000001</v>
      </c>
      <c r="DF24" s="48">
        <v>4519.4269999999997</v>
      </c>
      <c r="DG24" s="48">
        <v>-9681.5149999999994</v>
      </c>
      <c r="DH24" s="48">
        <v>15412.468999999999</v>
      </c>
      <c r="DI24" s="48">
        <v>15530.913</v>
      </c>
      <c r="DJ24" s="48">
        <v>18172.018</v>
      </c>
      <c r="DK24" s="48">
        <v>13500.669000000002</v>
      </c>
      <c r="DL24" s="48">
        <v>10562.874</v>
      </c>
      <c r="DM24" s="48">
        <v>12305.164000000001</v>
      </c>
      <c r="DN24" s="48">
        <v>9140.8089999999993</v>
      </c>
      <c r="DO24" s="48">
        <v>7496.4670000000006</v>
      </c>
      <c r="DP24" s="48">
        <v>-4949.683</v>
      </c>
      <c r="DQ24" s="48">
        <v>5526.4889999999996</v>
      </c>
      <c r="DR24" s="48">
        <v>2729.1170000000002</v>
      </c>
      <c r="DS24" s="48">
        <v>-3423.6649999999995</v>
      </c>
      <c r="DT24" s="48">
        <v>4000.3519999999999</v>
      </c>
      <c r="DU24" s="48">
        <v>4750.5060000000003</v>
      </c>
      <c r="DV24" s="48">
        <v>2820.6880000000001</v>
      </c>
      <c r="DW24" s="48">
        <v>4845.38</v>
      </c>
      <c r="DX24" s="48">
        <v>3363.93</v>
      </c>
      <c r="DY24" s="48">
        <v>6943.7430000000004</v>
      </c>
      <c r="DZ24" s="48">
        <v>2967.3809999999999</v>
      </c>
      <c r="EA24" s="48">
        <v>1699.1180000000004</v>
      </c>
      <c r="EB24" s="48">
        <v>2313.8250000000003</v>
      </c>
      <c r="EC24" s="48">
        <v>3704.8119999999999</v>
      </c>
      <c r="ED24" s="48">
        <v>3747.2559999999999</v>
      </c>
      <c r="EE24" s="48">
        <v>1898.9960000000001</v>
      </c>
      <c r="EF24" s="306">
        <f t="shared" si="0"/>
        <v>102003.641</v>
      </c>
      <c r="EG24" s="306">
        <f t="shared" si="1"/>
        <v>43055.987000000001</v>
      </c>
    </row>
    <row r="25" spans="1:137" s="3" customFormat="1" x14ac:dyDescent="0.2">
      <c r="A25" s="33" t="str">
        <f>IF('1'!$A$1=1,B25,C25)</f>
        <v>Other primary income (net)</v>
      </c>
      <c r="B25" s="43" t="s">
        <v>432</v>
      </c>
      <c r="C25" s="35" t="s">
        <v>433</v>
      </c>
      <c r="D25" s="304" t="s">
        <v>442</v>
      </c>
      <c r="E25" s="304" t="s">
        <v>442</v>
      </c>
      <c r="F25" s="304" t="s">
        <v>442</v>
      </c>
      <c r="G25" s="304" t="s">
        <v>442</v>
      </c>
      <c r="H25" s="304" t="s">
        <v>442</v>
      </c>
      <c r="I25" s="304" t="s">
        <v>442</v>
      </c>
      <c r="J25" s="304" t="s">
        <v>442</v>
      </c>
      <c r="K25" s="304" t="s">
        <v>442</v>
      </c>
      <c r="L25" s="304" t="s">
        <v>442</v>
      </c>
      <c r="M25" s="304" t="s">
        <v>442</v>
      </c>
      <c r="N25" s="304" t="s">
        <v>442</v>
      </c>
      <c r="O25" s="304" t="s">
        <v>442</v>
      </c>
      <c r="P25" s="304" t="s">
        <v>442</v>
      </c>
      <c r="Q25" s="304" t="s">
        <v>442</v>
      </c>
      <c r="R25" s="304" t="s">
        <v>442</v>
      </c>
      <c r="S25" s="304" t="s">
        <v>442</v>
      </c>
      <c r="T25" s="304" t="s">
        <v>442</v>
      </c>
      <c r="U25" s="304" t="s">
        <v>442</v>
      </c>
      <c r="V25" s="304" t="s">
        <v>442</v>
      </c>
      <c r="W25" s="304" t="s">
        <v>442</v>
      </c>
      <c r="X25" s="304" t="s">
        <v>442</v>
      </c>
      <c r="Y25" s="304" t="s">
        <v>442</v>
      </c>
      <c r="Z25" s="304" t="s">
        <v>442</v>
      </c>
      <c r="AA25" s="304" t="s">
        <v>442</v>
      </c>
      <c r="AB25" s="304" t="s">
        <v>442</v>
      </c>
      <c r="AC25" s="304" t="s">
        <v>442</v>
      </c>
      <c r="AD25" s="304" t="s">
        <v>442</v>
      </c>
      <c r="AE25" s="304" t="s">
        <v>442</v>
      </c>
      <c r="AF25" s="304" t="s">
        <v>442</v>
      </c>
      <c r="AG25" s="304" t="s">
        <v>442</v>
      </c>
      <c r="AH25" s="304" t="s">
        <v>442</v>
      </c>
      <c r="AI25" s="304" t="s">
        <v>442</v>
      </c>
      <c r="AJ25" s="304" t="s">
        <v>442</v>
      </c>
      <c r="AK25" s="304" t="s">
        <v>442</v>
      </c>
      <c r="AL25" s="304" t="s">
        <v>442</v>
      </c>
      <c r="AM25" s="304" t="s">
        <v>442</v>
      </c>
      <c r="AN25" s="304" t="s">
        <v>442</v>
      </c>
      <c r="AO25" s="304" t="s">
        <v>442</v>
      </c>
      <c r="AP25" s="304" t="s">
        <v>442</v>
      </c>
      <c r="AQ25" s="304" t="s">
        <v>442</v>
      </c>
      <c r="AR25" s="304" t="s">
        <v>442</v>
      </c>
      <c r="AS25" s="304" t="s">
        <v>442</v>
      </c>
      <c r="AT25" s="304" t="s">
        <v>442</v>
      </c>
      <c r="AU25" s="304" t="s">
        <v>442</v>
      </c>
      <c r="AV25" s="304" t="s">
        <v>442</v>
      </c>
      <c r="AW25" s="304" t="s">
        <v>442</v>
      </c>
      <c r="AX25" s="304" t="s">
        <v>442</v>
      </c>
      <c r="AY25" s="304" t="s">
        <v>442</v>
      </c>
      <c r="AZ25" s="304" t="s">
        <v>442</v>
      </c>
      <c r="BA25" s="304" t="s">
        <v>442</v>
      </c>
      <c r="BB25" s="304" t="s">
        <v>442</v>
      </c>
      <c r="BC25" s="304" t="s">
        <v>442</v>
      </c>
      <c r="BD25" s="304" t="s">
        <v>442</v>
      </c>
      <c r="BE25" s="304" t="s">
        <v>442</v>
      </c>
      <c r="BF25" s="304" t="s">
        <v>442</v>
      </c>
      <c r="BG25" s="304" t="s">
        <v>442</v>
      </c>
      <c r="BH25" s="304" t="s">
        <v>442</v>
      </c>
      <c r="BI25" s="304" t="s">
        <v>442</v>
      </c>
      <c r="BJ25" s="304" t="s">
        <v>442</v>
      </c>
      <c r="BK25" s="304" t="s">
        <v>442</v>
      </c>
      <c r="BL25" s="304" t="s">
        <v>442</v>
      </c>
      <c r="BM25" s="304" t="s">
        <v>442</v>
      </c>
      <c r="BN25" s="304" t="s">
        <v>442</v>
      </c>
      <c r="BO25" s="304" t="s">
        <v>442</v>
      </c>
      <c r="BP25" s="304" t="s">
        <v>442</v>
      </c>
      <c r="BQ25" s="304" t="s">
        <v>442</v>
      </c>
      <c r="BR25" s="304" t="s">
        <v>442</v>
      </c>
      <c r="BS25" s="304" t="s">
        <v>442</v>
      </c>
      <c r="BT25" s="304" t="s">
        <v>442</v>
      </c>
      <c r="BU25" s="304" t="s">
        <v>442</v>
      </c>
      <c r="BV25" s="304" t="s">
        <v>442</v>
      </c>
      <c r="BW25" s="304" t="s">
        <v>442</v>
      </c>
      <c r="BX25" s="304" t="s">
        <v>442</v>
      </c>
      <c r="BY25" s="304" t="s">
        <v>442</v>
      </c>
      <c r="BZ25" s="304" t="s">
        <v>442</v>
      </c>
      <c r="CA25" s="304" t="s">
        <v>442</v>
      </c>
      <c r="CB25" s="304" t="s">
        <v>442</v>
      </c>
      <c r="CC25" s="304" t="s">
        <v>442</v>
      </c>
      <c r="CD25" s="304" t="s">
        <v>442</v>
      </c>
      <c r="CE25" s="304" t="s">
        <v>442</v>
      </c>
      <c r="CF25" s="304" t="s">
        <v>442</v>
      </c>
      <c r="CG25" s="304" t="s">
        <v>442</v>
      </c>
      <c r="CH25" s="304" t="s">
        <v>442</v>
      </c>
      <c r="CI25" s="304" t="s">
        <v>442</v>
      </c>
      <c r="CJ25" s="304" t="s">
        <v>442</v>
      </c>
      <c r="CK25" s="304" t="s">
        <v>442</v>
      </c>
      <c r="CL25" s="304" t="s">
        <v>442</v>
      </c>
      <c r="CM25" s="304" t="s">
        <v>442</v>
      </c>
      <c r="CN25" s="304" t="s">
        <v>442</v>
      </c>
      <c r="CO25" s="304" t="s">
        <v>442</v>
      </c>
      <c r="CP25" s="304" t="s">
        <v>442</v>
      </c>
      <c r="CQ25" s="304" t="s">
        <v>442</v>
      </c>
      <c r="CR25" s="304" t="s">
        <v>442</v>
      </c>
      <c r="CS25" s="304" t="s">
        <v>442</v>
      </c>
      <c r="CT25" s="304" t="s">
        <v>442</v>
      </c>
      <c r="CU25" s="304" t="s">
        <v>442</v>
      </c>
      <c r="CV25" s="304">
        <v>519.99963551313544</v>
      </c>
      <c r="CW25" s="304">
        <v>1429.9068644868646</v>
      </c>
      <c r="CX25" s="304">
        <v>0</v>
      </c>
      <c r="CY25" s="304">
        <v>703.45531661526604</v>
      </c>
      <c r="CZ25" s="304">
        <v>1198.3300833847338</v>
      </c>
      <c r="DA25" s="304">
        <v>0</v>
      </c>
      <c r="DB25" s="304">
        <v>805.39048366187171</v>
      </c>
      <c r="DC25" s="304">
        <v>1226.2482899307406</v>
      </c>
      <c r="DD25" s="304">
        <v>34.490526407387676</v>
      </c>
      <c r="DE25" s="304">
        <v>1333.7974217985259</v>
      </c>
      <c r="DF25" s="304">
        <v>763.32667020147414</v>
      </c>
      <c r="DG25" s="304">
        <v>0</v>
      </c>
      <c r="DH25" s="304">
        <v>2011.646</v>
      </c>
      <c r="DI25" s="304">
        <v>523.02</v>
      </c>
      <c r="DJ25" s="304">
        <v>0</v>
      </c>
      <c r="DK25" s="304">
        <v>2071.248</v>
      </c>
      <c r="DL25" s="304">
        <v>601.59900000000005</v>
      </c>
      <c r="DM25" s="304">
        <v>0</v>
      </c>
      <c r="DN25" s="304">
        <v>2370.5239999999999</v>
      </c>
      <c r="DO25" s="304">
        <v>254.34399999999999</v>
      </c>
      <c r="DP25" s="304">
        <v>277.428</v>
      </c>
      <c r="DQ25" s="304">
        <v>2411.2660000000001</v>
      </c>
      <c r="DR25" s="304">
        <v>663.27599999999995</v>
      </c>
      <c r="DS25" s="304">
        <v>38.009</v>
      </c>
      <c r="DT25" s="304">
        <v>3089.49</v>
      </c>
      <c r="DU25" s="304">
        <v>289.21100000000001</v>
      </c>
      <c r="DV25" s="304">
        <v>164.50800000000001</v>
      </c>
      <c r="DW25" s="304">
        <v>2236.3290000000002</v>
      </c>
      <c r="DX25" s="304">
        <v>1785.79</v>
      </c>
      <c r="DY25" s="304">
        <v>166.31700000000001</v>
      </c>
      <c r="DZ25" s="304">
        <v>2800.2049999999999</v>
      </c>
      <c r="EA25" s="304">
        <v>331.53500000000003</v>
      </c>
      <c r="EB25" s="304">
        <v>537.13800000000003</v>
      </c>
      <c r="EC25" s="304">
        <v>2789.0160000000001</v>
      </c>
      <c r="ED25" s="304">
        <v>968.39200000000005</v>
      </c>
      <c r="EE25" s="304">
        <v>211</v>
      </c>
      <c r="EF25" s="307">
        <f t="shared" si="0"/>
        <v>11222.36</v>
      </c>
      <c r="EG25" s="307">
        <f t="shared" si="1"/>
        <v>15368.931</v>
      </c>
    </row>
    <row r="26" spans="1:137" s="3" customFormat="1" x14ac:dyDescent="0.2">
      <c r="A26" s="36" t="str">
        <f>IF('1'!$A$1=1,B26,C26)</f>
        <v>Credit</v>
      </c>
      <c r="B26" s="44" t="s">
        <v>49</v>
      </c>
      <c r="C26" s="38" t="s">
        <v>50</v>
      </c>
      <c r="D26" s="48" t="s">
        <v>442</v>
      </c>
      <c r="E26" s="48" t="s">
        <v>442</v>
      </c>
      <c r="F26" s="48" t="s">
        <v>442</v>
      </c>
      <c r="G26" s="48" t="s">
        <v>442</v>
      </c>
      <c r="H26" s="48" t="s">
        <v>442</v>
      </c>
      <c r="I26" s="48" t="s">
        <v>442</v>
      </c>
      <c r="J26" s="48" t="s">
        <v>442</v>
      </c>
      <c r="K26" s="48" t="s">
        <v>442</v>
      </c>
      <c r="L26" s="48" t="s">
        <v>442</v>
      </c>
      <c r="M26" s="48" t="s">
        <v>442</v>
      </c>
      <c r="N26" s="48" t="s">
        <v>442</v>
      </c>
      <c r="O26" s="48" t="s">
        <v>442</v>
      </c>
      <c r="P26" s="48" t="s">
        <v>442</v>
      </c>
      <c r="Q26" s="48" t="s">
        <v>442</v>
      </c>
      <c r="R26" s="48" t="s">
        <v>442</v>
      </c>
      <c r="S26" s="48" t="s">
        <v>442</v>
      </c>
      <c r="T26" s="48" t="s">
        <v>442</v>
      </c>
      <c r="U26" s="48" t="s">
        <v>442</v>
      </c>
      <c r="V26" s="48" t="s">
        <v>442</v>
      </c>
      <c r="W26" s="48" t="s">
        <v>442</v>
      </c>
      <c r="X26" s="48" t="s">
        <v>442</v>
      </c>
      <c r="Y26" s="48" t="s">
        <v>442</v>
      </c>
      <c r="Z26" s="48" t="s">
        <v>442</v>
      </c>
      <c r="AA26" s="48" t="s">
        <v>442</v>
      </c>
      <c r="AB26" s="48" t="s">
        <v>442</v>
      </c>
      <c r="AC26" s="48" t="s">
        <v>442</v>
      </c>
      <c r="AD26" s="48" t="s">
        <v>442</v>
      </c>
      <c r="AE26" s="48" t="s">
        <v>442</v>
      </c>
      <c r="AF26" s="48" t="s">
        <v>442</v>
      </c>
      <c r="AG26" s="48" t="s">
        <v>442</v>
      </c>
      <c r="AH26" s="48" t="s">
        <v>442</v>
      </c>
      <c r="AI26" s="48" t="s">
        <v>442</v>
      </c>
      <c r="AJ26" s="48" t="s">
        <v>442</v>
      </c>
      <c r="AK26" s="48" t="s">
        <v>442</v>
      </c>
      <c r="AL26" s="48" t="s">
        <v>442</v>
      </c>
      <c r="AM26" s="48" t="s">
        <v>442</v>
      </c>
      <c r="AN26" s="48" t="s">
        <v>442</v>
      </c>
      <c r="AO26" s="48" t="s">
        <v>442</v>
      </c>
      <c r="AP26" s="48" t="s">
        <v>442</v>
      </c>
      <c r="AQ26" s="48" t="s">
        <v>442</v>
      </c>
      <c r="AR26" s="48" t="s">
        <v>442</v>
      </c>
      <c r="AS26" s="48" t="s">
        <v>442</v>
      </c>
      <c r="AT26" s="48" t="s">
        <v>442</v>
      </c>
      <c r="AU26" s="48" t="s">
        <v>442</v>
      </c>
      <c r="AV26" s="48" t="s">
        <v>442</v>
      </c>
      <c r="AW26" s="48" t="s">
        <v>442</v>
      </c>
      <c r="AX26" s="48" t="s">
        <v>442</v>
      </c>
      <c r="AY26" s="48" t="s">
        <v>442</v>
      </c>
      <c r="AZ26" s="48" t="s">
        <v>442</v>
      </c>
      <c r="BA26" s="48" t="s">
        <v>442</v>
      </c>
      <c r="BB26" s="48" t="s">
        <v>442</v>
      </c>
      <c r="BC26" s="48" t="s">
        <v>442</v>
      </c>
      <c r="BD26" s="48" t="s">
        <v>442</v>
      </c>
      <c r="BE26" s="48" t="s">
        <v>442</v>
      </c>
      <c r="BF26" s="48" t="s">
        <v>442</v>
      </c>
      <c r="BG26" s="48" t="s">
        <v>442</v>
      </c>
      <c r="BH26" s="48" t="s">
        <v>442</v>
      </c>
      <c r="BI26" s="48" t="s">
        <v>442</v>
      </c>
      <c r="BJ26" s="48" t="s">
        <v>442</v>
      </c>
      <c r="BK26" s="48" t="s">
        <v>442</v>
      </c>
      <c r="BL26" s="48" t="s">
        <v>442</v>
      </c>
      <c r="BM26" s="48" t="s">
        <v>442</v>
      </c>
      <c r="BN26" s="48" t="s">
        <v>442</v>
      </c>
      <c r="BO26" s="48" t="s">
        <v>442</v>
      </c>
      <c r="BP26" s="48" t="s">
        <v>442</v>
      </c>
      <c r="BQ26" s="48" t="s">
        <v>442</v>
      </c>
      <c r="BR26" s="48" t="s">
        <v>442</v>
      </c>
      <c r="BS26" s="48" t="s">
        <v>442</v>
      </c>
      <c r="BT26" s="48" t="s">
        <v>442</v>
      </c>
      <c r="BU26" s="48" t="s">
        <v>442</v>
      </c>
      <c r="BV26" s="48" t="s">
        <v>442</v>
      </c>
      <c r="BW26" s="48" t="s">
        <v>442</v>
      </c>
      <c r="BX26" s="48" t="s">
        <v>442</v>
      </c>
      <c r="BY26" s="48" t="s">
        <v>442</v>
      </c>
      <c r="BZ26" s="48" t="s">
        <v>442</v>
      </c>
      <c r="CA26" s="48" t="s">
        <v>442</v>
      </c>
      <c r="CB26" s="48" t="s">
        <v>442</v>
      </c>
      <c r="CC26" s="48" t="s">
        <v>442</v>
      </c>
      <c r="CD26" s="48" t="s">
        <v>442</v>
      </c>
      <c r="CE26" s="48" t="s">
        <v>442</v>
      </c>
      <c r="CF26" s="48" t="s">
        <v>442</v>
      </c>
      <c r="CG26" s="48" t="s">
        <v>442</v>
      </c>
      <c r="CH26" s="48" t="s">
        <v>442</v>
      </c>
      <c r="CI26" s="48" t="s">
        <v>442</v>
      </c>
      <c r="CJ26" s="48" t="s">
        <v>442</v>
      </c>
      <c r="CK26" s="48" t="s">
        <v>442</v>
      </c>
      <c r="CL26" s="48" t="s">
        <v>442</v>
      </c>
      <c r="CM26" s="48" t="s">
        <v>442</v>
      </c>
      <c r="CN26" s="48" t="s">
        <v>442</v>
      </c>
      <c r="CO26" s="48" t="s">
        <v>442</v>
      </c>
      <c r="CP26" s="48" t="s">
        <v>442</v>
      </c>
      <c r="CQ26" s="48" t="s">
        <v>442</v>
      </c>
      <c r="CR26" s="48" t="s">
        <v>442</v>
      </c>
      <c r="CS26" s="48" t="s">
        <v>442</v>
      </c>
      <c r="CT26" s="48" t="s">
        <v>442</v>
      </c>
      <c r="CU26" s="48" t="s">
        <v>442</v>
      </c>
      <c r="CV26" s="48">
        <v>519.99963551313544</v>
      </c>
      <c r="CW26" s="48">
        <v>1429.9068644868646</v>
      </c>
      <c r="CX26" s="48">
        <v>0</v>
      </c>
      <c r="CY26" s="48">
        <v>703.45531661526604</v>
      </c>
      <c r="CZ26" s="48">
        <v>1198.3300833847338</v>
      </c>
      <c r="DA26" s="48">
        <v>0</v>
      </c>
      <c r="DB26" s="48">
        <v>805.39048366187171</v>
      </c>
      <c r="DC26" s="48">
        <v>1226.2482899307406</v>
      </c>
      <c r="DD26" s="48">
        <v>34.490526407387676</v>
      </c>
      <c r="DE26" s="48">
        <v>1333.7974217985259</v>
      </c>
      <c r="DF26" s="48">
        <v>763.32667020147414</v>
      </c>
      <c r="DG26" s="48">
        <v>0</v>
      </c>
      <c r="DH26" s="48">
        <v>2011.646</v>
      </c>
      <c r="DI26" s="48">
        <v>523.02</v>
      </c>
      <c r="DJ26" s="48">
        <v>0</v>
      </c>
      <c r="DK26" s="48">
        <v>2071.248</v>
      </c>
      <c r="DL26" s="48">
        <v>601.59900000000005</v>
      </c>
      <c r="DM26" s="48">
        <v>0</v>
      </c>
      <c r="DN26" s="48">
        <v>2370.5239999999999</v>
      </c>
      <c r="DO26" s="48">
        <v>254.34399999999999</v>
      </c>
      <c r="DP26" s="48">
        <v>277.428</v>
      </c>
      <c r="DQ26" s="48">
        <v>2411.2660000000001</v>
      </c>
      <c r="DR26" s="48">
        <v>663.27599999999995</v>
      </c>
      <c r="DS26" s="48">
        <v>38.009</v>
      </c>
      <c r="DT26" s="48">
        <v>3089.49</v>
      </c>
      <c r="DU26" s="48">
        <v>289.21100000000001</v>
      </c>
      <c r="DV26" s="48">
        <v>164.50800000000001</v>
      </c>
      <c r="DW26" s="48">
        <v>2236.3290000000002</v>
      </c>
      <c r="DX26" s="48">
        <v>1785.79</v>
      </c>
      <c r="DY26" s="48">
        <v>166.31700000000001</v>
      </c>
      <c r="DZ26" s="48">
        <v>2800.2049999999999</v>
      </c>
      <c r="EA26" s="48">
        <v>331.53500000000003</v>
      </c>
      <c r="EB26" s="48">
        <v>537.13800000000003</v>
      </c>
      <c r="EC26" s="48">
        <v>2789.0160000000001</v>
      </c>
      <c r="ED26" s="48">
        <v>968.39200000000005</v>
      </c>
      <c r="EE26" s="48">
        <v>211</v>
      </c>
      <c r="EF26" s="306">
        <f t="shared" si="0"/>
        <v>11222.36</v>
      </c>
      <c r="EG26" s="306">
        <f t="shared" si="1"/>
        <v>15368.931</v>
      </c>
    </row>
    <row r="27" spans="1:137" s="3" customFormat="1" x14ac:dyDescent="0.2">
      <c r="A27" s="36" t="str">
        <f>IF('1'!$A$1=1,B27,C27)</f>
        <v>Debit</v>
      </c>
      <c r="B27" s="44" t="s">
        <v>51</v>
      </c>
      <c r="C27" s="38" t="s">
        <v>52</v>
      </c>
      <c r="D27" s="48" t="s">
        <v>442</v>
      </c>
      <c r="E27" s="48" t="s">
        <v>442</v>
      </c>
      <c r="F27" s="48" t="s">
        <v>442</v>
      </c>
      <c r="G27" s="48" t="s">
        <v>442</v>
      </c>
      <c r="H27" s="48" t="s">
        <v>442</v>
      </c>
      <c r="I27" s="48" t="s">
        <v>442</v>
      </c>
      <c r="J27" s="48" t="s">
        <v>442</v>
      </c>
      <c r="K27" s="48" t="s">
        <v>442</v>
      </c>
      <c r="L27" s="48" t="s">
        <v>442</v>
      </c>
      <c r="M27" s="48" t="s">
        <v>442</v>
      </c>
      <c r="N27" s="48" t="s">
        <v>442</v>
      </c>
      <c r="O27" s="48" t="s">
        <v>442</v>
      </c>
      <c r="P27" s="48" t="s">
        <v>442</v>
      </c>
      <c r="Q27" s="48" t="s">
        <v>442</v>
      </c>
      <c r="R27" s="48" t="s">
        <v>442</v>
      </c>
      <c r="S27" s="48" t="s">
        <v>442</v>
      </c>
      <c r="T27" s="48" t="s">
        <v>442</v>
      </c>
      <c r="U27" s="48" t="s">
        <v>442</v>
      </c>
      <c r="V27" s="48" t="s">
        <v>442</v>
      </c>
      <c r="W27" s="48" t="s">
        <v>442</v>
      </c>
      <c r="X27" s="48" t="s">
        <v>442</v>
      </c>
      <c r="Y27" s="48" t="s">
        <v>442</v>
      </c>
      <c r="Z27" s="48" t="s">
        <v>442</v>
      </c>
      <c r="AA27" s="48" t="s">
        <v>442</v>
      </c>
      <c r="AB27" s="48" t="s">
        <v>442</v>
      </c>
      <c r="AC27" s="48" t="s">
        <v>442</v>
      </c>
      <c r="AD27" s="48" t="s">
        <v>442</v>
      </c>
      <c r="AE27" s="48" t="s">
        <v>442</v>
      </c>
      <c r="AF27" s="48" t="s">
        <v>442</v>
      </c>
      <c r="AG27" s="48" t="s">
        <v>442</v>
      </c>
      <c r="AH27" s="48" t="s">
        <v>442</v>
      </c>
      <c r="AI27" s="48" t="s">
        <v>442</v>
      </c>
      <c r="AJ27" s="48" t="s">
        <v>442</v>
      </c>
      <c r="AK27" s="48" t="s">
        <v>442</v>
      </c>
      <c r="AL27" s="48" t="s">
        <v>442</v>
      </c>
      <c r="AM27" s="48" t="s">
        <v>442</v>
      </c>
      <c r="AN27" s="48" t="s">
        <v>442</v>
      </c>
      <c r="AO27" s="48" t="s">
        <v>442</v>
      </c>
      <c r="AP27" s="48" t="s">
        <v>442</v>
      </c>
      <c r="AQ27" s="48" t="s">
        <v>442</v>
      </c>
      <c r="AR27" s="48" t="s">
        <v>442</v>
      </c>
      <c r="AS27" s="48" t="s">
        <v>442</v>
      </c>
      <c r="AT27" s="48" t="s">
        <v>442</v>
      </c>
      <c r="AU27" s="48" t="s">
        <v>442</v>
      </c>
      <c r="AV27" s="48" t="s">
        <v>442</v>
      </c>
      <c r="AW27" s="48" t="s">
        <v>442</v>
      </c>
      <c r="AX27" s="48" t="s">
        <v>442</v>
      </c>
      <c r="AY27" s="48" t="s">
        <v>442</v>
      </c>
      <c r="AZ27" s="48" t="s">
        <v>442</v>
      </c>
      <c r="BA27" s="48" t="s">
        <v>442</v>
      </c>
      <c r="BB27" s="48" t="s">
        <v>442</v>
      </c>
      <c r="BC27" s="48" t="s">
        <v>442</v>
      </c>
      <c r="BD27" s="48" t="s">
        <v>442</v>
      </c>
      <c r="BE27" s="48" t="s">
        <v>442</v>
      </c>
      <c r="BF27" s="48" t="s">
        <v>442</v>
      </c>
      <c r="BG27" s="48" t="s">
        <v>442</v>
      </c>
      <c r="BH27" s="48" t="s">
        <v>442</v>
      </c>
      <c r="BI27" s="48" t="s">
        <v>442</v>
      </c>
      <c r="BJ27" s="48" t="s">
        <v>442</v>
      </c>
      <c r="BK27" s="48" t="s">
        <v>442</v>
      </c>
      <c r="BL27" s="48" t="s">
        <v>442</v>
      </c>
      <c r="BM27" s="48" t="s">
        <v>442</v>
      </c>
      <c r="BN27" s="48" t="s">
        <v>442</v>
      </c>
      <c r="BO27" s="48" t="s">
        <v>442</v>
      </c>
      <c r="BP27" s="48" t="s">
        <v>442</v>
      </c>
      <c r="BQ27" s="48" t="s">
        <v>442</v>
      </c>
      <c r="BR27" s="48" t="s">
        <v>442</v>
      </c>
      <c r="BS27" s="48" t="s">
        <v>442</v>
      </c>
      <c r="BT27" s="48" t="s">
        <v>442</v>
      </c>
      <c r="BU27" s="48" t="s">
        <v>442</v>
      </c>
      <c r="BV27" s="48" t="s">
        <v>442</v>
      </c>
      <c r="BW27" s="48" t="s">
        <v>442</v>
      </c>
      <c r="BX27" s="48" t="s">
        <v>442</v>
      </c>
      <c r="BY27" s="48" t="s">
        <v>442</v>
      </c>
      <c r="BZ27" s="48" t="s">
        <v>442</v>
      </c>
      <c r="CA27" s="48" t="s">
        <v>442</v>
      </c>
      <c r="CB27" s="48" t="s">
        <v>442</v>
      </c>
      <c r="CC27" s="48" t="s">
        <v>442</v>
      </c>
      <c r="CD27" s="48" t="s">
        <v>442</v>
      </c>
      <c r="CE27" s="48" t="s">
        <v>442</v>
      </c>
      <c r="CF27" s="48" t="s">
        <v>442</v>
      </c>
      <c r="CG27" s="48" t="s">
        <v>442</v>
      </c>
      <c r="CH27" s="48" t="s">
        <v>442</v>
      </c>
      <c r="CI27" s="48" t="s">
        <v>442</v>
      </c>
      <c r="CJ27" s="48" t="s">
        <v>442</v>
      </c>
      <c r="CK27" s="48" t="s">
        <v>442</v>
      </c>
      <c r="CL27" s="48" t="s">
        <v>442</v>
      </c>
      <c r="CM27" s="48" t="s">
        <v>442</v>
      </c>
      <c r="CN27" s="48" t="s">
        <v>442</v>
      </c>
      <c r="CO27" s="48" t="s">
        <v>442</v>
      </c>
      <c r="CP27" s="48" t="s">
        <v>442</v>
      </c>
      <c r="CQ27" s="48" t="s">
        <v>442</v>
      </c>
      <c r="CR27" s="48" t="s">
        <v>442</v>
      </c>
      <c r="CS27" s="48" t="s">
        <v>442</v>
      </c>
      <c r="CT27" s="48" t="s">
        <v>442</v>
      </c>
      <c r="CU27" s="48" t="s">
        <v>442</v>
      </c>
      <c r="CV27" s="48">
        <v>0</v>
      </c>
      <c r="CW27" s="48">
        <v>0</v>
      </c>
      <c r="CX27" s="48">
        <v>0</v>
      </c>
      <c r="CY27" s="48">
        <v>0</v>
      </c>
      <c r="CZ27" s="48">
        <v>0</v>
      </c>
      <c r="DA27" s="48">
        <v>0</v>
      </c>
      <c r="DB27" s="48">
        <v>0</v>
      </c>
      <c r="DC27" s="48">
        <v>0</v>
      </c>
      <c r="DD27" s="48">
        <v>0</v>
      </c>
      <c r="DE27" s="48">
        <v>0</v>
      </c>
      <c r="DF27" s="48">
        <v>0</v>
      </c>
      <c r="DG27" s="48">
        <v>0</v>
      </c>
      <c r="DH27" s="48">
        <v>0</v>
      </c>
      <c r="DI27" s="48">
        <v>0</v>
      </c>
      <c r="DJ27" s="48">
        <v>0</v>
      </c>
      <c r="DK27" s="48">
        <v>0</v>
      </c>
      <c r="DL27" s="48">
        <v>0</v>
      </c>
      <c r="DM27" s="48">
        <v>0</v>
      </c>
      <c r="DN27" s="48">
        <v>0</v>
      </c>
      <c r="DO27" s="48">
        <v>0</v>
      </c>
      <c r="DP27" s="48">
        <v>0</v>
      </c>
      <c r="DQ27" s="48">
        <v>0</v>
      </c>
      <c r="DR27" s="48">
        <v>0</v>
      </c>
      <c r="DS27" s="48">
        <v>0</v>
      </c>
      <c r="DT27" s="48">
        <v>0</v>
      </c>
      <c r="DU27" s="48">
        <v>0</v>
      </c>
      <c r="DV27" s="48">
        <v>0</v>
      </c>
      <c r="DW27" s="48">
        <v>0</v>
      </c>
      <c r="DX27" s="48">
        <v>0</v>
      </c>
      <c r="DY27" s="48">
        <v>0</v>
      </c>
      <c r="DZ27" s="48">
        <v>0</v>
      </c>
      <c r="EA27" s="48">
        <v>0</v>
      </c>
      <c r="EB27" s="48">
        <v>0</v>
      </c>
      <c r="EC27" s="48">
        <v>0</v>
      </c>
      <c r="ED27" s="48">
        <v>0</v>
      </c>
      <c r="EE27" s="48">
        <v>0</v>
      </c>
      <c r="EF27" s="306">
        <f t="shared" si="0"/>
        <v>0</v>
      </c>
      <c r="EG27" s="306">
        <f t="shared" si="1"/>
        <v>0</v>
      </c>
    </row>
    <row r="28" spans="1:137" x14ac:dyDescent="0.2">
      <c r="A28" s="29" t="str">
        <f>IF('1'!$A$1=1,B28,C28)</f>
        <v>Secondary income (net)</v>
      </c>
      <c r="B28" s="49" t="s">
        <v>59</v>
      </c>
      <c r="C28" s="31" t="s">
        <v>60</v>
      </c>
      <c r="D28" s="32">
        <v>3494.6040000000003</v>
      </c>
      <c r="E28" s="32">
        <v>7001.2489999999989</v>
      </c>
      <c r="F28" s="32">
        <v>6069.8729999999996</v>
      </c>
      <c r="G28" s="32">
        <v>6699.293999999999</v>
      </c>
      <c r="H28" s="32">
        <v>5898.101999999999</v>
      </c>
      <c r="I28" s="32">
        <v>8578.0650000000005</v>
      </c>
      <c r="J28" s="32">
        <v>6810.0569999999998</v>
      </c>
      <c r="K28" s="32">
        <v>6552.9399999999987</v>
      </c>
      <c r="L28" s="32">
        <v>6208.2739999999994</v>
      </c>
      <c r="M28" s="32">
        <v>6639.7579999999998</v>
      </c>
      <c r="N28" s="32">
        <v>7366.7899999999991</v>
      </c>
      <c r="O28" s="32">
        <v>7794.9930000000004</v>
      </c>
      <c r="P28" s="32">
        <v>5385.652</v>
      </c>
      <c r="Q28" s="32">
        <v>6888.5860000000002</v>
      </c>
      <c r="R28" s="32">
        <v>7801.4240000000018</v>
      </c>
      <c r="S28" s="32">
        <v>7791.3680000000004</v>
      </c>
      <c r="T28" s="32">
        <v>7284.6720000000014</v>
      </c>
      <c r="U28" s="32">
        <v>7809.7699999999986</v>
      </c>
      <c r="V28" s="32">
        <v>6899.0649999999996</v>
      </c>
      <c r="W28" s="32">
        <v>8522.0339999999997</v>
      </c>
      <c r="X28" s="32">
        <v>7935.1890000000003</v>
      </c>
      <c r="Y28" s="32">
        <v>7212.0370000000003</v>
      </c>
      <c r="Z28" s="32">
        <v>8866.8240000000005</v>
      </c>
      <c r="AA28" s="32">
        <v>10639.037</v>
      </c>
      <c r="AB28" s="32">
        <v>6679.0510000000013</v>
      </c>
      <c r="AC28" s="32">
        <v>7783.9979999999996</v>
      </c>
      <c r="AD28" s="32">
        <v>9099.5259999999998</v>
      </c>
      <c r="AE28" s="32">
        <v>6687.3489999999993</v>
      </c>
      <c r="AF28" s="32">
        <v>7530.7530000000006</v>
      </c>
      <c r="AG28" s="32">
        <v>8668.1410000000014</v>
      </c>
      <c r="AH28" s="32">
        <v>8699.7199999999993</v>
      </c>
      <c r="AI28" s="32">
        <v>7280.4179999999997</v>
      </c>
      <c r="AJ28" s="32">
        <v>6997.107</v>
      </c>
      <c r="AK28" s="32">
        <v>7889.8719999999994</v>
      </c>
      <c r="AL28" s="32">
        <v>8679.2139999999999</v>
      </c>
      <c r="AM28" s="32">
        <v>10401.241</v>
      </c>
      <c r="AN28" s="32">
        <v>8899.9449999999979</v>
      </c>
      <c r="AO28" s="32">
        <v>7689.4070000000011</v>
      </c>
      <c r="AP28" s="32">
        <v>8587.2330000000002</v>
      </c>
      <c r="AQ28" s="32">
        <v>7348.6409999999987</v>
      </c>
      <c r="AR28" s="32">
        <v>8535.0799999999981</v>
      </c>
      <c r="AS28" s="32">
        <v>7755.8430000000008</v>
      </c>
      <c r="AT28" s="32">
        <v>7893.8050000000003</v>
      </c>
      <c r="AU28" s="32">
        <v>8354.5920000000024</v>
      </c>
      <c r="AV28" s="32">
        <v>8908.44</v>
      </c>
      <c r="AW28" s="32">
        <v>8241.3240000000005</v>
      </c>
      <c r="AX28" s="32">
        <v>8212.4489999999987</v>
      </c>
      <c r="AY28" s="32">
        <v>8920.3140000000021</v>
      </c>
      <c r="AZ28" s="32">
        <v>7555.2569999999978</v>
      </c>
      <c r="BA28" s="32">
        <v>7713.6339999999991</v>
      </c>
      <c r="BB28" s="32">
        <v>7951.608000000002</v>
      </c>
      <c r="BC28" s="32">
        <v>7399.9740000000002</v>
      </c>
      <c r="BD28" s="32">
        <v>7676.2439999999988</v>
      </c>
      <c r="BE28" s="32">
        <v>7446.53</v>
      </c>
      <c r="BF28" s="32">
        <v>8137.4290000000001</v>
      </c>
      <c r="BG28" s="32">
        <v>6867.1810000000005</v>
      </c>
      <c r="BH28" s="32">
        <v>7331.8379999999997</v>
      </c>
      <c r="BI28" s="32">
        <v>8782.1050000000014</v>
      </c>
      <c r="BJ28" s="32">
        <v>7066.5789999999997</v>
      </c>
      <c r="BK28" s="32">
        <v>76400.131999999998</v>
      </c>
      <c r="BL28" s="32">
        <v>7959.3849999999984</v>
      </c>
      <c r="BM28" s="32">
        <v>7378.9570000000003</v>
      </c>
      <c r="BN28" s="32">
        <v>7738.8020000000015</v>
      </c>
      <c r="BO28" s="32">
        <v>8004.0470000000005</v>
      </c>
      <c r="BP28" s="32">
        <v>8580.5860000000011</v>
      </c>
      <c r="BQ28" s="32">
        <v>8920.2520000000004</v>
      </c>
      <c r="BR28" s="32">
        <v>9859.9340000000011</v>
      </c>
      <c r="BS28" s="32">
        <v>8861.898000000001</v>
      </c>
      <c r="BT28" s="32">
        <v>9707.9199999999983</v>
      </c>
      <c r="BU28" s="32">
        <v>10508.556999999999</v>
      </c>
      <c r="BV28" s="32">
        <v>11125.89</v>
      </c>
      <c r="BW28" s="32">
        <v>12141.148000000001</v>
      </c>
      <c r="BX28" s="32">
        <v>9425.4029999999984</v>
      </c>
      <c r="BY28" s="32">
        <v>8978.86</v>
      </c>
      <c r="BZ28" s="32">
        <v>12230.046999999999</v>
      </c>
      <c r="CA28" s="32">
        <v>9524.1339999999982</v>
      </c>
      <c r="CB28" s="32">
        <v>9964.6290000000008</v>
      </c>
      <c r="CC28" s="32">
        <v>10678.027999999998</v>
      </c>
      <c r="CD28" s="32">
        <v>11103.536999999998</v>
      </c>
      <c r="CE28" s="32">
        <v>9990.7489999999998</v>
      </c>
      <c r="CF28" s="32">
        <v>12241.328999999998</v>
      </c>
      <c r="CG28" s="32">
        <v>10101.502</v>
      </c>
      <c r="CH28" s="32">
        <v>10023.117</v>
      </c>
      <c r="CI28" s="32">
        <v>11729.002000000004</v>
      </c>
      <c r="CJ28" s="32">
        <v>11668.191000000001</v>
      </c>
      <c r="CK28" s="32">
        <v>18355.227000000003</v>
      </c>
      <c r="CL28" s="32">
        <v>37065.957000000002</v>
      </c>
      <c r="CM28" s="32">
        <v>49118.978000000003</v>
      </c>
      <c r="CN28" s="32">
        <v>41366.428999999996</v>
      </c>
      <c r="CO28" s="32">
        <v>63044.31</v>
      </c>
      <c r="CP28" s="32">
        <v>109150.49500000001</v>
      </c>
      <c r="CQ28" s="32">
        <v>140021.16899999999</v>
      </c>
      <c r="CR28" s="32">
        <v>92043.166000000012</v>
      </c>
      <c r="CS28" s="32">
        <v>37811.932000000001</v>
      </c>
      <c r="CT28" s="32">
        <v>104037.66800000001</v>
      </c>
      <c r="CU28" s="32">
        <v>138009.89599999998</v>
      </c>
      <c r="CV28" s="32">
        <v>71447.005364486875</v>
      </c>
      <c r="CW28" s="32">
        <v>83372.676735513145</v>
      </c>
      <c r="CX28" s="32">
        <v>80853.175400000007</v>
      </c>
      <c r="CY28" s="32">
        <v>75907.761283384738</v>
      </c>
      <c r="CZ28" s="32">
        <v>74206.122516615287</v>
      </c>
      <c r="DA28" s="32">
        <v>85716.798600000009</v>
      </c>
      <c r="DB28" s="32">
        <v>81473.959916338135</v>
      </c>
      <c r="DC28" s="32">
        <v>39255.191310069269</v>
      </c>
      <c r="DD28" s="32">
        <v>78039.469273592622</v>
      </c>
      <c r="DE28" s="32">
        <v>71871.575594330498</v>
      </c>
      <c r="DF28" s="32">
        <v>34524.363369798528</v>
      </c>
      <c r="DG28" s="32">
        <v>74101.486554838702</v>
      </c>
      <c r="DH28" s="32">
        <v>37149.526000000005</v>
      </c>
      <c r="DI28" s="32">
        <v>66967.911999999997</v>
      </c>
      <c r="DJ28" s="32">
        <v>41960.712</v>
      </c>
      <c r="DK28" s="32">
        <v>34086.235999999997</v>
      </c>
      <c r="DL28" s="32">
        <v>38359.910000000003</v>
      </c>
      <c r="DM28" s="32">
        <v>35094.005000000005</v>
      </c>
      <c r="DN28" s="32">
        <v>43490.578000000001</v>
      </c>
      <c r="DO28" s="32">
        <v>263225.82499999995</v>
      </c>
      <c r="DP28" s="32">
        <v>39892.902000000002</v>
      </c>
      <c r="DQ28" s="32">
        <v>49202.703999999998</v>
      </c>
      <c r="DR28" s="32">
        <v>94147.578000000009</v>
      </c>
      <c r="DS28" s="32">
        <v>196363.69899999999</v>
      </c>
      <c r="DT28" s="32">
        <v>40298.284</v>
      </c>
      <c r="DU28" s="32">
        <v>31211.654000000002</v>
      </c>
      <c r="DV28" s="32">
        <v>125006.53</v>
      </c>
      <c r="DW28" s="32">
        <v>97595.72099999999</v>
      </c>
      <c r="DX28" s="32">
        <v>27658.98</v>
      </c>
      <c r="DY28" s="32">
        <v>82795.606999999989</v>
      </c>
      <c r="DZ28" s="32">
        <v>45848.156999999999</v>
      </c>
      <c r="EA28" s="32">
        <v>100215.09900000002</v>
      </c>
      <c r="EB28" s="32">
        <v>96105.457000000009</v>
      </c>
      <c r="EC28" s="32">
        <v>128474.94399999999</v>
      </c>
      <c r="ED28" s="32">
        <v>87564.671000000002</v>
      </c>
      <c r="EE28" s="32">
        <v>245137.32800000004</v>
      </c>
      <c r="EF28" s="27">
        <f t="shared" si="0"/>
        <v>939941.58699999994</v>
      </c>
      <c r="EG28" s="27">
        <f t="shared" si="1"/>
        <v>1107912.432</v>
      </c>
    </row>
    <row r="29" spans="1:137" x14ac:dyDescent="0.2">
      <c r="A29" s="40" t="str">
        <f>IF('1'!$A$1=1,B29,C29)</f>
        <v>Credit</v>
      </c>
      <c r="B29" s="41" t="s">
        <v>49</v>
      </c>
      <c r="C29" s="42" t="s">
        <v>50</v>
      </c>
      <c r="D29" s="39">
        <v>4617.3040000000001</v>
      </c>
      <c r="E29" s="39">
        <v>8592.4419999999991</v>
      </c>
      <c r="F29" s="39">
        <v>7697.808</v>
      </c>
      <c r="G29" s="39">
        <v>8311.6659999999993</v>
      </c>
      <c r="H29" s="39">
        <v>7424.9159999999993</v>
      </c>
      <c r="I29" s="39">
        <v>10191.76</v>
      </c>
      <c r="J29" s="39">
        <v>8594.1620000000003</v>
      </c>
      <c r="K29" s="39">
        <v>8196.5829999999987</v>
      </c>
      <c r="L29" s="39">
        <v>8168.7819999999992</v>
      </c>
      <c r="M29" s="39">
        <v>8670.9989999999998</v>
      </c>
      <c r="N29" s="39">
        <v>9581.49</v>
      </c>
      <c r="O29" s="39">
        <v>10323.099</v>
      </c>
      <c r="P29" s="39">
        <v>7035.3109999999997</v>
      </c>
      <c r="Q29" s="39">
        <v>8841.6720000000005</v>
      </c>
      <c r="R29" s="39">
        <v>9830.8480000000018</v>
      </c>
      <c r="S29" s="39">
        <v>9867.357</v>
      </c>
      <c r="T29" s="39">
        <v>9149.9510000000009</v>
      </c>
      <c r="U29" s="39">
        <v>9755.9739999999983</v>
      </c>
      <c r="V29" s="39">
        <v>8785.1409999999996</v>
      </c>
      <c r="W29" s="39">
        <v>10777.867</v>
      </c>
      <c r="X29" s="39">
        <v>10615.286</v>
      </c>
      <c r="Y29" s="39">
        <v>9298.3760000000002</v>
      </c>
      <c r="Z29" s="39">
        <v>11257.011</v>
      </c>
      <c r="AA29" s="39">
        <v>13180.876</v>
      </c>
      <c r="AB29" s="39">
        <v>8389.5390000000007</v>
      </c>
      <c r="AC29" s="39">
        <v>9919.1929999999993</v>
      </c>
      <c r="AD29" s="39">
        <v>11421.66</v>
      </c>
      <c r="AE29" s="39">
        <v>9319.3189999999995</v>
      </c>
      <c r="AF29" s="39">
        <v>9935.3090000000011</v>
      </c>
      <c r="AG29" s="39">
        <v>11070.156000000001</v>
      </c>
      <c r="AH29" s="39">
        <v>11244.713</v>
      </c>
      <c r="AI29" s="39">
        <v>10202.838</v>
      </c>
      <c r="AJ29" s="39">
        <v>9816.8359999999993</v>
      </c>
      <c r="AK29" s="39">
        <v>10955.195</v>
      </c>
      <c r="AL29" s="39">
        <v>11643.5</v>
      </c>
      <c r="AM29" s="39">
        <v>14060.936</v>
      </c>
      <c r="AN29" s="39">
        <v>11515.902999999998</v>
      </c>
      <c r="AO29" s="39">
        <v>10433.683000000001</v>
      </c>
      <c r="AP29" s="39">
        <v>11379.401</v>
      </c>
      <c r="AQ29" s="39">
        <v>10042.270999999999</v>
      </c>
      <c r="AR29" s="39">
        <v>11415.013999999999</v>
      </c>
      <c r="AS29" s="39">
        <v>10428.464</v>
      </c>
      <c r="AT29" s="39">
        <v>10718.679</v>
      </c>
      <c r="AU29" s="39">
        <v>11295.188000000002</v>
      </c>
      <c r="AV29" s="39">
        <v>12178.627</v>
      </c>
      <c r="AW29" s="39">
        <v>11447.845000000001</v>
      </c>
      <c r="AX29" s="39">
        <v>11313.066999999999</v>
      </c>
      <c r="AY29" s="39">
        <v>12421.746000000001</v>
      </c>
      <c r="AZ29" s="39">
        <v>10008.623999999998</v>
      </c>
      <c r="BA29" s="39">
        <v>10402.540999999999</v>
      </c>
      <c r="BB29" s="39">
        <v>10799.142000000002</v>
      </c>
      <c r="BC29" s="39">
        <v>10429.672</v>
      </c>
      <c r="BD29" s="39">
        <v>10630.675999999999</v>
      </c>
      <c r="BE29" s="39">
        <v>10520.544</v>
      </c>
      <c r="BF29" s="39">
        <v>11382.099</v>
      </c>
      <c r="BG29" s="39">
        <v>9871.5720000000001</v>
      </c>
      <c r="BH29" s="39">
        <v>10403.284</v>
      </c>
      <c r="BI29" s="39">
        <v>12230.446000000002</v>
      </c>
      <c r="BJ29" s="39">
        <v>10453.664999999999</v>
      </c>
      <c r="BK29" s="39">
        <v>79634.625</v>
      </c>
      <c r="BL29" s="39">
        <v>10781.349999999999</v>
      </c>
      <c r="BM29" s="39">
        <v>10379.734</v>
      </c>
      <c r="BN29" s="39">
        <v>10855.453000000001</v>
      </c>
      <c r="BO29" s="39">
        <v>10535.94</v>
      </c>
      <c r="BP29" s="39">
        <v>11342.462000000001</v>
      </c>
      <c r="BQ29" s="39">
        <v>12659.281000000001</v>
      </c>
      <c r="BR29" s="39">
        <v>13656.419000000002</v>
      </c>
      <c r="BS29" s="39">
        <v>12852.503000000001</v>
      </c>
      <c r="BT29" s="39">
        <v>13792.520999999999</v>
      </c>
      <c r="BU29" s="39">
        <v>14757.3</v>
      </c>
      <c r="BV29" s="39">
        <v>15089.312</v>
      </c>
      <c r="BW29" s="39">
        <v>16789.152000000002</v>
      </c>
      <c r="BX29" s="39">
        <v>13263.291999999999</v>
      </c>
      <c r="BY29" s="39">
        <v>14276.946000000002</v>
      </c>
      <c r="BZ29" s="39">
        <v>16871.905999999999</v>
      </c>
      <c r="CA29" s="39">
        <v>14495.675999999999</v>
      </c>
      <c r="CB29" s="39">
        <v>14601.908000000001</v>
      </c>
      <c r="CC29" s="39">
        <v>15526.725999999999</v>
      </c>
      <c r="CD29" s="39">
        <v>15920.512999999999</v>
      </c>
      <c r="CE29" s="39">
        <v>14731.668</v>
      </c>
      <c r="CF29" s="39">
        <v>17346.337</v>
      </c>
      <c r="CG29" s="39">
        <v>14980.818000000001</v>
      </c>
      <c r="CH29" s="39">
        <v>15576.823</v>
      </c>
      <c r="CI29" s="39">
        <v>18477.940000000002</v>
      </c>
      <c r="CJ29" s="39">
        <v>16452.988000000001</v>
      </c>
      <c r="CK29" s="39">
        <v>24009.546000000002</v>
      </c>
      <c r="CL29" s="39">
        <v>39640.389000000003</v>
      </c>
      <c r="CM29" s="39">
        <v>57398.114000000001</v>
      </c>
      <c r="CN29" s="39">
        <v>51079.055999999997</v>
      </c>
      <c r="CO29" s="39">
        <v>74980.308999999994</v>
      </c>
      <c r="CP29" s="39">
        <v>119947.67400000001</v>
      </c>
      <c r="CQ29" s="39">
        <v>155928.511</v>
      </c>
      <c r="CR29" s="39">
        <v>110912.56400000001</v>
      </c>
      <c r="CS29" s="39">
        <v>41066.538</v>
      </c>
      <c r="CT29" s="39">
        <v>107365.41</v>
      </c>
      <c r="CU29" s="39">
        <v>141849.59999999998</v>
      </c>
      <c r="CV29" s="39">
        <v>75103.865364486875</v>
      </c>
      <c r="CW29" s="39">
        <v>86846.693735513152</v>
      </c>
      <c r="CX29" s="39">
        <v>84473.466400000005</v>
      </c>
      <c r="CY29" s="39">
        <v>79272.072283384739</v>
      </c>
      <c r="CZ29" s="39">
        <v>77680.13951661528</v>
      </c>
      <c r="DA29" s="39">
        <v>89373.65860000001</v>
      </c>
      <c r="DB29" s="39">
        <v>84582.290916338141</v>
      </c>
      <c r="DC29" s="39">
        <v>42436.660310069266</v>
      </c>
      <c r="DD29" s="39">
        <v>81440.349273592627</v>
      </c>
      <c r="DE29" s="39">
        <v>75048.724594330502</v>
      </c>
      <c r="DF29" s="39">
        <v>37633.730369798526</v>
      </c>
      <c r="DG29" s="39">
        <v>77736.691554838704</v>
      </c>
      <c r="DH29" s="39">
        <v>40103.266000000003</v>
      </c>
      <c r="DI29" s="39">
        <v>69815.879000000001</v>
      </c>
      <c r="DJ29" s="39">
        <v>45015.156999999999</v>
      </c>
      <c r="DK29" s="39">
        <v>37077.637999999999</v>
      </c>
      <c r="DL29" s="39">
        <v>41497.004000000001</v>
      </c>
      <c r="DM29" s="39">
        <v>38170.296000000002</v>
      </c>
      <c r="DN29" s="39">
        <v>46482.861000000004</v>
      </c>
      <c r="DO29" s="39">
        <v>266479.78499999997</v>
      </c>
      <c r="DP29" s="39">
        <v>43192.690999999999</v>
      </c>
      <c r="DQ29" s="39">
        <v>52254.646000000001</v>
      </c>
      <c r="DR29" s="39">
        <v>97083.447000000015</v>
      </c>
      <c r="DS29" s="39">
        <v>199578.60399999999</v>
      </c>
      <c r="DT29" s="39">
        <v>45182.923999999999</v>
      </c>
      <c r="DU29" s="39">
        <v>34211.974000000002</v>
      </c>
      <c r="DV29" s="39">
        <v>127993.141</v>
      </c>
      <c r="DW29" s="39">
        <v>100701.734</v>
      </c>
      <c r="DX29" s="39">
        <v>30815.26</v>
      </c>
      <c r="DY29" s="39">
        <v>86413.005999999994</v>
      </c>
      <c r="DZ29" s="39">
        <v>48940.92</v>
      </c>
      <c r="EA29" s="39">
        <v>103406.12600000002</v>
      </c>
      <c r="EB29" s="39">
        <v>99328.285000000003</v>
      </c>
      <c r="EC29" s="39">
        <v>131555.34899999999</v>
      </c>
      <c r="ED29" s="39">
        <v>90975.095000000001</v>
      </c>
      <c r="EE29" s="39">
        <v>248639.92000000004</v>
      </c>
      <c r="EF29" s="273">
        <f t="shared" si="0"/>
        <v>976751.27399999998</v>
      </c>
      <c r="EG29" s="273">
        <f t="shared" si="1"/>
        <v>1148163.7340000002</v>
      </c>
    </row>
    <row r="30" spans="1:137" x14ac:dyDescent="0.2">
      <c r="A30" s="40" t="str">
        <f>IF('1'!$A$1=1,B30,C30)</f>
        <v>Debit</v>
      </c>
      <c r="B30" s="41" t="s">
        <v>51</v>
      </c>
      <c r="C30" s="42" t="s">
        <v>52</v>
      </c>
      <c r="D30" s="39">
        <v>1122.7</v>
      </c>
      <c r="E30" s="39">
        <v>1591.193</v>
      </c>
      <c r="F30" s="39">
        <v>1627.9349999999999</v>
      </c>
      <c r="G30" s="39">
        <v>1612.3720000000001</v>
      </c>
      <c r="H30" s="39">
        <v>1526.8140000000001</v>
      </c>
      <c r="I30" s="39">
        <v>1613.6950000000002</v>
      </c>
      <c r="J30" s="39">
        <v>1784.1050000000002</v>
      </c>
      <c r="K30" s="39">
        <v>1643.6429999999998</v>
      </c>
      <c r="L30" s="39">
        <v>1960.5079999999998</v>
      </c>
      <c r="M30" s="39">
        <v>2031.241</v>
      </c>
      <c r="N30" s="39">
        <v>2214.7000000000003</v>
      </c>
      <c r="O30" s="39">
        <v>2528.1060000000002</v>
      </c>
      <c r="P30" s="39">
        <v>1649.6590000000001</v>
      </c>
      <c r="Q30" s="39">
        <v>1953.0860000000002</v>
      </c>
      <c r="R30" s="39">
        <v>2029.424</v>
      </c>
      <c r="S30" s="39">
        <v>2075.989</v>
      </c>
      <c r="T30" s="39">
        <v>1865.2789999999998</v>
      </c>
      <c r="U30" s="39">
        <v>1946.204</v>
      </c>
      <c r="V30" s="39">
        <v>1886.0760000000002</v>
      </c>
      <c r="W30" s="39">
        <v>2255.8330000000001</v>
      </c>
      <c r="X30" s="39">
        <v>2680.0970000000002</v>
      </c>
      <c r="Y30" s="39">
        <v>2086.3389999999999</v>
      </c>
      <c r="Z30" s="39">
        <v>2390.1869999999999</v>
      </c>
      <c r="AA30" s="39">
        <v>2541.8389999999999</v>
      </c>
      <c r="AB30" s="39">
        <v>1710.4879999999998</v>
      </c>
      <c r="AC30" s="39">
        <v>2135.1949999999997</v>
      </c>
      <c r="AD30" s="39">
        <v>2322.134</v>
      </c>
      <c r="AE30" s="39">
        <v>2631.9700000000003</v>
      </c>
      <c r="AF30" s="39">
        <v>2404.556</v>
      </c>
      <c r="AG30" s="39">
        <v>2402.0149999999999</v>
      </c>
      <c r="AH30" s="39">
        <v>2544.9929999999999</v>
      </c>
      <c r="AI30" s="39">
        <v>2922.42</v>
      </c>
      <c r="AJ30" s="39">
        <v>2819.7289999999998</v>
      </c>
      <c r="AK30" s="39">
        <v>3065.3229999999999</v>
      </c>
      <c r="AL30" s="39">
        <v>2964.2860000000001</v>
      </c>
      <c r="AM30" s="39">
        <v>3659.6949999999997</v>
      </c>
      <c r="AN30" s="39">
        <v>2615.9580000000005</v>
      </c>
      <c r="AO30" s="39">
        <v>2744.2760000000003</v>
      </c>
      <c r="AP30" s="39">
        <v>2792.1680000000001</v>
      </c>
      <c r="AQ30" s="39">
        <v>2693.63</v>
      </c>
      <c r="AR30" s="39">
        <v>2879.9340000000002</v>
      </c>
      <c r="AS30" s="39">
        <v>2672.6209999999996</v>
      </c>
      <c r="AT30" s="39">
        <v>2824.8739999999998</v>
      </c>
      <c r="AU30" s="39">
        <v>2940.596</v>
      </c>
      <c r="AV30" s="39">
        <v>3270.1869999999999</v>
      </c>
      <c r="AW30" s="39">
        <v>3206.5210000000002</v>
      </c>
      <c r="AX30" s="39">
        <v>3100.6179999999999</v>
      </c>
      <c r="AY30" s="39">
        <v>3501.4319999999998</v>
      </c>
      <c r="AZ30" s="39">
        <v>2453.3670000000002</v>
      </c>
      <c r="BA30" s="39">
        <v>2688.9070000000002</v>
      </c>
      <c r="BB30" s="39">
        <v>2847.5340000000001</v>
      </c>
      <c r="BC30" s="39">
        <v>3029.6979999999999</v>
      </c>
      <c r="BD30" s="39">
        <v>2954.4320000000002</v>
      </c>
      <c r="BE30" s="39">
        <v>3074.0140000000001</v>
      </c>
      <c r="BF30" s="39">
        <v>3244.67</v>
      </c>
      <c r="BG30" s="39">
        <v>3004.3910000000001</v>
      </c>
      <c r="BH30" s="39">
        <v>3071.4460000000004</v>
      </c>
      <c r="BI30" s="39">
        <v>3448.3410000000003</v>
      </c>
      <c r="BJ30" s="39">
        <v>3387.0859999999998</v>
      </c>
      <c r="BK30" s="39">
        <v>3234.4930000000004</v>
      </c>
      <c r="BL30" s="39">
        <v>2821.9649999999997</v>
      </c>
      <c r="BM30" s="39">
        <v>3000.777</v>
      </c>
      <c r="BN30" s="39">
        <v>3116.6509999999998</v>
      </c>
      <c r="BO30" s="39">
        <v>2531.893</v>
      </c>
      <c r="BP30" s="39">
        <v>2761.8760000000002</v>
      </c>
      <c r="BQ30" s="39">
        <v>3739.029</v>
      </c>
      <c r="BR30" s="39">
        <v>3796.4849999999997</v>
      </c>
      <c r="BS30" s="39">
        <v>3990.6050000000005</v>
      </c>
      <c r="BT30" s="39">
        <v>4084.6010000000001</v>
      </c>
      <c r="BU30" s="39">
        <v>4248.7430000000004</v>
      </c>
      <c r="BV30" s="39">
        <v>3963.422</v>
      </c>
      <c r="BW30" s="39">
        <v>4648.0039999999999</v>
      </c>
      <c r="BX30" s="39">
        <v>3837.8890000000001</v>
      </c>
      <c r="BY30" s="39">
        <v>5298.0860000000002</v>
      </c>
      <c r="BZ30" s="39">
        <v>4641.8589999999995</v>
      </c>
      <c r="CA30" s="39">
        <v>4971.5420000000004</v>
      </c>
      <c r="CB30" s="39">
        <v>4637.2789999999995</v>
      </c>
      <c r="CC30" s="39">
        <v>4848.6979999999994</v>
      </c>
      <c r="CD30" s="39">
        <v>4816.9760000000006</v>
      </c>
      <c r="CE30" s="39">
        <v>4740.9189999999999</v>
      </c>
      <c r="CF30" s="39">
        <v>5105.0080000000007</v>
      </c>
      <c r="CG30" s="39">
        <v>4879.3159999999998</v>
      </c>
      <c r="CH30" s="39">
        <v>5553.7060000000001</v>
      </c>
      <c r="CI30" s="39">
        <v>6748.9379999999992</v>
      </c>
      <c r="CJ30" s="39">
        <v>4784.7970000000005</v>
      </c>
      <c r="CK30" s="39">
        <v>5654.3190000000004</v>
      </c>
      <c r="CL30" s="39">
        <v>2574.4319999999998</v>
      </c>
      <c r="CM30" s="39">
        <v>8279.1360000000004</v>
      </c>
      <c r="CN30" s="39">
        <v>9712.6269999999986</v>
      </c>
      <c r="CO30" s="39">
        <v>11935.999</v>
      </c>
      <c r="CP30" s="39">
        <v>10797.179</v>
      </c>
      <c r="CQ30" s="39">
        <v>15907.341999999999</v>
      </c>
      <c r="CR30" s="39">
        <v>18869.398000000001</v>
      </c>
      <c r="CS30" s="39">
        <v>3254.6060000000002</v>
      </c>
      <c r="CT30" s="39">
        <v>3327.7420000000002</v>
      </c>
      <c r="CU30" s="39">
        <v>3839.7039999999997</v>
      </c>
      <c r="CV30" s="39">
        <v>3656.8599999999997</v>
      </c>
      <c r="CW30" s="39">
        <v>3474.0169999999998</v>
      </c>
      <c r="CX30" s="39">
        <v>3620.2909999999997</v>
      </c>
      <c r="CY30" s="39">
        <v>3364.3109999999997</v>
      </c>
      <c r="CZ30" s="39">
        <v>3474.0169999999998</v>
      </c>
      <c r="DA30" s="39">
        <v>3656.8599999999997</v>
      </c>
      <c r="DB30" s="39">
        <v>3108.3309999999997</v>
      </c>
      <c r="DC30" s="39">
        <v>3181.4689999999996</v>
      </c>
      <c r="DD30" s="39">
        <v>3400.88</v>
      </c>
      <c r="DE30" s="39">
        <v>3177.1489999999999</v>
      </c>
      <c r="DF30" s="39">
        <v>3109.3670000000002</v>
      </c>
      <c r="DG30" s="39">
        <v>3635.2049999999999</v>
      </c>
      <c r="DH30" s="39">
        <v>2953.74</v>
      </c>
      <c r="DI30" s="39">
        <v>2847.9670000000001</v>
      </c>
      <c r="DJ30" s="39">
        <v>3054.4449999999997</v>
      </c>
      <c r="DK30" s="39">
        <v>2991.402</v>
      </c>
      <c r="DL30" s="39">
        <v>3137.0940000000001</v>
      </c>
      <c r="DM30" s="39">
        <v>3076.2910000000002</v>
      </c>
      <c r="DN30" s="39">
        <v>2992.2829999999999</v>
      </c>
      <c r="DO30" s="39">
        <v>3253.9599999999996</v>
      </c>
      <c r="DP30" s="39">
        <v>3299.7890000000002</v>
      </c>
      <c r="DQ30" s="39">
        <v>3051.9420000000005</v>
      </c>
      <c r="DR30" s="39">
        <v>2935.8690000000001</v>
      </c>
      <c r="DS30" s="39">
        <v>3214.9049999999997</v>
      </c>
      <c r="DT30" s="39">
        <v>4884.6399999999994</v>
      </c>
      <c r="DU30" s="39">
        <v>3000.3199999999997</v>
      </c>
      <c r="DV30" s="39">
        <v>2986.6109999999999</v>
      </c>
      <c r="DW30" s="39">
        <v>3106.0130000000004</v>
      </c>
      <c r="DX30" s="39">
        <v>3156.28</v>
      </c>
      <c r="DY30" s="39">
        <v>3617.3990000000003</v>
      </c>
      <c r="DZ30" s="39">
        <v>3092.7629999999999</v>
      </c>
      <c r="EA30" s="39">
        <v>3191.027</v>
      </c>
      <c r="EB30" s="39">
        <v>3222.828</v>
      </c>
      <c r="EC30" s="39">
        <v>3080.4049999999997</v>
      </c>
      <c r="ED30" s="39">
        <v>3410.424</v>
      </c>
      <c r="EE30" s="39">
        <v>3502.5919999999996</v>
      </c>
      <c r="EF30" s="273">
        <f t="shared" si="0"/>
        <v>36809.686999999998</v>
      </c>
      <c r="EG30" s="273">
        <f t="shared" si="1"/>
        <v>40251.301999999996</v>
      </c>
    </row>
    <row r="31" spans="1:137" s="3" customFormat="1" x14ac:dyDescent="0.2">
      <c r="A31" s="50" t="str">
        <f>IF('1'!$A$1=1,B31,C31)</f>
        <v>B. Capital account</v>
      </c>
      <c r="B31" s="51" t="s">
        <v>61</v>
      </c>
      <c r="C31" s="26" t="s">
        <v>62</v>
      </c>
      <c r="D31" s="27">
        <v>0</v>
      </c>
      <c r="E31" s="27">
        <v>-24.480000000000004</v>
      </c>
      <c r="F31" s="27">
        <v>5767.5410000000002</v>
      </c>
      <c r="G31" s="27">
        <v>22.709</v>
      </c>
      <c r="H31" s="27">
        <v>20.914999999999999</v>
      </c>
      <c r="I31" s="27">
        <v>3121.2270000000003</v>
      </c>
      <c r="J31" s="27">
        <v>913.81000000000006</v>
      </c>
      <c r="K31" s="27">
        <v>173.01500000000001</v>
      </c>
      <c r="L31" s="27">
        <v>87.134</v>
      </c>
      <c r="M31" s="27">
        <v>43.683</v>
      </c>
      <c r="N31" s="27">
        <v>93.251000000000005</v>
      </c>
      <c r="O31" s="27">
        <v>0</v>
      </c>
      <c r="P31" s="27">
        <v>-24.258999999999986</v>
      </c>
      <c r="Q31" s="27">
        <v>659.827</v>
      </c>
      <c r="R31" s="27">
        <v>105.42500000000001</v>
      </c>
      <c r="S31" s="27">
        <v>76.888000000000005</v>
      </c>
      <c r="T31" s="27">
        <v>302.47700000000003</v>
      </c>
      <c r="U31" s="27">
        <v>0</v>
      </c>
      <c r="V31" s="27">
        <v>421.88499999999999</v>
      </c>
      <c r="W31" s="27">
        <v>325.84300000000002</v>
      </c>
      <c r="X31" s="27">
        <v>157.65299999999999</v>
      </c>
      <c r="Y31" s="27">
        <v>360.60199999999998</v>
      </c>
      <c r="Z31" s="27">
        <v>25.701000000000001</v>
      </c>
      <c r="AA31" s="27">
        <v>-52.409000000000006</v>
      </c>
      <c r="AB31" s="27">
        <v>27.151</v>
      </c>
      <c r="AC31" s="27">
        <v>108.111</v>
      </c>
      <c r="AD31" s="27">
        <v>27.001999999999999</v>
      </c>
      <c r="AE31" s="27">
        <v>0</v>
      </c>
      <c r="AF31" s="27">
        <v>-132.11799999999999</v>
      </c>
      <c r="AG31" s="27">
        <v>26.109000000000002</v>
      </c>
      <c r="AH31" s="27">
        <v>181.785</v>
      </c>
      <c r="AI31" s="27">
        <v>25.635000000000002</v>
      </c>
      <c r="AJ31" s="27">
        <v>26.109000000000002</v>
      </c>
      <c r="AK31" s="27">
        <v>26.655000000000001</v>
      </c>
      <c r="AL31" s="27">
        <v>-133.52600000000001</v>
      </c>
      <c r="AM31" s="27">
        <v>-302.68099999999998</v>
      </c>
      <c r="AN31" s="27">
        <v>0</v>
      </c>
      <c r="AO31" s="27">
        <v>0</v>
      </c>
      <c r="AP31" s="27">
        <v>52.682000000000002</v>
      </c>
      <c r="AQ31" s="27">
        <v>-104.60699999999999</v>
      </c>
      <c r="AR31" s="27">
        <v>0</v>
      </c>
      <c r="AS31" s="27">
        <v>-9.9999999999056399E-4</v>
      </c>
      <c r="AT31" s="27">
        <v>792.02100000000019</v>
      </c>
      <c r="AU31" s="27">
        <v>82.447000000000003</v>
      </c>
      <c r="AV31" s="27">
        <v>140.95599999999999</v>
      </c>
      <c r="AW31" s="27">
        <v>-28.128000000000007</v>
      </c>
      <c r="AX31" s="27">
        <v>83.8</v>
      </c>
      <c r="AY31" s="27">
        <v>-27.789000000000001</v>
      </c>
      <c r="AZ31" s="27">
        <v>-139.39599999999999</v>
      </c>
      <c r="BA31" s="27">
        <v>54.322000000000003</v>
      </c>
      <c r="BB31" s="27">
        <v>-214.90799999999999</v>
      </c>
      <c r="BC31" s="27">
        <v>26.811</v>
      </c>
      <c r="BD31" s="27">
        <v>131.89400000000001</v>
      </c>
      <c r="BE31" s="27">
        <v>26.5</v>
      </c>
      <c r="BF31" s="27">
        <v>952.80000000000007</v>
      </c>
      <c r="BG31" s="27">
        <v>75.741</v>
      </c>
      <c r="BH31" s="27">
        <v>-24.769999999999996</v>
      </c>
      <c r="BI31" s="27">
        <v>49.616000000000007</v>
      </c>
      <c r="BJ31" s="27">
        <v>0</v>
      </c>
      <c r="BK31" s="27">
        <v>23.609000000000002</v>
      </c>
      <c r="BL31" s="27">
        <v>48.239000000000004</v>
      </c>
      <c r="BM31" s="27">
        <v>49.193000000000005</v>
      </c>
      <c r="BN31" s="27">
        <v>26.411999999999999</v>
      </c>
      <c r="BO31" s="27">
        <v>0</v>
      </c>
      <c r="BP31" s="27">
        <v>26.814</v>
      </c>
      <c r="BQ31" s="27">
        <v>53.414999999999999</v>
      </c>
      <c r="BR31" s="27">
        <v>27.312999999999999</v>
      </c>
      <c r="BS31" s="27">
        <v>0</v>
      </c>
      <c r="BT31" s="27">
        <v>83.93</v>
      </c>
      <c r="BU31" s="27">
        <v>-28.325000000000003</v>
      </c>
      <c r="BV31" s="27">
        <v>28.31</v>
      </c>
      <c r="BW31" s="27">
        <v>-422.54499999999996</v>
      </c>
      <c r="BX31" s="27">
        <v>56.44</v>
      </c>
      <c r="BY31" s="27">
        <v>55.768999999999991</v>
      </c>
      <c r="BZ31" s="27">
        <v>55.591000000000001</v>
      </c>
      <c r="CA31" s="27">
        <v>27.93</v>
      </c>
      <c r="CB31" s="27">
        <v>138.01400000000001</v>
      </c>
      <c r="CC31" s="27">
        <v>27.240000000000002</v>
      </c>
      <c r="CD31" s="27">
        <v>54.430000000000007</v>
      </c>
      <c r="CE31" s="27">
        <v>-80.353999999999999</v>
      </c>
      <c r="CF31" s="27">
        <v>-26.727000000000004</v>
      </c>
      <c r="CG31" s="27">
        <v>52.749000000000002</v>
      </c>
      <c r="CH31" s="27">
        <v>26.446000000000002</v>
      </c>
      <c r="CI31" s="27">
        <v>27.213000000000001</v>
      </c>
      <c r="CJ31" s="27">
        <v>447.70099999999996</v>
      </c>
      <c r="CK31" s="27">
        <v>1164.961</v>
      </c>
      <c r="CL31" s="27">
        <v>29.254999999999999</v>
      </c>
      <c r="CM31" s="27">
        <v>87.765000000000001</v>
      </c>
      <c r="CN31" s="27">
        <v>87.765000000000001</v>
      </c>
      <c r="CO31" s="27">
        <v>292.54899999999998</v>
      </c>
      <c r="CP31" s="27">
        <v>732.55200000000002</v>
      </c>
      <c r="CQ31" s="27">
        <v>548.529</v>
      </c>
      <c r="CR31" s="27">
        <v>219.411</v>
      </c>
      <c r="CS31" s="27">
        <v>109.70599999999997</v>
      </c>
      <c r="CT31" s="27">
        <v>511.96100000000001</v>
      </c>
      <c r="CU31" s="27">
        <v>1755.2929999999999</v>
      </c>
      <c r="CV31" s="27">
        <v>438.82400000000001</v>
      </c>
      <c r="CW31" s="27">
        <v>950.78399999999988</v>
      </c>
      <c r="CX31" s="27">
        <v>438.82299999999998</v>
      </c>
      <c r="CY31" s="27">
        <v>804.51</v>
      </c>
      <c r="CZ31" s="27">
        <v>329.11700000000002</v>
      </c>
      <c r="DA31" s="27">
        <v>292.55</v>
      </c>
      <c r="DB31" s="27">
        <v>475.39200000000005</v>
      </c>
      <c r="DC31" s="27">
        <v>255.98</v>
      </c>
      <c r="DD31" s="27">
        <v>219.41300000000001</v>
      </c>
      <c r="DE31" s="27">
        <v>328.67099999999999</v>
      </c>
      <c r="DF31" s="27">
        <v>361.55399999999997</v>
      </c>
      <c r="DG31" s="27">
        <v>408.03299999999996</v>
      </c>
      <c r="DH31" s="27">
        <v>908.84300000000019</v>
      </c>
      <c r="DI31" s="27">
        <v>37.973000000000013</v>
      </c>
      <c r="DJ31" s="27">
        <v>1275.9069999999999</v>
      </c>
      <c r="DK31" s="27">
        <v>590.40800000000002</v>
      </c>
      <c r="DL31" s="27">
        <v>1747.2419999999997</v>
      </c>
      <c r="DM31" s="27">
        <v>1376.2360000000001</v>
      </c>
      <c r="DN31" s="27">
        <v>1147.7249999999999</v>
      </c>
      <c r="DO31" s="27">
        <v>201086.52499999999</v>
      </c>
      <c r="DP31" s="27">
        <v>701.20399999999995</v>
      </c>
      <c r="DQ31" s="27">
        <v>453.66600000000005</v>
      </c>
      <c r="DR31" s="27">
        <v>661.60500000000002</v>
      </c>
      <c r="DS31" s="27">
        <v>459.27199999999999</v>
      </c>
      <c r="DT31" s="27">
        <v>1010.616</v>
      </c>
      <c r="DU31" s="27">
        <v>916.7639999999999</v>
      </c>
      <c r="DV31" s="27">
        <v>2779.2069999999999</v>
      </c>
      <c r="DW31" s="27">
        <v>828.27099999999996</v>
      </c>
      <c r="DX31" s="27">
        <v>1453.55</v>
      </c>
      <c r="DY31" s="27">
        <v>41.579000000000008</v>
      </c>
      <c r="DZ31" s="27">
        <v>250.76400000000001</v>
      </c>
      <c r="EA31" s="27">
        <v>165.76799999999997</v>
      </c>
      <c r="EB31" s="27">
        <v>-82.637</v>
      </c>
      <c r="EC31" s="27">
        <v>333.01599999999996</v>
      </c>
      <c r="ED31" s="27">
        <v>631.55999999999995</v>
      </c>
      <c r="EE31" s="27">
        <v>1519.1970000000001</v>
      </c>
      <c r="EF31" s="27">
        <f t="shared" si="0"/>
        <v>210446.606</v>
      </c>
      <c r="EG31" s="27">
        <f t="shared" si="1"/>
        <v>9847.6549999999988</v>
      </c>
    </row>
    <row r="32" spans="1:137" ht="25.5" x14ac:dyDescent="0.2">
      <c r="A32" s="52" t="str">
        <f>IF('1'!$A$1=1,B32,C32)</f>
        <v>Net lending (+) / net borrowing (-) (balance from current and capital account)</v>
      </c>
      <c r="B32" s="53" t="s">
        <v>63</v>
      </c>
      <c r="C32" s="54" t="s">
        <v>64</v>
      </c>
      <c r="D32" s="55">
        <v>20129.551999999996</v>
      </c>
      <c r="E32" s="55">
        <v>21664.705999999998</v>
      </c>
      <c r="F32" s="55">
        <v>40744.892</v>
      </c>
      <c r="G32" s="55">
        <v>-10514.489999999993</v>
      </c>
      <c r="H32" s="55">
        <v>-13908.648999999998</v>
      </c>
      <c r="I32" s="55">
        <v>-2505.4690000000014</v>
      </c>
      <c r="J32" s="55">
        <v>4721.3490000000038</v>
      </c>
      <c r="K32" s="55">
        <v>4000.9680000000076</v>
      </c>
      <c r="L32" s="55">
        <v>6099.354000000003</v>
      </c>
      <c r="M32" s="55">
        <v>6880.016000000006</v>
      </c>
      <c r="N32" s="55">
        <v>12495.570000000016</v>
      </c>
      <c r="O32" s="55">
        <v>30290.451000000001</v>
      </c>
      <c r="P32" s="55">
        <v>509.45399999999609</v>
      </c>
      <c r="Q32" s="55">
        <v>-1293.2580000000055</v>
      </c>
      <c r="R32" s="55">
        <v>-3215.452000000003</v>
      </c>
      <c r="S32" s="55">
        <v>-1870.9519999999875</v>
      </c>
      <c r="T32" s="55">
        <v>831.81200000000013</v>
      </c>
      <c r="U32" s="55">
        <v>-4640.9460000000072</v>
      </c>
      <c r="V32" s="55">
        <v>-5782.3079999999909</v>
      </c>
      <c r="W32" s="55">
        <v>-6216.0699999999861</v>
      </c>
      <c r="X32" s="55">
        <v>-19049.706999999995</v>
      </c>
      <c r="Y32" s="55">
        <v>-437.86999999998704</v>
      </c>
      <c r="Z32" s="55">
        <v>848.13100000000213</v>
      </c>
      <c r="AA32" s="55">
        <v>-5450.5429999999978</v>
      </c>
      <c r="AB32" s="55">
        <v>1411.8320000000115</v>
      </c>
      <c r="AC32" s="55">
        <v>-8513.7450000000099</v>
      </c>
      <c r="AD32" s="55">
        <v>-19549.126000000004</v>
      </c>
      <c r="AE32" s="55">
        <v>-429.70900000000893</v>
      </c>
      <c r="AF32" s="55">
        <v>-3276.5339999999974</v>
      </c>
      <c r="AG32" s="55">
        <v>-2636.995999999996</v>
      </c>
      <c r="AH32" s="55">
        <v>-9167.1669999999995</v>
      </c>
      <c r="AI32" s="55">
        <v>-2102.0919999999824</v>
      </c>
      <c r="AJ32" s="55">
        <v>-17753.85400000001</v>
      </c>
      <c r="AK32" s="55">
        <v>-8209.7330000000075</v>
      </c>
      <c r="AL32" s="55">
        <v>-1041.508999999993</v>
      </c>
      <c r="AM32" s="55">
        <v>-21655.492000000002</v>
      </c>
      <c r="AN32" s="55">
        <v>-9525.4979999999905</v>
      </c>
      <c r="AO32" s="55">
        <v>-11411.83899999998</v>
      </c>
      <c r="AP32" s="55">
        <v>-31609.443000000007</v>
      </c>
      <c r="AQ32" s="55">
        <v>3399.7269999999944</v>
      </c>
      <c r="AR32" s="55">
        <v>-5210.068999999985</v>
      </c>
      <c r="AS32" s="55">
        <v>-5738.2780000000057</v>
      </c>
      <c r="AT32" s="55">
        <v>-18506.877000000022</v>
      </c>
      <c r="AU32" s="55">
        <v>-3572.6869999999963</v>
      </c>
      <c r="AV32" s="55">
        <v>-33970.480000000018</v>
      </c>
      <c r="AW32" s="55">
        <v>-30658.84200000003</v>
      </c>
      <c r="AX32" s="55">
        <v>-13463.945000000023</v>
      </c>
      <c r="AY32" s="55">
        <v>-15117.29</v>
      </c>
      <c r="AZ32" s="55">
        <v>13688.674999999992</v>
      </c>
      <c r="BA32" s="55">
        <v>-10348.21899999999</v>
      </c>
      <c r="BB32" s="55">
        <v>-18643.288000000004</v>
      </c>
      <c r="BC32" s="55">
        <v>-9813.00900000002</v>
      </c>
      <c r="BD32" s="55">
        <v>-3244.5990000000056</v>
      </c>
      <c r="BE32" s="55">
        <v>-20617.083999999988</v>
      </c>
      <c r="BF32" s="55">
        <v>-25081.817999999992</v>
      </c>
      <c r="BG32" s="55">
        <v>-22166.853999999978</v>
      </c>
      <c r="BH32" s="55">
        <v>-45576.293999999987</v>
      </c>
      <c r="BI32" s="55">
        <v>-16224.568999999996</v>
      </c>
      <c r="BJ32" s="55">
        <v>-2631.6920000000027</v>
      </c>
      <c r="BK32" s="55">
        <v>52389.34199999999</v>
      </c>
      <c r="BL32" s="55">
        <v>26483.048000000003</v>
      </c>
      <c r="BM32" s="55">
        <v>10330.540999999996</v>
      </c>
      <c r="BN32" s="55">
        <v>8055.7530000000115</v>
      </c>
      <c r="BO32" s="55">
        <v>31390.026000000005</v>
      </c>
      <c r="BP32" s="55">
        <v>19038.173999999985</v>
      </c>
      <c r="BQ32" s="55">
        <v>-2537.2000000000016</v>
      </c>
      <c r="BR32" s="55">
        <v>-245.8189999999978</v>
      </c>
      <c r="BS32" s="55">
        <v>14531.30999999999</v>
      </c>
      <c r="BT32" s="55">
        <v>-6014.9940000000061</v>
      </c>
      <c r="BU32" s="55">
        <v>12378.00400000001</v>
      </c>
      <c r="BV32" s="55">
        <v>9993.4850000000024</v>
      </c>
      <c r="BW32" s="55">
        <v>-12394.674000000015</v>
      </c>
      <c r="BX32" s="55">
        <v>3160.6129999999771</v>
      </c>
      <c r="BY32" s="55">
        <v>334.61599999998703</v>
      </c>
      <c r="BZ32" s="55">
        <v>-25238.368999999992</v>
      </c>
      <c r="CA32" s="55">
        <v>-2290.2649999999926</v>
      </c>
      <c r="CB32" s="55">
        <v>7038.7289999999966</v>
      </c>
      <c r="CC32" s="55">
        <v>-6237.9340000000066</v>
      </c>
      <c r="CD32" s="55">
        <v>-19866.618999999999</v>
      </c>
      <c r="CE32" s="55">
        <v>-2490.9890000000055</v>
      </c>
      <c r="CF32" s="55">
        <v>-25231.034000000014</v>
      </c>
      <c r="CG32" s="55">
        <v>-9996.0040000000154</v>
      </c>
      <c r="CH32" s="55">
        <v>-30968.526000000016</v>
      </c>
      <c r="CI32" s="55">
        <v>-34969.298999999985</v>
      </c>
      <c r="CJ32" s="55">
        <v>18607.546999999991</v>
      </c>
      <c r="CK32" s="55">
        <v>1818.4739999999808</v>
      </c>
      <c r="CL32" s="55">
        <v>41044.623</v>
      </c>
      <c r="CM32" s="55">
        <v>33233.565000000002</v>
      </c>
      <c r="CN32" s="55">
        <v>-8571.6849999999977</v>
      </c>
      <c r="CO32" s="55">
        <v>-8805.7249999999913</v>
      </c>
      <c r="CP32" s="55">
        <v>35831.599000000009</v>
      </c>
      <c r="CQ32" s="55">
        <v>69882.592999999979</v>
      </c>
      <c r="CR32" s="55">
        <v>60301.623999999982</v>
      </c>
      <c r="CS32" s="55">
        <v>-22233.706999999995</v>
      </c>
      <c r="CT32" s="55">
        <v>11299.701000000034</v>
      </c>
      <c r="CU32" s="55">
        <v>8227.9349999999631</v>
      </c>
      <c r="CV32" s="55">
        <v>-39676.928000000036</v>
      </c>
      <c r="CW32" s="55">
        <v>-24171.841399999961</v>
      </c>
      <c r="CX32" s="55">
        <v>548.52639999998394</v>
      </c>
      <c r="CY32" s="55">
        <v>10531.754599999991</v>
      </c>
      <c r="CZ32" s="55">
        <v>-3803.134399999979</v>
      </c>
      <c r="DA32" s="55">
        <v>-1462.7403999999981</v>
      </c>
      <c r="DB32" s="55">
        <v>-32765.468599999971</v>
      </c>
      <c r="DC32" s="55">
        <v>-84473.468399999998</v>
      </c>
      <c r="DD32" s="55">
        <v>-34996.148199999967</v>
      </c>
      <c r="DE32" s="55">
        <v>-35949.771983870975</v>
      </c>
      <c r="DF32" s="55">
        <v>-56185.518959999972</v>
      </c>
      <c r="DG32" s="55">
        <v>-33470.901445161297</v>
      </c>
      <c r="DH32" s="55">
        <v>-32031.561000000002</v>
      </c>
      <c r="DI32" s="55">
        <v>-19618.88199999998</v>
      </c>
      <c r="DJ32" s="55">
        <v>-80990.387000000017</v>
      </c>
      <c r="DK32" s="55">
        <v>-81018.870000000024</v>
      </c>
      <c r="DL32" s="55">
        <v>-73735.622000000032</v>
      </c>
      <c r="DM32" s="55">
        <v>-96781.733000000007</v>
      </c>
      <c r="DN32" s="55">
        <v>-100719.769</v>
      </c>
      <c r="DO32" s="55">
        <v>319497.7209999999</v>
      </c>
      <c r="DP32" s="55">
        <v>-97802.087999999989</v>
      </c>
      <c r="DQ32" s="55">
        <v>-87703.054999999993</v>
      </c>
      <c r="DR32" s="55">
        <v>-54628.99799999997</v>
      </c>
      <c r="DS32" s="55">
        <v>10229.496000000017</v>
      </c>
      <c r="DT32" s="55">
        <v>-115447.23500000002</v>
      </c>
      <c r="DU32" s="55">
        <v>-121015.359</v>
      </c>
      <c r="DV32" s="55">
        <v>-52532.283000000047</v>
      </c>
      <c r="DW32" s="55">
        <v>-65573.469000000026</v>
      </c>
      <c r="DX32" s="55">
        <v>-143859.92000000001</v>
      </c>
      <c r="DY32" s="55">
        <v>-135370.978</v>
      </c>
      <c r="DZ32" s="55">
        <v>-168806.33599999998</v>
      </c>
      <c r="EA32" s="55">
        <v>-98540.252000000022</v>
      </c>
      <c r="EB32" s="55">
        <v>-134120.11300000001</v>
      </c>
      <c r="EC32" s="55">
        <v>-84697.438000000024</v>
      </c>
      <c r="ED32" s="55">
        <v>-141902.12900000002</v>
      </c>
      <c r="EE32" s="55">
        <v>-56043.358999999982</v>
      </c>
      <c r="EF32" s="308">
        <f t="shared" si="0"/>
        <v>-395303.74800000002</v>
      </c>
      <c r="EG32" s="308">
        <f t="shared" si="1"/>
        <v>-1317908.871</v>
      </c>
    </row>
    <row r="33" spans="1:137" x14ac:dyDescent="0.2">
      <c r="A33" s="50" t="str">
        <f>IF('1'!$A$1=1,B33,C33)</f>
        <v>C. Financial account</v>
      </c>
      <c r="B33" s="51" t="s">
        <v>65</v>
      </c>
      <c r="C33" s="26" t="s">
        <v>66</v>
      </c>
      <c r="D33" s="27">
        <v>34202.842000000019</v>
      </c>
      <c r="E33" s="27">
        <v>39853.266000000003</v>
      </c>
      <c r="F33" s="27">
        <v>40668.818000000043</v>
      </c>
      <c r="G33" s="27">
        <v>-6699.2989999999972</v>
      </c>
      <c r="H33" s="27">
        <v>-20601.53200000001</v>
      </c>
      <c r="I33" s="27">
        <v>-12888.32400000001</v>
      </c>
      <c r="J33" s="27">
        <v>-4808.3809999999794</v>
      </c>
      <c r="K33" s="27">
        <v>-6944.1039999999739</v>
      </c>
      <c r="L33" s="27">
        <v>-1459.4929999999858</v>
      </c>
      <c r="M33" s="27">
        <v>1878.3560000000143</v>
      </c>
      <c r="N33" s="27">
        <v>4592.5900000000165</v>
      </c>
      <c r="O33" s="27">
        <v>23665.877999999997</v>
      </c>
      <c r="P33" s="27">
        <v>-2401.7100000000119</v>
      </c>
      <c r="Q33" s="27">
        <v>659.829000000017</v>
      </c>
      <c r="R33" s="27">
        <v>19424.490999999987</v>
      </c>
      <c r="S33" s="27">
        <v>-13891.18499999999</v>
      </c>
      <c r="T33" s="27">
        <v>-8595.4109999999964</v>
      </c>
      <c r="U33" s="27">
        <v>-14047.600999999995</v>
      </c>
      <c r="V33" s="27">
        <v>-8512.1539999999986</v>
      </c>
      <c r="W33" s="27">
        <v>-6617.1069999999845</v>
      </c>
      <c r="X33" s="27">
        <v>-31064.869000000013</v>
      </c>
      <c r="Y33" s="27">
        <v>-2781.780999999979</v>
      </c>
      <c r="Z33" s="27">
        <v>2904.2059999999929</v>
      </c>
      <c r="AA33" s="27">
        <v>-14857.967000000021</v>
      </c>
      <c r="AB33" s="27">
        <v>6896.2550000000119</v>
      </c>
      <c r="AC33" s="27">
        <v>-7783.994999999999</v>
      </c>
      <c r="AD33" s="27">
        <v>-9963.5699999999943</v>
      </c>
      <c r="AE33" s="27">
        <v>-26181.850000000006</v>
      </c>
      <c r="AF33" s="27">
        <v>-12709.792999999998</v>
      </c>
      <c r="AG33" s="27">
        <v>-10626.306000000041</v>
      </c>
      <c r="AH33" s="27">
        <v>-1765.9129999999914</v>
      </c>
      <c r="AI33" s="27">
        <v>-15381.161999999984</v>
      </c>
      <c r="AJ33" s="27">
        <v>-34385.036000000022</v>
      </c>
      <c r="AK33" s="27">
        <v>-12341.254000000004</v>
      </c>
      <c r="AL33" s="27">
        <v>-14153.798999999977</v>
      </c>
      <c r="AM33" s="27">
        <v>-21683.010000000017</v>
      </c>
      <c r="AN33" s="27">
        <v>3241.5140000000101</v>
      </c>
      <c r="AO33" s="27">
        <v>-18286.114999999976</v>
      </c>
      <c r="AP33" s="27">
        <v>-29607.51199999997</v>
      </c>
      <c r="AQ33" s="27">
        <v>-4184.2800000000261</v>
      </c>
      <c r="AR33" s="27">
        <v>-12174.274999999991</v>
      </c>
      <c r="AS33" s="27">
        <v>-6340.9280000000308</v>
      </c>
      <c r="AT33" s="27">
        <v>-14018.760000000046</v>
      </c>
      <c r="AU33" s="27">
        <v>-4314.7069999999894</v>
      </c>
      <c r="AV33" s="27">
        <v>-17563.163000000015</v>
      </c>
      <c r="AW33" s="27">
        <v>-35271.734000000069</v>
      </c>
      <c r="AX33" s="27">
        <v>-50364.09600000002</v>
      </c>
      <c r="AY33" s="27">
        <v>-65710.896999999983</v>
      </c>
      <c r="AZ33" s="27">
        <v>15584.458000000022</v>
      </c>
      <c r="BA33" s="27">
        <v>-3612.3719999999976</v>
      </c>
      <c r="BB33" s="27">
        <v>-35970.26800000004</v>
      </c>
      <c r="BC33" s="27">
        <v>-8579.6800000000367</v>
      </c>
      <c r="BD33" s="27">
        <v>16513.158000000014</v>
      </c>
      <c r="BE33" s="27">
        <v>-52682.218000000008</v>
      </c>
      <c r="BF33" s="27">
        <v>-58352.567999999985</v>
      </c>
      <c r="BG33" s="27">
        <v>-23908.895999999997</v>
      </c>
      <c r="BH33" s="27">
        <v>-47879.877999999975</v>
      </c>
      <c r="BI33" s="27">
        <v>-13520.474000000026</v>
      </c>
      <c r="BJ33" s="27">
        <v>-17276.571000000007</v>
      </c>
      <c r="BK33" s="27">
        <v>-25285.700000000037</v>
      </c>
      <c r="BL33" s="27">
        <v>4630.9139999999788</v>
      </c>
      <c r="BM33" s="27">
        <v>-7698.7110000000039</v>
      </c>
      <c r="BN33" s="27">
        <v>55016.811000000002</v>
      </c>
      <c r="BO33" s="27">
        <v>11897.17500000001</v>
      </c>
      <c r="BP33" s="27">
        <v>28503.631999999991</v>
      </c>
      <c r="BQ33" s="27">
        <v>-28880.034000000007</v>
      </c>
      <c r="BR33" s="27">
        <v>2157.7110000000434</v>
      </c>
      <c r="BS33" s="27">
        <v>4816.2489999999634</v>
      </c>
      <c r="BT33" s="27">
        <v>48735.440999999992</v>
      </c>
      <c r="BU33" s="27">
        <v>22093.462000000007</v>
      </c>
      <c r="BV33" s="27">
        <v>10418.136000000048</v>
      </c>
      <c r="BW33" s="27">
        <v>-92340.337999999989</v>
      </c>
      <c r="BX33" s="27">
        <v>9368.9629999999524</v>
      </c>
      <c r="BY33" s="27">
        <v>1115.3870000000079</v>
      </c>
      <c r="BZ33" s="27">
        <v>-5420.1350000000275</v>
      </c>
      <c r="CA33" s="27">
        <v>-24494.622999999978</v>
      </c>
      <c r="CB33" s="27">
        <v>14767.525999999973</v>
      </c>
      <c r="CC33" s="27">
        <v>-26749.555999999997</v>
      </c>
      <c r="CD33" s="27">
        <v>-33038.46199999997</v>
      </c>
      <c r="CE33" s="27">
        <v>-6174.5059999999849</v>
      </c>
      <c r="CF33" s="27">
        <v>34719.399000000019</v>
      </c>
      <c r="CG33" s="27">
        <v>-38216.910000000018</v>
      </c>
      <c r="CH33" s="27">
        <v>-40938.750000000044</v>
      </c>
      <c r="CI33" s="27">
        <v>-44929.424999999974</v>
      </c>
      <c r="CJ33" s="27">
        <v>67910.546000000017</v>
      </c>
      <c r="CK33" s="27">
        <v>45007.243999999999</v>
      </c>
      <c r="CL33" s="27">
        <v>42741.406999999999</v>
      </c>
      <c r="CM33" s="27">
        <v>56140.151000000013</v>
      </c>
      <c r="CN33" s="27">
        <v>47626.977999999974</v>
      </c>
      <c r="CO33" s="27">
        <v>51283.840000000026</v>
      </c>
      <c r="CP33" s="27">
        <v>45354.773000000008</v>
      </c>
      <c r="CQ33" s="27">
        <v>-48416.826999999961</v>
      </c>
      <c r="CR33" s="27">
        <v>87728.075000000026</v>
      </c>
      <c r="CS33" s="27">
        <v>-23952.431000000041</v>
      </c>
      <c r="CT33" s="27">
        <v>-77817.977000000014</v>
      </c>
      <c r="CU33" s="27">
        <v>-11080.287000000066</v>
      </c>
      <c r="CV33" s="27">
        <v>-83851.79700000005</v>
      </c>
      <c r="CW33" s="27">
        <v>2230.688600000045</v>
      </c>
      <c r="CX33" s="27">
        <v>-123930.98879999998</v>
      </c>
      <c r="CY33" s="27">
        <v>-40554.578799999996</v>
      </c>
      <c r="CZ33" s="27">
        <v>-59862.798400000043</v>
      </c>
      <c r="DA33" s="27">
        <v>-36897.713799999932</v>
      </c>
      <c r="DB33" s="27">
        <v>-127075.88860000003</v>
      </c>
      <c r="DC33" s="27">
        <v>-41871.049399999982</v>
      </c>
      <c r="DD33" s="27">
        <v>-44979.374999999964</v>
      </c>
      <c r="DE33" s="27">
        <v>-7939.7349838709615</v>
      </c>
      <c r="DF33" s="27">
        <v>-43350.345960000006</v>
      </c>
      <c r="DG33" s="27">
        <v>-74224.171970967771</v>
      </c>
      <c r="DH33" s="27">
        <v>38706.749000000018</v>
      </c>
      <c r="DI33" s="27">
        <v>30695.201000000077</v>
      </c>
      <c r="DJ33" s="27">
        <v>-326741.97399999993</v>
      </c>
      <c r="DK33" s="27">
        <v>-29181.025000000045</v>
      </c>
      <c r="DL33" s="27">
        <v>62072.755000000005</v>
      </c>
      <c r="DM33" s="27">
        <v>-59825.763000000079</v>
      </c>
      <c r="DN33" s="27">
        <v>19463.360000000004</v>
      </c>
      <c r="DO33" s="27">
        <v>116434.10699999993</v>
      </c>
      <c r="DP33" s="27">
        <v>17938.005000000012</v>
      </c>
      <c r="DQ33" s="27">
        <v>49939.245000000003</v>
      </c>
      <c r="DR33" s="27">
        <v>-199975.17299999998</v>
      </c>
      <c r="DS33" s="27">
        <v>-119567.62300000011</v>
      </c>
      <c r="DT33" s="27">
        <v>-76496.443000000058</v>
      </c>
      <c r="DU33" s="27">
        <v>-7003.229000000023</v>
      </c>
      <c r="DV33" s="27">
        <v>-150800.859</v>
      </c>
      <c r="DW33" s="27">
        <v>-222696.288</v>
      </c>
      <c r="DX33" s="27">
        <v>-62004.29000000003</v>
      </c>
      <c r="DY33" s="27">
        <v>-167885.98999999987</v>
      </c>
      <c r="DZ33" s="27">
        <v>-68132.19899999995</v>
      </c>
      <c r="EA33" s="27">
        <v>-222119.99900000001</v>
      </c>
      <c r="EB33" s="27">
        <v>-152382.80299999996</v>
      </c>
      <c r="EC33" s="27">
        <v>-213241.92300000004</v>
      </c>
      <c r="ED33" s="27">
        <v>-358106.16899999999</v>
      </c>
      <c r="EE33" s="27">
        <v>-151204.13399999993</v>
      </c>
      <c r="EF33" s="27">
        <f t="shared" si="0"/>
        <v>-400042.13600000017</v>
      </c>
      <c r="EG33" s="27">
        <f t="shared" si="1"/>
        <v>-1852074.3259999994</v>
      </c>
    </row>
    <row r="34" spans="1:137" s="3" customFormat="1" x14ac:dyDescent="0.2">
      <c r="A34" s="29" t="str">
        <f>IF('1'!$A$1=1,B34,C34)</f>
        <v>Direct investment (net)</v>
      </c>
      <c r="B34" s="49" t="s">
        <v>67</v>
      </c>
      <c r="C34" s="31" t="s">
        <v>68</v>
      </c>
      <c r="D34" s="32">
        <v>21030.867999999999</v>
      </c>
      <c r="E34" s="32">
        <v>21150.627</v>
      </c>
      <c r="F34" s="32">
        <v>27814.434000000001</v>
      </c>
      <c r="G34" s="32">
        <v>-16759.590999999997</v>
      </c>
      <c r="H34" s="32">
        <v>-25265.628999999997</v>
      </c>
      <c r="I34" s="32">
        <v>-25755.425999999999</v>
      </c>
      <c r="J34" s="32">
        <v>-5852.7330000000002</v>
      </c>
      <c r="K34" s="32">
        <v>-16414.792000000001</v>
      </c>
      <c r="L34" s="32">
        <v>-3093.2469999999994</v>
      </c>
      <c r="M34" s="32">
        <v>12493.227999999999</v>
      </c>
      <c r="N34" s="32">
        <v>15246.457</v>
      </c>
      <c r="O34" s="32">
        <v>-1193.8270000000007</v>
      </c>
      <c r="P34" s="32">
        <v>5215.8330000000005</v>
      </c>
      <c r="Q34" s="32">
        <v>-17049.913</v>
      </c>
      <c r="R34" s="32">
        <v>-975.17700000000013</v>
      </c>
      <c r="S34" s="32">
        <v>-25245.054</v>
      </c>
      <c r="T34" s="32">
        <v>-13082.161</v>
      </c>
      <c r="U34" s="32">
        <v>-17366.133999999998</v>
      </c>
      <c r="V34" s="32">
        <v>-9182.2079999999987</v>
      </c>
      <c r="W34" s="32">
        <v>-6191.009</v>
      </c>
      <c r="X34" s="32">
        <v>-12927.528</v>
      </c>
      <c r="Y34" s="32">
        <v>-849.99</v>
      </c>
      <c r="Z34" s="32">
        <v>-2724.3</v>
      </c>
      <c r="AA34" s="32">
        <v>-1021.9779999999998</v>
      </c>
      <c r="AB34" s="32">
        <v>-6543.2979999999998</v>
      </c>
      <c r="AC34" s="32">
        <v>-8892.1360000000004</v>
      </c>
      <c r="AD34" s="32">
        <v>-10638.616</v>
      </c>
      <c r="AE34" s="32">
        <v>-7788.4809999999998</v>
      </c>
      <c r="AF34" s="32">
        <v>-5337.5860000000002</v>
      </c>
      <c r="AG34" s="32">
        <v>-23028.011999999999</v>
      </c>
      <c r="AH34" s="32">
        <v>-2908.5639999999994</v>
      </c>
      <c r="AI34" s="32">
        <v>-3563.3029999999999</v>
      </c>
      <c r="AJ34" s="32">
        <v>-3655.2039999999997</v>
      </c>
      <c r="AK34" s="32">
        <v>-3145.2879999999991</v>
      </c>
      <c r="AL34" s="32">
        <v>-6516.0860000000002</v>
      </c>
      <c r="AM34" s="32">
        <v>-9768.36</v>
      </c>
      <c r="AN34" s="32">
        <v>-16719.385999999999</v>
      </c>
      <c r="AO34" s="32">
        <v>-17280.788</v>
      </c>
      <c r="AP34" s="32">
        <v>-17016.418000000001</v>
      </c>
      <c r="AQ34" s="32">
        <v>-4471.9490000000005</v>
      </c>
      <c r="AR34" s="32">
        <v>-5995.5010000000002</v>
      </c>
      <c r="AS34" s="32">
        <v>-13415.512000000001</v>
      </c>
      <c r="AT34" s="32">
        <v>950.42500000000007</v>
      </c>
      <c r="AU34" s="32">
        <v>-1401.5930000000003</v>
      </c>
      <c r="AV34" s="32">
        <v>-169.14699999999959</v>
      </c>
      <c r="AW34" s="32">
        <v>-16904.557000000001</v>
      </c>
      <c r="AX34" s="32">
        <v>-19665.181999999997</v>
      </c>
      <c r="AY34" s="32">
        <v>-20869.644</v>
      </c>
      <c r="AZ34" s="32">
        <v>-7025.5510000000004</v>
      </c>
      <c r="BA34" s="32">
        <v>-7713.6329999999998</v>
      </c>
      <c r="BB34" s="32">
        <v>-8811.24</v>
      </c>
      <c r="BC34" s="32">
        <v>-16489.069000000003</v>
      </c>
      <c r="BD34" s="32">
        <v>-9786.5539999999983</v>
      </c>
      <c r="BE34" s="32">
        <v>-11713.047999999999</v>
      </c>
      <c r="BF34" s="32">
        <v>-14961.538</v>
      </c>
      <c r="BG34" s="32">
        <v>-18607.031999999999</v>
      </c>
      <c r="BH34" s="32">
        <v>-19394.694</v>
      </c>
      <c r="BI34" s="32">
        <v>-5110.4900000000007</v>
      </c>
      <c r="BJ34" s="32">
        <v>-12232.494999999999</v>
      </c>
      <c r="BK34" s="32">
        <v>-1747.098</v>
      </c>
      <c r="BL34" s="32">
        <v>11794.362999999999</v>
      </c>
      <c r="BM34" s="32">
        <v>9961.5930000000008</v>
      </c>
      <c r="BN34" s="32">
        <v>19439.448000000004</v>
      </c>
      <c r="BO34" s="32">
        <v>-8902.4610000000011</v>
      </c>
      <c r="BP34" s="32">
        <v>-12066.447</v>
      </c>
      <c r="BQ34" s="32">
        <v>-13273.550999999998</v>
      </c>
      <c r="BR34" s="32">
        <v>-2430.8430000000003</v>
      </c>
      <c r="BS34" s="32">
        <v>632.99200000000019</v>
      </c>
      <c r="BT34" s="32">
        <v>2042.3010000000004</v>
      </c>
      <c r="BU34" s="32">
        <v>-3568.9429999999993</v>
      </c>
      <c r="BV34" s="32">
        <v>-3057.4970000000003</v>
      </c>
      <c r="BW34" s="32">
        <v>-2000.0510000000002</v>
      </c>
      <c r="BX34" s="32">
        <v>-17891.334000000003</v>
      </c>
      <c r="BY34" s="32">
        <v>-4266.3540000000012</v>
      </c>
      <c r="BZ34" s="32">
        <v>-20290.758999999995</v>
      </c>
      <c r="CA34" s="32">
        <v>-17484.187000000002</v>
      </c>
      <c r="CB34" s="32">
        <v>-6624.6839999999993</v>
      </c>
      <c r="CC34" s="32">
        <v>-8907.4380000000001</v>
      </c>
      <c r="CD34" s="32">
        <v>-22071</v>
      </c>
      <c r="CE34" s="32">
        <v>-23892.085000000003</v>
      </c>
      <c r="CF34" s="32">
        <v>-21943.513999999999</v>
      </c>
      <c r="CG34" s="32">
        <v>-19227.143</v>
      </c>
      <c r="CH34" s="32">
        <v>-15947.071</v>
      </c>
      <c r="CI34" s="32">
        <v>-25907.214999999997</v>
      </c>
      <c r="CJ34" s="32">
        <v>-1231.175999999999</v>
      </c>
      <c r="CK34" s="32">
        <v>22929.827999999998</v>
      </c>
      <c r="CL34" s="32">
        <v>1609.0190000000002</v>
      </c>
      <c r="CM34" s="32">
        <v>-2808.4710000000005</v>
      </c>
      <c r="CN34" s="32">
        <v>-4534.51</v>
      </c>
      <c r="CO34" s="32">
        <v>-7108.9430000000002</v>
      </c>
      <c r="CP34" s="32">
        <v>-6051.5150000000003</v>
      </c>
      <c r="CQ34" s="32">
        <v>-2157.5479999999998</v>
      </c>
      <c r="CR34" s="32">
        <v>-4717.3490000000002</v>
      </c>
      <c r="CS34" s="32">
        <v>-1645.5859999999998</v>
      </c>
      <c r="CT34" s="32">
        <v>-548.52799999999979</v>
      </c>
      <c r="CU34" s="32">
        <v>-2669.5089999999996</v>
      </c>
      <c r="CV34" s="32">
        <v>-13530.380999999999</v>
      </c>
      <c r="CW34" s="32">
        <v>-14152.048000000001</v>
      </c>
      <c r="CX34" s="32">
        <v>-14188.616</v>
      </c>
      <c r="CY34" s="32">
        <v>-19600.769</v>
      </c>
      <c r="CZ34" s="32">
        <v>-13749.793999999998</v>
      </c>
      <c r="DA34" s="32">
        <v>-14334.893000000002</v>
      </c>
      <c r="DB34" s="32">
        <v>-24244.982</v>
      </c>
      <c r="DC34" s="32">
        <v>-16273.028</v>
      </c>
      <c r="DD34" s="32">
        <v>-19454.496000000003</v>
      </c>
      <c r="DE34" s="32">
        <v>-9860.1180000000004</v>
      </c>
      <c r="DF34" s="32">
        <v>-4989.4479999999994</v>
      </c>
      <c r="DG34" s="32">
        <v>2003.0719999999992</v>
      </c>
      <c r="DH34" s="32">
        <v>-22304.53</v>
      </c>
      <c r="DI34" s="32">
        <v>-22404.006000000001</v>
      </c>
      <c r="DJ34" s="32">
        <v>-28843.245999999999</v>
      </c>
      <c r="DK34" s="32">
        <v>-19050.507000000001</v>
      </c>
      <c r="DL34" s="32">
        <v>-11198.236000000001</v>
      </c>
      <c r="DM34" s="32">
        <v>-14814.769000000002</v>
      </c>
      <c r="DN34" s="32">
        <v>-6968.3320000000003</v>
      </c>
      <c r="DO34" s="32">
        <v>-6549.1120000000001</v>
      </c>
      <c r="DP34" s="32">
        <v>6558.33</v>
      </c>
      <c r="DQ34" s="32">
        <v>-8413.4629999999997</v>
      </c>
      <c r="DR34" s="32">
        <v>-5995.7879999999996</v>
      </c>
      <c r="DS34" s="32">
        <v>-5720.0250000000005</v>
      </c>
      <c r="DT34" s="32">
        <v>-12927.453000000001</v>
      </c>
      <c r="DU34" s="32">
        <v>-7292.4430000000002</v>
      </c>
      <c r="DV34" s="32">
        <v>-6263.5860000000002</v>
      </c>
      <c r="DW34" s="32">
        <v>-8821.0779999999995</v>
      </c>
      <c r="DX34" s="32">
        <v>-1661.2000000000003</v>
      </c>
      <c r="DY34" s="32">
        <v>-9189.027</v>
      </c>
      <c r="DZ34" s="32">
        <v>-7439.3499999999995</v>
      </c>
      <c r="EA34" s="32">
        <v>-7086.5650000000005</v>
      </c>
      <c r="EB34" s="32">
        <v>-10164.303</v>
      </c>
      <c r="EC34" s="32">
        <v>-9657.487000000001</v>
      </c>
      <c r="ED34" s="32">
        <v>-8631.32</v>
      </c>
      <c r="EE34" s="32">
        <v>-11520.574000000001</v>
      </c>
      <c r="EF34" s="27">
        <f t="shared" si="0"/>
        <v>-145703.68400000001</v>
      </c>
      <c r="EG34" s="27">
        <f t="shared" si="1"/>
        <v>-100654.386</v>
      </c>
    </row>
    <row r="35" spans="1:137" s="3" customFormat="1" x14ac:dyDescent="0.2">
      <c r="A35" s="33" t="str">
        <f>IF('1'!$A$1=1,B35,C35)</f>
        <v>Direct investment: assets</v>
      </c>
      <c r="B35" s="43" t="s">
        <v>69</v>
      </c>
      <c r="C35" s="35" t="s">
        <v>70</v>
      </c>
      <c r="D35" s="32">
        <v>205.56399999999996</v>
      </c>
      <c r="E35" s="32">
        <v>1640.153</v>
      </c>
      <c r="F35" s="32">
        <v>1465.1420000000001</v>
      </c>
      <c r="G35" s="32">
        <v>-363.35199999999998</v>
      </c>
      <c r="H35" s="32">
        <v>-460.13499999999999</v>
      </c>
      <c r="I35" s="32">
        <v>-360.95800000000003</v>
      </c>
      <c r="J35" s="32">
        <v>152.30199999999999</v>
      </c>
      <c r="K35" s="32">
        <v>194.642</v>
      </c>
      <c r="L35" s="32">
        <v>196.05</v>
      </c>
      <c r="M35" s="32">
        <v>-524.19100000000003</v>
      </c>
      <c r="N35" s="32">
        <v>-559.50300000000004</v>
      </c>
      <c r="O35" s="32">
        <v>-632.02700000000004</v>
      </c>
      <c r="P35" s="32">
        <v>266.85599999999999</v>
      </c>
      <c r="Q35" s="32">
        <v>158.358</v>
      </c>
      <c r="R35" s="32">
        <v>131.78100000000001</v>
      </c>
      <c r="S35" s="32">
        <v>-76.888000000000005</v>
      </c>
      <c r="T35" s="32">
        <v>-75.619</v>
      </c>
      <c r="U35" s="32">
        <v>-99.805000000000007</v>
      </c>
      <c r="V35" s="32">
        <v>620.41999999999996</v>
      </c>
      <c r="W35" s="32">
        <v>626.62</v>
      </c>
      <c r="X35" s="32">
        <v>683.16199999999992</v>
      </c>
      <c r="Y35" s="32">
        <v>643.93200000000002</v>
      </c>
      <c r="Z35" s="32">
        <v>642.52300000000002</v>
      </c>
      <c r="AA35" s="32">
        <v>917.15800000000013</v>
      </c>
      <c r="AB35" s="32">
        <v>27.151</v>
      </c>
      <c r="AC35" s="32">
        <v>27.027999999999999</v>
      </c>
      <c r="AD35" s="32">
        <v>-27.001000000000001</v>
      </c>
      <c r="AE35" s="32">
        <v>-1772.5509999999999</v>
      </c>
      <c r="AF35" s="32">
        <v>-1770.3869999999999</v>
      </c>
      <c r="AG35" s="32">
        <v>-1540.4219999999998</v>
      </c>
      <c r="AH35" s="32">
        <v>2051.576</v>
      </c>
      <c r="AI35" s="32">
        <v>2050.8209999999999</v>
      </c>
      <c r="AJ35" s="32">
        <v>2114.7979999999998</v>
      </c>
      <c r="AK35" s="32">
        <v>1652.6089999999999</v>
      </c>
      <c r="AL35" s="32">
        <v>1655.7270000000001</v>
      </c>
      <c r="AM35" s="32">
        <v>1678.5070000000001</v>
      </c>
      <c r="AN35" s="32">
        <v>-312.77800000000002</v>
      </c>
      <c r="AO35" s="32">
        <v>-217.36799999999999</v>
      </c>
      <c r="AP35" s="32">
        <v>-263.41199999999998</v>
      </c>
      <c r="AQ35" s="32">
        <v>1307.587</v>
      </c>
      <c r="AR35" s="32">
        <v>1309.0609999999999</v>
      </c>
      <c r="AS35" s="32">
        <v>1336.3109999999999</v>
      </c>
      <c r="AT35" s="32">
        <v>105.60299999999999</v>
      </c>
      <c r="AU35" s="32">
        <v>137.411</v>
      </c>
      <c r="AV35" s="32">
        <v>-112.765</v>
      </c>
      <c r="AW35" s="32">
        <v>-84.382000000000005</v>
      </c>
      <c r="AX35" s="32">
        <v>-83.8</v>
      </c>
      <c r="AY35" s="32">
        <v>-138.946</v>
      </c>
      <c r="AZ35" s="32">
        <v>-501.82499999999999</v>
      </c>
      <c r="BA35" s="32">
        <v>-516.053</v>
      </c>
      <c r="BB35" s="32">
        <v>-483.54300000000001</v>
      </c>
      <c r="BC35" s="32">
        <v>1072.46</v>
      </c>
      <c r="BD35" s="32">
        <v>1055.154</v>
      </c>
      <c r="BE35" s="32">
        <v>1060.0050000000001</v>
      </c>
      <c r="BF35" s="32">
        <v>77.254000000000005</v>
      </c>
      <c r="BG35" s="32">
        <v>75.741</v>
      </c>
      <c r="BH35" s="32">
        <v>99.078999999999994</v>
      </c>
      <c r="BI35" s="32">
        <v>-843.47900000000004</v>
      </c>
      <c r="BJ35" s="32">
        <v>-657.923</v>
      </c>
      <c r="BK35" s="32">
        <v>14330.927</v>
      </c>
      <c r="BL35" s="32">
        <v>916.53499999999997</v>
      </c>
      <c r="BM35" s="32">
        <v>910.072</v>
      </c>
      <c r="BN35" s="32">
        <v>1003.667</v>
      </c>
      <c r="BO35" s="32">
        <v>299.47199999999998</v>
      </c>
      <c r="BP35" s="32">
        <v>214.51499999999999</v>
      </c>
      <c r="BQ35" s="32">
        <v>106.82900000000001</v>
      </c>
      <c r="BR35" s="32">
        <v>1229.078</v>
      </c>
      <c r="BS35" s="32">
        <v>1238.4640000000002</v>
      </c>
      <c r="BT35" s="32">
        <v>2433.9750000000004</v>
      </c>
      <c r="BU35" s="32">
        <v>424.875</v>
      </c>
      <c r="BV35" s="32">
        <v>509.58299999999997</v>
      </c>
      <c r="BW35" s="32">
        <v>450.71499999999997</v>
      </c>
      <c r="BX35" s="32">
        <v>1721.4059999999999</v>
      </c>
      <c r="BY35" s="32">
        <v>1784.6179999999999</v>
      </c>
      <c r="BZ35" s="32">
        <v>2279.2359999999999</v>
      </c>
      <c r="CA35" s="32">
        <v>3407.4609999999998</v>
      </c>
      <c r="CB35" s="32">
        <v>3229.5340000000001</v>
      </c>
      <c r="CC35" s="32">
        <v>3296.0239999999999</v>
      </c>
      <c r="CD35" s="32">
        <v>1333.5129999999999</v>
      </c>
      <c r="CE35" s="32">
        <v>1285.673</v>
      </c>
      <c r="CF35" s="32">
        <v>1309.662</v>
      </c>
      <c r="CG35" s="32">
        <v>-2663.8429999999998</v>
      </c>
      <c r="CH35" s="32">
        <v>-2512.3910000000001</v>
      </c>
      <c r="CI35" s="32">
        <v>-2204.2910000000002</v>
      </c>
      <c r="CJ35" s="32">
        <v>1790.8020000000001</v>
      </c>
      <c r="CK35" s="32">
        <v>2443.5749999999998</v>
      </c>
      <c r="CL35" s="32">
        <v>1667.529</v>
      </c>
      <c r="CM35" s="32">
        <v>-760.62800000000004</v>
      </c>
      <c r="CN35" s="32">
        <v>-702.11800000000005</v>
      </c>
      <c r="CO35" s="32">
        <v>-760.62800000000004</v>
      </c>
      <c r="CP35" s="32">
        <v>-1528.8040000000001</v>
      </c>
      <c r="CQ35" s="32">
        <v>-1791.8619999999999</v>
      </c>
      <c r="CR35" s="32">
        <v>-1791.8609999999999</v>
      </c>
      <c r="CS35" s="32">
        <v>621.66699999999992</v>
      </c>
      <c r="CT35" s="32">
        <v>621.66699999999992</v>
      </c>
      <c r="CU35" s="32">
        <v>548.529</v>
      </c>
      <c r="CV35" s="32">
        <v>1755.2930000000001</v>
      </c>
      <c r="CW35" s="32">
        <v>1755.2930000000001</v>
      </c>
      <c r="CX35" s="32">
        <v>2669.5079999999998</v>
      </c>
      <c r="CY35" s="32">
        <v>-438.82299999999998</v>
      </c>
      <c r="CZ35" s="32">
        <v>-438.82299999999998</v>
      </c>
      <c r="DA35" s="32">
        <v>36.567999999999984</v>
      </c>
      <c r="DB35" s="32">
        <v>-329.11799999999999</v>
      </c>
      <c r="DC35" s="32">
        <v>-182.84299999999996</v>
      </c>
      <c r="DD35" s="32">
        <v>0</v>
      </c>
      <c r="DE35" s="32">
        <v>-36.518999999999998</v>
      </c>
      <c r="DF35" s="32">
        <v>-36.155000000000001</v>
      </c>
      <c r="DG35" s="32">
        <v>-37.094000000000001</v>
      </c>
      <c r="DH35" s="32">
        <v>1552.607</v>
      </c>
      <c r="DI35" s="32">
        <v>1556.8889999999999</v>
      </c>
      <c r="DJ35" s="32">
        <v>1739.874</v>
      </c>
      <c r="DK35" s="32">
        <v>118.08199999999999</v>
      </c>
      <c r="DL35" s="32">
        <v>39.709999999999994</v>
      </c>
      <c r="DM35" s="32">
        <v>890.50599999999997</v>
      </c>
      <c r="DN35" s="32">
        <v>2459.41</v>
      </c>
      <c r="DO35" s="32">
        <v>2471.3620000000001</v>
      </c>
      <c r="DP35" s="32">
        <v>2598.5840000000003</v>
      </c>
      <c r="DQ35" s="32">
        <v>-329.94</v>
      </c>
      <c r="DR35" s="32">
        <v>-330.80199999999996</v>
      </c>
      <c r="DS35" s="32">
        <v>-626.28</v>
      </c>
      <c r="DT35" s="32">
        <v>421.09</v>
      </c>
      <c r="DU35" s="32">
        <v>416.71100000000001</v>
      </c>
      <c r="DV35" s="32">
        <v>290.36500000000001</v>
      </c>
      <c r="DW35" s="32">
        <v>-1408.059</v>
      </c>
      <c r="DX35" s="32">
        <v>-1412.02</v>
      </c>
      <c r="DY35" s="32">
        <v>-748.42800000000011</v>
      </c>
      <c r="DZ35" s="32">
        <v>-1086.6469999999999</v>
      </c>
      <c r="EA35" s="32">
        <v>-1118.931</v>
      </c>
      <c r="EB35" s="32">
        <v>-826.36599999999999</v>
      </c>
      <c r="EC35" s="32">
        <v>0</v>
      </c>
      <c r="ED35" s="32">
        <v>-42.103999999999999</v>
      </c>
      <c r="EE35" s="32">
        <v>0</v>
      </c>
      <c r="EF35" s="27">
        <f t="shared" si="0"/>
        <v>12140.002000000002</v>
      </c>
      <c r="EG35" s="27">
        <f t="shared" si="1"/>
        <v>-5514.3890000000001</v>
      </c>
    </row>
    <row r="36" spans="1:137" x14ac:dyDescent="0.2">
      <c r="A36" s="33" t="str">
        <f>IF('1'!$A$1=1,B36,C36)</f>
        <v>Direct investment: liabilities</v>
      </c>
      <c r="B36" s="43" t="s">
        <v>71</v>
      </c>
      <c r="C36" s="35" t="s">
        <v>72</v>
      </c>
      <c r="D36" s="32">
        <v>-20825.304</v>
      </c>
      <c r="E36" s="32">
        <v>-19510.474000000002</v>
      </c>
      <c r="F36" s="32">
        <v>-26349.292000000001</v>
      </c>
      <c r="G36" s="32">
        <v>16396.238999999998</v>
      </c>
      <c r="H36" s="32">
        <v>24805.493999999999</v>
      </c>
      <c r="I36" s="32">
        <v>25394.468000000001</v>
      </c>
      <c r="J36" s="32">
        <v>6005.0349999999999</v>
      </c>
      <c r="K36" s="32">
        <v>16609.434000000001</v>
      </c>
      <c r="L36" s="32">
        <v>3289.2969999999996</v>
      </c>
      <c r="M36" s="32">
        <v>-13017.419</v>
      </c>
      <c r="N36" s="32">
        <v>-15805.960000000001</v>
      </c>
      <c r="O36" s="32">
        <v>561.80000000000064</v>
      </c>
      <c r="P36" s="32">
        <v>-4948.9770000000008</v>
      </c>
      <c r="Q36" s="32">
        <v>17208.271000000001</v>
      </c>
      <c r="R36" s="32">
        <v>1106.9580000000001</v>
      </c>
      <c r="S36" s="32">
        <v>25168.166000000001</v>
      </c>
      <c r="T36" s="32">
        <v>13006.541999999999</v>
      </c>
      <c r="U36" s="32">
        <v>17266.328999999998</v>
      </c>
      <c r="V36" s="32">
        <v>9802.6279999999988</v>
      </c>
      <c r="W36" s="32">
        <v>6817.6289999999999</v>
      </c>
      <c r="X36" s="32">
        <v>13610.69</v>
      </c>
      <c r="Y36" s="32">
        <v>1493.922</v>
      </c>
      <c r="Z36" s="32">
        <v>3366.8230000000003</v>
      </c>
      <c r="AA36" s="32">
        <v>1939.136</v>
      </c>
      <c r="AB36" s="32">
        <v>6570.4489999999996</v>
      </c>
      <c r="AC36" s="32">
        <v>8919.1640000000007</v>
      </c>
      <c r="AD36" s="32">
        <v>10611.615</v>
      </c>
      <c r="AE36" s="32">
        <v>6015.9299999999994</v>
      </c>
      <c r="AF36" s="32">
        <v>3567.1990000000001</v>
      </c>
      <c r="AG36" s="32">
        <v>21487.59</v>
      </c>
      <c r="AH36" s="32">
        <v>4960.1399999999994</v>
      </c>
      <c r="AI36" s="32">
        <v>5614.1239999999998</v>
      </c>
      <c r="AJ36" s="32">
        <v>5770.0019999999995</v>
      </c>
      <c r="AK36" s="32">
        <v>4797.896999999999</v>
      </c>
      <c r="AL36" s="32">
        <v>8171.8130000000001</v>
      </c>
      <c r="AM36" s="32">
        <v>11446.867</v>
      </c>
      <c r="AN36" s="32">
        <v>16406.608</v>
      </c>
      <c r="AO36" s="32">
        <v>17063.420000000002</v>
      </c>
      <c r="AP36" s="32">
        <v>16753.006000000001</v>
      </c>
      <c r="AQ36" s="32">
        <v>5779.5360000000001</v>
      </c>
      <c r="AR36" s="32">
        <v>7304.5619999999999</v>
      </c>
      <c r="AS36" s="32">
        <v>14751.823</v>
      </c>
      <c r="AT36" s="32">
        <v>-844.82200000000012</v>
      </c>
      <c r="AU36" s="32">
        <v>1539.0040000000004</v>
      </c>
      <c r="AV36" s="32">
        <v>56.381999999999607</v>
      </c>
      <c r="AW36" s="32">
        <v>16820.174999999999</v>
      </c>
      <c r="AX36" s="32">
        <v>19581.381999999998</v>
      </c>
      <c r="AY36" s="32">
        <v>20730.698</v>
      </c>
      <c r="AZ36" s="32">
        <v>6523.7260000000006</v>
      </c>
      <c r="BA36" s="32">
        <v>7197.58</v>
      </c>
      <c r="BB36" s="32">
        <v>8327.6970000000001</v>
      </c>
      <c r="BC36" s="32">
        <v>17561.529000000002</v>
      </c>
      <c r="BD36" s="32">
        <v>10841.707999999999</v>
      </c>
      <c r="BE36" s="32">
        <v>12773.053</v>
      </c>
      <c r="BF36" s="32">
        <v>15038.792000000001</v>
      </c>
      <c r="BG36" s="32">
        <v>18682.773000000001</v>
      </c>
      <c r="BH36" s="32">
        <v>19493.773000000001</v>
      </c>
      <c r="BI36" s="32">
        <v>4267.0110000000004</v>
      </c>
      <c r="BJ36" s="32">
        <v>11574.571999999998</v>
      </c>
      <c r="BK36" s="32">
        <v>16078.025</v>
      </c>
      <c r="BL36" s="32">
        <v>-10877.828</v>
      </c>
      <c r="BM36" s="32">
        <v>-9051.5210000000006</v>
      </c>
      <c r="BN36" s="32">
        <v>-18435.781000000003</v>
      </c>
      <c r="BO36" s="32">
        <v>9201.9330000000009</v>
      </c>
      <c r="BP36" s="32">
        <v>12280.962</v>
      </c>
      <c r="BQ36" s="32">
        <v>13380.379999999997</v>
      </c>
      <c r="BR36" s="32">
        <v>3659.9210000000003</v>
      </c>
      <c r="BS36" s="32">
        <v>605.47199999999998</v>
      </c>
      <c r="BT36" s="32">
        <v>391.67399999999998</v>
      </c>
      <c r="BU36" s="32">
        <v>3993.8179999999993</v>
      </c>
      <c r="BV36" s="32">
        <v>3567.0800000000004</v>
      </c>
      <c r="BW36" s="32">
        <v>2450.7660000000001</v>
      </c>
      <c r="BX36" s="32">
        <v>19612.740000000002</v>
      </c>
      <c r="BY36" s="32">
        <v>6050.9720000000007</v>
      </c>
      <c r="BZ36" s="32">
        <v>22569.994999999995</v>
      </c>
      <c r="CA36" s="32">
        <v>20891.648000000001</v>
      </c>
      <c r="CB36" s="32">
        <v>9854.2179999999989</v>
      </c>
      <c r="CC36" s="32">
        <v>12203.462</v>
      </c>
      <c r="CD36" s="32">
        <v>23404.512999999999</v>
      </c>
      <c r="CE36" s="32">
        <v>25177.758000000002</v>
      </c>
      <c r="CF36" s="32">
        <v>23253.175999999999</v>
      </c>
      <c r="CG36" s="32">
        <v>16563.3</v>
      </c>
      <c r="CH36" s="32">
        <v>13434.68</v>
      </c>
      <c r="CI36" s="32">
        <v>23702.923999999995</v>
      </c>
      <c r="CJ36" s="32">
        <v>3021.9779999999992</v>
      </c>
      <c r="CK36" s="32">
        <v>-20486.252999999997</v>
      </c>
      <c r="CL36" s="32">
        <v>58.509999999999764</v>
      </c>
      <c r="CM36" s="32">
        <v>2047.8430000000003</v>
      </c>
      <c r="CN36" s="32">
        <v>3832.3919999999998</v>
      </c>
      <c r="CO36" s="32">
        <v>6348.3150000000005</v>
      </c>
      <c r="CP36" s="32">
        <v>4522.7110000000002</v>
      </c>
      <c r="CQ36" s="32">
        <v>365.68599999999969</v>
      </c>
      <c r="CR36" s="32">
        <v>2925.4879999999998</v>
      </c>
      <c r="CS36" s="32">
        <v>2267.2529999999997</v>
      </c>
      <c r="CT36" s="32">
        <v>1170.1949999999997</v>
      </c>
      <c r="CU36" s="32">
        <v>3218.0379999999996</v>
      </c>
      <c r="CV36" s="32">
        <v>15285.673999999999</v>
      </c>
      <c r="CW36" s="32">
        <v>15907.341</v>
      </c>
      <c r="CX36" s="32">
        <v>16858.124</v>
      </c>
      <c r="CY36" s="32">
        <v>19161.946</v>
      </c>
      <c r="CZ36" s="32">
        <v>13310.970999999998</v>
      </c>
      <c r="DA36" s="32">
        <v>14371.461000000001</v>
      </c>
      <c r="DB36" s="32">
        <v>23915.864000000001</v>
      </c>
      <c r="DC36" s="32">
        <v>16090.184999999999</v>
      </c>
      <c r="DD36" s="32">
        <v>19454.496000000003</v>
      </c>
      <c r="DE36" s="32">
        <v>9823.5990000000002</v>
      </c>
      <c r="DF36" s="32">
        <v>4953.2929999999997</v>
      </c>
      <c r="DG36" s="32">
        <v>-2040.1659999999993</v>
      </c>
      <c r="DH36" s="32">
        <v>23857.136999999999</v>
      </c>
      <c r="DI36" s="32">
        <v>23960.895</v>
      </c>
      <c r="DJ36" s="32">
        <v>30583.119999999999</v>
      </c>
      <c r="DK36" s="32">
        <v>19168.589</v>
      </c>
      <c r="DL36" s="32">
        <v>11237.946</v>
      </c>
      <c r="DM36" s="32">
        <v>15705.275000000001</v>
      </c>
      <c r="DN36" s="32">
        <v>9427.7420000000002</v>
      </c>
      <c r="DO36" s="32">
        <v>9020.4740000000002</v>
      </c>
      <c r="DP36" s="32">
        <v>-3959.7459999999996</v>
      </c>
      <c r="DQ36" s="32">
        <v>8083.5229999999992</v>
      </c>
      <c r="DR36" s="32">
        <v>5664.9859999999999</v>
      </c>
      <c r="DS36" s="32">
        <v>5093.7450000000008</v>
      </c>
      <c r="DT36" s="32">
        <v>13348.543000000001</v>
      </c>
      <c r="DU36" s="32">
        <v>7709.1540000000005</v>
      </c>
      <c r="DV36" s="32">
        <v>6553.951</v>
      </c>
      <c r="DW36" s="32">
        <v>7413.0190000000002</v>
      </c>
      <c r="DX36" s="32">
        <v>249.18000000000029</v>
      </c>
      <c r="DY36" s="32">
        <v>8440.5990000000002</v>
      </c>
      <c r="DZ36" s="32">
        <v>6352.7029999999995</v>
      </c>
      <c r="EA36" s="32">
        <v>5967.634</v>
      </c>
      <c r="EB36" s="32">
        <v>9337.9369999999999</v>
      </c>
      <c r="EC36" s="32">
        <v>9657.487000000001</v>
      </c>
      <c r="ED36" s="32">
        <v>8589.2160000000003</v>
      </c>
      <c r="EE36" s="32">
        <v>11520.574000000001</v>
      </c>
      <c r="EF36" s="27">
        <f t="shared" si="0"/>
        <v>157843.68599999996</v>
      </c>
      <c r="EG36" s="27">
        <f t="shared" si="1"/>
        <v>95139.997000000003</v>
      </c>
    </row>
    <row r="37" spans="1:137" x14ac:dyDescent="0.2">
      <c r="A37" s="36" t="str">
        <f>IF('1'!$A$1=1,B37,C37)</f>
        <v xml:space="preserve">o/w: </v>
      </c>
      <c r="B37" s="56" t="s">
        <v>73</v>
      </c>
      <c r="C37" s="42" t="s">
        <v>74</v>
      </c>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27"/>
      <c r="EG37" s="27"/>
    </row>
    <row r="38" spans="1:137" s="3" customFormat="1" x14ac:dyDescent="0.2">
      <c r="A38" s="36" t="str">
        <f>IF('1'!$A$1=1,B38,C38)</f>
        <v>reinvestment of earnings</v>
      </c>
      <c r="B38" s="56" t="s">
        <v>75</v>
      </c>
      <c r="C38" s="57" t="s">
        <v>76</v>
      </c>
      <c r="D38" s="48">
        <v>-22564.7</v>
      </c>
      <c r="E38" s="48">
        <v>-27539.879000000001</v>
      </c>
      <c r="F38" s="48">
        <v>-27628.383999999998</v>
      </c>
      <c r="G38" s="48">
        <v>14511.352999999999</v>
      </c>
      <c r="H38" s="48">
        <v>16021.085999999999</v>
      </c>
      <c r="I38" s="48">
        <v>16922.566999999999</v>
      </c>
      <c r="J38" s="48">
        <v>913.81</v>
      </c>
      <c r="K38" s="48">
        <v>908.32799999999997</v>
      </c>
      <c r="L38" s="48">
        <v>914.904</v>
      </c>
      <c r="M38" s="48">
        <v>-13301.356</v>
      </c>
      <c r="N38" s="48">
        <v>-15199.832</v>
      </c>
      <c r="O38" s="48">
        <v>-17462.655999999999</v>
      </c>
      <c r="P38" s="48">
        <v>-6259.0010000000002</v>
      </c>
      <c r="Q38" s="48">
        <v>-7073.3379999999997</v>
      </c>
      <c r="R38" s="48">
        <v>-9567.2870000000003</v>
      </c>
      <c r="S38" s="48">
        <v>11482.014999999999</v>
      </c>
      <c r="T38" s="48">
        <v>11317.708000000001</v>
      </c>
      <c r="U38" s="48">
        <v>11327.909</v>
      </c>
      <c r="V38" s="48">
        <v>297.80099999999999</v>
      </c>
      <c r="W38" s="48">
        <v>175.45400000000001</v>
      </c>
      <c r="X38" s="48">
        <v>-394.13200000000001</v>
      </c>
      <c r="Y38" s="48">
        <v>437.87400000000002</v>
      </c>
      <c r="Z38" s="48">
        <v>385.51400000000001</v>
      </c>
      <c r="AA38" s="48">
        <v>733.72699999999998</v>
      </c>
      <c r="AB38" s="48">
        <v>5185.7669999999998</v>
      </c>
      <c r="AC38" s="48">
        <v>5054.1930000000002</v>
      </c>
      <c r="AD38" s="48">
        <v>6939.402</v>
      </c>
      <c r="AE38" s="48">
        <v>4646.2309999999998</v>
      </c>
      <c r="AF38" s="48">
        <v>2959.4540000000002</v>
      </c>
      <c r="AG38" s="48">
        <v>4882.3559999999998</v>
      </c>
      <c r="AH38" s="48">
        <v>1090.711</v>
      </c>
      <c r="AI38" s="48">
        <v>333.25900000000001</v>
      </c>
      <c r="AJ38" s="48">
        <v>678.82399999999996</v>
      </c>
      <c r="AK38" s="48">
        <v>2212.3629999999998</v>
      </c>
      <c r="AL38" s="48">
        <v>2670.527</v>
      </c>
      <c r="AM38" s="48">
        <v>3274.4639999999999</v>
      </c>
      <c r="AN38" s="48">
        <v>13733.781000000001</v>
      </c>
      <c r="AO38" s="48">
        <v>13558.353999999999</v>
      </c>
      <c r="AP38" s="48">
        <v>13434.013999999999</v>
      </c>
      <c r="AQ38" s="48">
        <v>2876.692</v>
      </c>
      <c r="AR38" s="48">
        <v>3743.915</v>
      </c>
      <c r="AS38" s="48">
        <v>2410.6</v>
      </c>
      <c r="AT38" s="48">
        <v>-6837.7780000000002</v>
      </c>
      <c r="AU38" s="48">
        <v>-4534.5640000000003</v>
      </c>
      <c r="AV38" s="48">
        <v>-4115.9250000000002</v>
      </c>
      <c r="AW38" s="48">
        <v>12826.085999999999</v>
      </c>
      <c r="AX38" s="48">
        <v>11536.535</v>
      </c>
      <c r="AY38" s="48">
        <v>12810.793</v>
      </c>
      <c r="AZ38" s="48">
        <v>5492.1970000000001</v>
      </c>
      <c r="BA38" s="48">
        <v>4997.5649999999996</v>
      </c>
      <c r="BB38" s="48">
        <v>5856.2510000000002</v>
      </c>
      <c r="BC38" s="48">
        <v>8713.7360000000008</v>
      </c>
      <c r="BD38" s="48">
        <v>7175.0469999999996</v>
      </c>
      <c r="BE38" s="48">
        <v>6280.5259999999998</v>
      </c>
      <c r="BF38" s="48">
        <v>8884.2180000000008</v>
      </c>
      <c r="BG38" s="48">
        <v>12472.013000000001</v>
      </c>
      <c r="BH38" s="48">
        <v>14242.591</v>
      </c>
      <c r="BI38" s="48">
        <v>595.39700000000005</v>
      </c>
      <c r="BJ38" s="48">
        <v>4922.2389999999996</v>
      </c>
      <c r="BK38" s="48">
        <v>4178.87</v>
      </c>
      <c r="BL38" s="48">
        <v>-12590.302</v>
      </c>
      <c r="BM38" s="48">
        <v>-13946.228999999999</v>
      </c>
      <c r="BN38" s="48">
        <v>-18303.719000000001</v>
      </c>
      <c r="BO38" s="48">
        <v>8793.5630000000001</v>
      </c>
      <c r="BP38" s="48">
        <v>9063.2430000000004</v>
      </c>
      <c r="BQ38" s="48">
        <v>10389.156999999999</v>
      </c>
      <c r="BR38" s="48">
        <v>-628.19500000000005</v>
      </c>
      <c r="BS38" s="48">
        <v>1321.028</v>
      </c>
      <c r="BT38" s="48">
        <v>-3972.694</v>
      </c>
      <c r="BU38" s="48">
        <v>3342.3440000000001</v>
      </c>
      <c r="BV38" s="48">
        <v>5492.17</v>
      </c>
      <c r="BW38" s="48">
        <v>1380.316</v>
      </c>
      <c r="BX38" s="48">
        <v>19245.883000000002</v>
      </c>
      <c r="BY38" s="48">
        <v>6023.0870000000004</v>
      </c>
      <c r="BZ38" s="48">
        <v>24932.616999999998</v>
      </c>
      <c r="CA38" s="48">
        <v>21115.088</v>
      </c>
      <c r="CB38" s="48">
        <v>15457.596</v>
      </c>
      <c r="CC38" s="48">
        <v>11413.505999999999</v>
      </c>
      <c r="CD38" s="48">
        <v>16029.37</v>
      </c>
      <c r="CE38" s="48">
        <v>16901.240000000002</v>
      </c>
      <c r="CF38" s="48">
        <v>19217.280999999999</v>
      </c>
      <c r="CG38" s="48">
        <v>6962.9160000000002</v>
      </c>
      <c r="CH38" s="48">
        <v>9361.9619999999995</v>
      </c>
      <c r="CI38" s="48">
        <v>-30968.917000000001</v>
      </c>
      <c r="CJ38" s="48">
        <v>10101.239</v>
      </c>
      <c r="CK38" s="48">
        <v>-3239.1579999999999</v>
      </c>
      <c r="CL38" s="48">
        <v>-3042.51</v>
      </c>
      <c r="CM38" s="48">
        <v>2369.6469999999999</v>
      </c>
      <c r="CN38" s="48">
        <v>2808.47</v>
      </c>
      <c r="CO38" s="48">
        <v>3890.902</v>
      </c>
      <c r="CP38" s="48">
        <v>-509.601</v>
      </c>
      <c r="CQ38" s="48">
        <v>-2267.2530000000002</v>
      </c>
      <c r="CR38" s="48">
        <v>-2340.39</v>
      </c>
      <c r="CS38" s="48">
        <v>2120.9789999999998</v>
      </c>
      <c r="CT38" s="48">
        <v>767.94100000000003</v>
      </c>
      <c r="CU38" s="48">
        <v>-2450.096</v>
      </c>
      <c r="CV38" s="48">
        <v>13310.97</v>
      </c>
      <c r="CW38" s="48">
        <v>12140.775</v>
      </c>
      <c r="CX38" s="48">
        <v>15322.243</v>
      </c>
      <c r="CY38" s="48">
        <v>11226.56</v>
      </c>
      <c r="CZ38" s="48">
        <v>11372.834999999999</v>
      </c>
      <c r="DA38" s="48">
        <v>13457.245000000001</v>
      </c>
      <c r="DB38" s="48">
        <v>15358.812</v>
      </c>
      <c r="DC38" s="48">
        <v>13640.088</v>
      </c>
      <c r="DD38" s="48">
        <v>16821.556</v>
      </c>
      <c r="DE38" s="48">
        <v>6573.4110000000001</v>
      </c>
      <c r="DF38" s="48">
        <v>4519.4279999999999</v>
      </c>
      <c r="DG38" s="48">
        <v>-9681.5149999999994</v>
      </c>
      <c r="DH38" s="48">
        <v>15412.468999999999</v>
      </c>
      <c r="DI38" s="48">
        <v>15530.913</v>
      </c>
      <c r="DJ38" s="48">
        <v>18172.018</v>
      </c>
      <c r="DK38" s="48">
        <v>13500.669</v>
      </c>
      <c r="DL38" s="48">
        <v>10562.874</v>
      </c>
      <c r="DM38" s="48">
        <v>12305.164000000001</v>
      </c>
      <c r="DN38" s="48">
        <v>9140.81</v>
      </c>
      <c r="DO38" s="48">
        <v>7496.4660000000003</v>
      </c>
      <c r="DP38" s="48">
        <v>-4949.683</v>
      </c>
      <c r="DQ38" s="48">
        <v>5526.4889999999996</v>
      </c>
      <c r="DR38" s="48">
        <v>2729.1170000000002</v>
      </c>
      <c r="DS38" s="48">
        <v>-3423.665</v>
      </c>
      <c r="DT38" s="48">
        <v>4000.3519999999999</v>
      </c>
      <c r="DU38" s="48">
        <v>4750.5050000000001</v>
      </c>
      <c r="DV38" s="48">
        <v>2820.6880000000001</v>
      </c>
      <c r="DW38" s="48">
        <v>4845.38</v>
      </c>
      <c r="DX38" s="48">
        <v>3363.93</v>
      </c>
      <c r="DY38" s="48">
        <v>6943.7430000000004</v>
      </c>
      <c r="DZ38" s="48">
        <v>2967.3809999999999</v>
      </c>
      <c r="EA38" s="48">
        <v>1699.1179999999999</v>
      </c>
      <c r="EB38" s="48">
        <v>2313.8249999999998</v>
      </c>
      <c r="EC38" s="48">
        <v>3704.8119999999999</v>
      </c>
      <c r="ED38" s="48">
        <v>3747.2559999999999</v>
      </c>
      <c r="EE38" s="48">
        <v>1898.9960000000001</v>
      </c>
      <c r="EF38" s="306">
        <f t="shared" si="0"/>
        <v>102003.641</v>
      </c>
      <c r="EG38" s="306">
        <f t="shared" si="1"/>
        <v>43055.985999999997</v>
      </c>
    </row>
    <row r="39" spans="1:137" s="3" customFormat="1" x14ac:dyDescent="0.2">
      <c r="A39" s="36" t="str">
        <f>IF('1'!$A$1=1,B39,C39)</f>
        <v>debt instruments</v>
      </c>
      <c r="B39" s="56" t="s">
        <v>77</v>
      </c>
      <c r="C39" s="57" t="s">
        <v>78</v>
      </c>
      <c r="D39" s="39">
        <v>332.06699999999995</v>
      </c>
      <c r="E39" s="39">
        <v>1444.3140000000001</v>
      </c>
      <c r="F39" s="39">
        <v>1907.0099999999998</v>
      </c>
      <c r="G39" s="39">
        <v>-3633.5160000000001</v>
      </c>
      <c r="H39" s="39">
        <v>627.45800000000008</v>
      </c>
      <c r="I39" s="39">
        <v>-828.07999999999993</v>
      </c>
      <c r="J39" s="39">
        <v>-9725.5460000000003</v>
      </c>
      <c r="K39" s="39">
        <v>-129.76099999999997</v>
      </c>
      <c r="L39" s="39">
        <v>-1045.6040000000003</v>
      </c>
      <c r="M39" s="39">
        <v>-2402.5439999999999</v>
      </c>
      <c r="N39" s="39">
        <v>-2261.3240000000001</v>
      </c>
      <c r="O39" s="39">
        <v>-1568.3629999999998</v>
      </c>
      <c r="P39" s="39">
        <v>-1479.8409999999999</v>
      </c>
      <c r="Q39" s="39">
        <v>-2296.1950000000002</v>
      </c>
      <c r="R39" s="39">
        <v>-2451.1240000000003</v>
      </c>
      <c r="S39" s="39">
        <v>1358.3630000000001</v>
      </c>
      <c r="T39" s="39">
        <v>100.82599999999991</v>
      </c>
      <c r="U39" s="39">
        <v>548.92999999999995</v>
      </c>
      <c r="V39" s="39">
        <v>1538.6399999999999</v>
      </c>
      <c r="W39" s="39">
        <v>1203.1109999999999</v>
      </c>
      <c r="X39" s="39">
        <v>840.81500000000005</v>
      </c>
      <c r="Y39" s="39">
        <v>257.57299999999998</v>
      </c>
      <c r="Z39" s="39">
        <v>462.61700000000008</v>
      </c>
      <c r="AA39" s="39">
        <v>1153</v>
      </c>
      <c r="AB39" s="39">
        <v>27.151000000000067</v>
      </c>
      <c r="AC39" s="39">
        <v>2918.9989999999998</v>
      </c>
      <c r="AD39" s="39">
        <v>2727.1579999999999</v>
      </c>
      <c r="AE39" s="39">
        <v>53.714000000000169</v>
      </c>
      <c r="AF39" s="39">
        <v>-105.69500000000016</v>
      </c>
      <c r="AG39" s="39">
        <v>1096.5720000000001</v>
      </c>
      <c r="AH39" s="39">
        <v>-545.35500000000002</v>
      </c>
      <c r="AI39" s="39">
        <v>2025.1860000000001</v>
      </c>
      <c r="AJ39" s="39">
        <v>52.217000000000041</v>
      </c>
      <c r="AK39" s="39">
        <v>1199.4749999999999</v>
      </c>
      <c r="AL39" s="39">
        <v>2056.306</v>
      </c>
      <c r="AM39" s="39">
        <v>6136.1810000000005</v>
      </c>
      <c r="AN39" s="39">
        <v>1535.454</v>
      </c>
      <c r="AO39" s="39">
        <v>298.88200000000006</v>
      </c>
      <c r="AP39" s="39">
        <v>1791.202</v>
      </c>
      <c r="AQ39" s="39">
        <v>1673.712</v>
      </c>
      <c r="AR39" s="39">
        <v>654.53099999999995</v>
      </c>
      <c r="AS39" s="39">
        <v>2043.77</v>
      </c>
      <c r="AT39" s="39">
        <v>4514.518</v>
      </c>
      <c r="AU39" s="39">
        <v>5413.9950000000008</v>
      </c>
      <c r="AV39" s="39">
        <v>2339.875</v>
      </c>
      <c r="AW39" s="39">
        <v>-1490.7510000000002</v>
      </c>
      <c r="AX39" s="39">
        <v>3491.6869999999999</v>
      </c>
      <c r="AY39" s="39">
        <v>2306.4990000000003</v>
      </c>
      <c r="AZ39" s="39">
        <v>-2258.2139999999999</v>
      </c>
      <c r="BA39" s="39">
        <v>-27.160999999999945</v>
      </c>
      <c r="BB39" s="39">
        <v>-1181.9949999999999</v>
      </c>
      <c r="BC39" s="39">
        <v>2493.4690000000001</v>
      </c>
      <c r="BD39" s="39">
        <v>1345.3220000000001</v>
      </c>
      <c r="BE39" s="39">
        <v>3842.5160000000001</v>
      </c>
      <c r="BF39" s="39">
        <v>4841.2550000000001</v>
      </c>
      <c r="BG39" s="39">
        <v>5832.0550000000003</v>
      </c>
      <c r="BH39" s="39">
        <v>3864.0770000000002</v>
      </c>
      <c r="BI39" s="39">
        <v>-1165.9859999999999</v>
      </c>
      <c r="BJ39" s="39">
        <v>852.86400000000003</v>
      </c>
      <c r="BK39" s="39">
        <v>3801.1190000000006</v>
      </c>
      <c r="BL39" s="39">
        <v>-1109.49</v>
      </c>
      <c r="BM39" s="39">
        <v>2607.2310000000002</v>
      </c>
      <c r="BN39" s="39">
        <v>-2060.1590000000001</v>
      </c>
      <c r="BO39" s="39">
        <v>-1687.9279999999999</v>
      </c>
      <c r="BP39" s="39">
        <v>1421.1590000000001</v>
      </c>
      <c r="BQ39" s="39">
        <v>1842.8069999999998</v>
      </c>
      <c r="BR39" s="39">
        <v>2949.7870000000003</v>
      </c>
      <c r="BS39" s="39">
        <v>2394.364</v>
      </c>
      <c r="BT39" s="39">
        <v>2461.951</v>
      </c>
      <c r="BU39" s="39">
        <v>-4616.9670000000006</v>
      </c>
      <c r="BV39" s="39">
        <v>-2547.913</v>
      </c>
      <c r="BW39" s="39">
        <v>-1126.788</v>
      </c>
      <c r="BX39" s="39">
        <v>-1298.1089999999999</v>
      </c>
      <c r="BY39" s="39">
        <v>-1812.5029999999999</v>
      </c>
      <c r="BZ39" s="39">
        <v>-5475.7250000000004</v>
      </c>
      <c r="CA39" s="39">
        <v>-2290.261</v>
      </c>
      <c r="CB39" s="39">
        <v>-6845.5059999999994</v>
      </c>
      <c r="CC39" s="39">
        <v>-1906.7909999999999</v>
      </c>
      <c r="CD39" s="39">
        <v>6096.0589999999993</v>
      </c>
      <c r="CE39" s="39">
        <v>6776.5659999999998</v>
      </c>
      <c r="CF39" s="39">
        <v>2806.4170000000004</v>
      </c>
      <c r="CG39" s="39">
        <v>8202.5259999999998</v>
      </c>
      <c r="CH39" s="39">
        <v>1613.2200000000007</v>
      </c>
      <c r="CI39" s="39">
        <v>42806.771999999997</v>
      </c>
      <c r="CJ39" s="39">
        <v>-8394.3810000000012</v>
      </c>
      <c r="CK39" s="39">
        <v>-18326.813999999998</v>
      </c>
      <c r="CL39" s="39">
        <v>2632.942</v>
      </c>
      <c r="CM39" s="39">
        <v>-380.31399999999985</v>
      </c>
      <c r="CN39" s="39">
        <v>1053.1769999999999</v>
      </c>
      <c r="CO39" s="39">
        <v>2311.1380000000004</v>
      </c>
      <c r="CP39" s="39">
        <v>3025.7570000000001</v>
      </c>
      <c r="CQ39" s="39">
        <v>2194.116</v>
      </c>
      <c r="CR39" s="39">
        <v>4571.0749999999998</v>
      </c>
      <c r="CS39" s="39">
        <v>-1901.5680000000002</v>
      </c>
      <c r="CT39" s="39">
        <v>-2230.6850000000004</v>
      </c>
      <c r="CU39" s="39">
        <v>1645.588</v>
      </c>
      <c r="CV39" s="39">
        <v>1609.018</v>
      </c>
      <c r="CW39" s="39">
        <v>182.84300000000002</v>
      </c>
      <c r="CX39" s="39">
        <v>804.50900000000001</v>
      </c>
      <c r="CY39" s="39">
        <v>4497.9380000000001</v>
      </c>
      <c r="CZ39" s="39">
        <v>2120.9790000000003</v>
      </c>
      <c r="DA39" s="39">
        <v>2194.1169999999997</v>
      </c>
      <c r="DB39" s="39">
        <v>3400.8789999999999</v>
      </c>
      <c r="DC39" s="39">
        <v>694.80399999999997</v>
      </c>
      <c r="DD39" s="39">
        <v>-292.548</v>
      </c>
      <c r="DE39" s="39">
        <v>803.41800000000001</v>
      </c>
      <c r="DF39" s="39">
        <v>-1229.2840000000001</v>
      </c>
      <c r="DG39" s="39">
        <v>4414.1769999999997</v>
      </c>
      <c r="DH39" s="39">
        <v>7460.0879999999997</v>
      </c>
      <c r="DI39" s="39">
        <v>7100.9309999999996</v>
      </c>
      <c r="DJ39" s="39">
        <v>2397.16</v>
      </c>
      <c r="DK39" s="39">
        <v>2833.96</v>
      </c>
      <c r="DL39" s="39">
        <v>-595.65000000000009</v>
      </c>
      <c r="DM39" s="39">
        <v>2388.1730000000002</v>
      </c>
      <c r="DN39" s="39">
        <v>-4959.8109999999997</v>
      </c>
      <c r="DO39" s="39">
        <v>906.16700000000003</v>
      </c>
      <c r="DP39" s="39">
        <v>-866.19399999999996</v>
      </c>
      <c r="DQ39" s="39">
        <v>247.45600000000002</v>
      </c>
      <c r="DR39" s="39">
        <v>-3514.7719999999999</v>
      </c>
      <c r="DS39" s="39">
        <v>4676.2250000000004</v>
      </c>
      <c r="DT39" s="39">
        <v>8927.1010000000006</v>
      </c>
      <c r="DU39" s="39">
        <v>2291.9109999999996</v>
      </c>
      <c r="DV39" s="39">
        <v>5765.817</v>
      </c>
      <c r="DW39" s="39">
        <v>1366.6469999999999</v>
      </c>
      <c r="DX39" s="39">
        <v>-4817.4799999999996</v>
      </c>
      <c r="DY39" s="39">
        <v>-10353.245000000001</v>
      </c>
      <c r="DZ39" s="39">
        <v>2507.6459999999997</v>
      </c>
      <c r="EA39" s="39">
        <v>3025.259</v>
      </c>
      <c r="EB39" s="39">
        <v>3470.7379999999998</v>
      </c>
      <c r="EC39" s="39">
        <v>2664.134</v>
      </c>
      <c r="ED39" s="39">
        <v>2652.5520000000001</v>
      </c>
      <c r="EE39" s="39">
        <v>4135.5910000000003</v>
      </c>
      <c r="EF39" s="273">
        <f t="shared" si="0"/>
        <v>18073.732999999993</v>
      </c>
      <c r="EG39" s="273">
        <f t="shared" si="1"/>
        <v>21636.671000000002</v>
      </c>
    </row>
    <row r="40" spans="1:137" x14ac:dyDescent="0.2">
      <c r="A40" s="29" t="str">
        <f>IF('1'!$A$1=1,B40,C40)</f>
        <v>Portfolio investment (net)</v>
      </c>
      <c r="B40" s="49" t="s">
        <v>79</v>
      </c>
      <c r="C40" s="31" t="s">
        <v>80</v>
      </c>
      <c r="D40" s="32">
        <v>1043.6369999999999</v>
      </c>
      <c r="E40" s="32">
        <v>2105.2710000000006</v>
      </c>
      <c r="F40" s="32">
        <v>4162.8620000000001</v>
      </c>
      <c r="G40" s="32">
        <v>9310.8850000000002</v>
      </c>
      <c r="H40" s="32">
        <v>-19200.205000000002</v>
      </c>
      <c r="I40" s="32">
        <v>976.71</v>
      </c>
      <c r="J40" s="32">
        <v>3198.3339999999998</v>
      </c>
      <c r="K40" s="32">
        <v>324.40299999999996</v>
      </c>
      <c r="L40" s="32">
        <v>-1437.7049999999999</v>
      </c>
      <c r="M40" s="32">
        <v>-3669.3390000000004</v>
      </c>
      <c r="N40" s="32">
        <v>-2517.7629999999999</v>
      </c>
      <c r="O40" s="32">
        <v>-1310.8700000000001</v>
      </c>
      <c r="P40" s="32">
        <v>1212.9839999999999</v>
      </c>
      <c r="Q40" s="32">
        <v>422.28899999999999</v>
      </c>
      <c r="R40" s="32">
        <v>-237.20500000000004</v>
      </c>
      <c r="S40" s="32">
        <v>-128.14800000000002</v>
      </c>
      <c r="T40" s="32">
        <v>327.68399999999997</v>
      </c>
      <c r="U40" s="32">
        <v>-74.853999999999999</v>
      </c>
      <c r="V40" s="32">
        <v>24.816999999999993</v>
      </c>
      <c r="W40" s="32">
        <v>4361.2759999999998</v>
      </c>
      <c r="X40" s="32">
        <v>-26117.809000000001</v>
      </c>
      <c r="Y40" s="32">
        <v>7855.9680000000008</v>
      </c>
      <c r="Z40" s="32">
        <v>899.53300000000013</v>
      </c>
      <c r="AA40" s="32">
        <v>3249.36</v>
      </c>
      <c r="AB40" s="32">
        <v>135.75299999999999</v>
      </c>
      <c r="AC40" s="32">
        <v>675.69400000000007</v>
      </c>
      <c r="AD40" s="32">
        <v>1026.059</v>
      </c>
      <c r="AE40" s="32">
        <v>-1127.9869999999999</v>
      </c>
      <c r="AF40" s="32">
        <v>-3884.2829999999999</v>
      </c>
      <c r="AG40" s="32">
        <v>-2219.2530000000002</v>
      </c>
      <c r="AH40" s="32">
        <v>103.87700000000001</v>
      </c>
      <c r="AI40" s="32">
        <v>-461.435</v>
      </c>
      <c r="AJ40" s="32">
        <v>-37309.199999999997</v>
      </c>
      <c r="AK40" s="32">
        <v>-2292.328</v>
      </c>
      <c r="AL40" s="32">
        <v>-1094.9159999999999</v>
      </c>
      <c r="AM40" s="32">
        <v>-660.39499999999987</v>
      </c>
      <c r="AN40" s="32">
        <v>-3156.2099999999996</v>
      </c>
      <c r="AO40" s="32">
        <v>-5597.2359999999999</v>
      </c>
      <c r="AP40" s="32">
        <v>-5478.9709999999995</v>
      </c>
      <c r="AQ40" s="32">
        <v>-418.42800000000017</v>
      </c>
      <c r="AR40" s="32">
        <v>1178.155</v>
      </c>
      <c r="AS40" s="32">
        <v>759.86300000000028</v>
      </c>
      <c r="AT40" s="32">
        <v>3379.29</v>
      </c>
      <c r="AU40" s="32">
        <v>-16984.004999999997</v>
      </c>
      <c r="AV40" s="32">
        <v>1324.9899999999998</v>
      </c>
      <c r="AW40" s="32">
        <v>225.018</v>
      </c>
      <c r="AX40" s="32">
        <v>-34274.402999999998</v>
      </c>
      <c r="AY40" s="32">
        <v>1361.6690000000001</v>
      </c>
      <c r="AZ40" s="32">
        <v>-5631.594000000001</v>
      </c>
      <c r="BA40" s="32">
        <v>-1656.8009999999999</v>
      </c>
      <c r="BB40" s="32">
        <v>2014.7659999999998</v>
      </c>
      <c r="BC40" s="32">
        <v>-5094.183</v>
      </c>
      <c r="BD40" s="32">
        <v>20390.849000000002</v>
      </c>
      <c r="BE40" s="32">
        <v>-45951.191999999995</v>
      </c>
      <c r="BF40" s="32">
        <v>-66850.519000000015</v>
      </c>
      <c r="BG40" s="32">
        <v>7902.3069999999989</v>
      </c>
      <c r="BH40" s="32">
        <v>-2749.4419999999982</v>
      </c>
      <c r="BI40" s="32">
        <v>1835.8069999999998</v>
      </c>
      <c r="BJ40" s="32">
        <v>-21370.313999999998</v>
      </c>
      <c r="BK40" s="32">
        <v>-14118.44</v>
      </c>
      <c r="BL40" s="32">
        <v>-40424.032000000007</v>
      </c>
      <c r="BM40" s="32">
        <v>-16012.337</v>
      </c>
      <c r="BN40" s="32">
        <v>14843.709000000001</v>
      </c>
      <c r="BO40" s="32">
        <v>7895.1500000000005</v>
      </c>
      <c r="BP40" s="32">
        <v>32579.409999999993</v>
      </c>
      <c r="BQ40" s="32">
        <v>10709.644</v>
      </c>
      <c r="BR40" s="32">
        <v>-25428.252</v>
      </c>
      <c r="BS40" s="32">
        <v>5229.0690000000004</v>
      </c>
      <c r="BT40" s="32">
        <v>45853.838000000003</v>
      </c>
      <c r="BU40" s="32">
        <v>7109.5630000000001</v>
      </c>
      <c r="BV40" s="32">
        <v>13164.221</v>
      </c>
      <c r="BW40" s="32">
        <v>-26085.161</v>
      </c>
      <c r="BX40" s="32">
        <v>-6490.5469999999987</v>
      </c>
      <c r="BY40" s="32">
        <v>-1924.0420000000006</v>
      </c>
      <c r="BZ40" s="32">
        <v>-1139.616</v>
      </c>
      <c r="CA40" s="32">
        <v>-27538.991000000002</v>
      </c>
      <c r="CB40" s="32">
        <v>-1600.9659999999999</v>
      </c>
      <c r="CC40" s="32">
        <v>-29800.418000000001</v>
      </c>
      <c r="CD40" s="32">
        <v>-17117.951000000001</v>
      </c>
      <c r="CE40" s="32">
        <v>9053.2790000000005</v>
      </c>
      <c r="CF40" s="32">
        <v>57331.108999999997</v>
      </c>
      <c r="CG40" s="32">
        <v>5274.9360000000006</v>
      </c>
      <c r="CH40" s="32">
        <v>-16555.332999999999</v>
      </c>
      <c r="CI40" s="32">
        <v>707.54899999999998</v>
      </c>
      <c r="CJ40" s="32">
        <v>15193.830000000002</v>
      </c>
      <c r="CK40" s="32">
        <v>12132.634999999998</v>
      </c>
      <c r="CL40" s="32">
        <v>994.66599999999994</v>
      </c>
      <c r="CM40" s="32">
        <v>1667.5300000000002</v>
      </c>
      <c r="CN40" s="32">
        <v>3481.3330000000005</v>
      </c>
      <c r="CO40" s="32">
        <v>2252.6279999999997</v>
      </c>
      <c r="CP40" s="32">
        <v>-1114.7529999999999</v>
      </c>
      <c r="CQ40" s="32">
        <v>3583.723</v>
      </c>
      <c r="CR40" s="32">
        <v>4241.9580000000005</v>
      </c>
      <c r="CS40" s="32">
        <v>7752.5430000000006</v>
      </c>
      <c r="CT40" s="32">
        <v>7240.5830000000005</v>
      </c>
      <c r="CU40" s="32">
        <v>6582.348</v>
      </c>
      <c r="CV40" s="32">
        <v>658.23399999999856</v>
      </c>
      <c r="CW40" s="32">
        <v>12360.187</v>
      </c>
      <c r="CX40" s="32">
        <v>6948.0330000000004</v>
      </c>
      <c r="CY40" s="32">
        <v>9507.8349999999991</v>
      </c>
      <c r="CZ40" s="32">
        <v>7862.2479999999996</v>
      </c>
      <c r="DA40" s="32">
        <v>3729.9969999999994</v>
      </c>
      <c r="DB40" s="32">
        <v>10568.325999999999</v>
      </c>
      <c r="DC40" s="32">
        <v>11336.265000000001</v>
      </c>
      <c r="DD40" s="32">
        <v>9361.5619999999999</v>
      </c>
      <c r="DE40" s="32">
        <v>5916.07</v>
      </c>
      <c r="DF40" s="32">
        <v>12907.485999999999</v>
      </c>
      <c r="DG40" s="32">
        <v>8754.1660000000011</v>
      </c>
      <c r="DH40" s="32">
        <v>-5490.9280000000008</v>
      </c>
      <c r="DI40" s="32">
        <v>-1898.6439999999998</v>
      </c>
      <c r="DJ40" s="32">
        <v>5760.9170000000013</v>
      </c>
      <c r="DK40" s="32">
        <v>1456.3400000000001</v>
      </c>
      <c r="DL40" s="32">
        <v>12786.636999999999</v>
      </c>
      <c r="DM40" s="32">
        <v>4331.0929999999998</v>
      </c>
      <c r="DN40" s="32">
        <v>11723.191000000001</v>
      </c>
      <c r="DO40" s="32">
        <v>220239.584</v>
      </c>
      <c r="DP40" s="32">
        <v>17323.891000000003</v>
      </c>
      <c r="DQ40" s="32">
        <v>6392.5820000000003</v>
      </c>
      <c r="DR40" s="32">
        <v>-11412.673000000001</v>
      </c>
      <c r="DS40" s="32">
        <v>11481.802000000001</v>
      </c>
      <c r="DT40" s="32">
        <v>-8463.902</v>
      </c>
      <c r="DU40" s="32">
        <v>3083.6619999999994</v>
      </c>
      <c r="DV40" s="32">
        <v>-248.88399999999979</v>
      </c>
      <c r="DW40" s="32">
        <v>10767.511</v>
      </c>
      <c r="DX40" s="32">
        <v>-3737.7</v>
      </c>
      <c r="DY40" s="32">
        <v>5779.523000000001</v>
      </c>
      <c r="DZ40" s="32">
        <v>9696.232</v>
      </c>
      <c r="EA40" s="32">
        <v>-82.884000000000242</v>
      </c>
      <c r="EB40" s="32">
        <v>991.6389999999999</v>
      </c>
      <c r="EC40" s="32">
        <v>2081.3550000000005</v>
      </c>
      <c r="ED40" s="32">
        <v>3368.32</v>
      </c>
      <c r="EE40" s="32">
        <v>-142213.663</v>
      </c>
      <c r="EF40" s="27">
        <f t="shared" si="0"/>
        <v>272693.79200000002</v>
      </c>
      <c r="EG40" s="27">
        <f t="shared" si="1"/>
        <v>-118978.791</v>
      </c>
    </row>
    <row r="41" spans="1:137" x14ac:dyDescent="0.2">
      <c r="A41" s="33" t="str">
        <f>IF('1'!$A$1=1,B41,C41)</f>
        <v>Portfolio investment: assets</v>
      </c>
      <c r="B41" s="43" t="s">
        <v>81</v>
      </c>
      <c r="C41" s="35" t="s">
        <v>82</v>
      </c>
      <c r="D41" s="32">
        <v>0</v>
      </c>
      <c r="E41" s="32">
        <v>0</v>
      </c>
      <c r="F41" s="32">
        <v>23.256</v>
      </c>
      <c r="G41" s="32">
        <v>0</v>
      </c>
      <c r="H41" s="32">
        <v>0</v>
      </c>
      <c r="I41" s="32">
        <v>42.466000000000001</v>
      </c>
      <c r="J41" s="32">
        <v>0</v>
      </c>
      <c r="K41" s="32">
        <v>0</v>
      </c>
      <c r="L41" s="32">
        <v>0</v>
      </c>
      <c r="M41" s="32">
        <v>0</v>
      </c>
      <c r="N41" s="32">
        <v>0</v>
      </c>
      <c r="O41" s="32">
        <v>0</v>
      </c>
      <c r="P41" s="32">
        <v>0</v>
      </c>
      <c r="Q41" s="32">
        <v>0</v>
      </c>
      <c r="R41" s="32">
        <v>0</v>
      </c>
      <c r="S41" s="32">
        <v>0</v>
      </c>
      <c r="T41" s="32">
        <v>0</v>
      </c>
      <c r="U41" s="32">
        <v>0</v>
      </c>
      <c r="V41" s="32">
        <v>0</v>
      </c>
      <c r="W41" s="32">
        <v>0</v>
      </c>
      <c r="X41" s="32">
        <v>0</v>
      </c>
      <c r="Y41" s="32">
        <v>0</v>
      </c>
      <c r="Z41" s="32">
        <v>-1978.972</v>
      </c>
      <c r="AA41" s="32">
        <v>0</v>
      </c>
      <c r="AB41" s="32">
        <v>0</v>
      </c>
      <c r="AC41" s="32">
        <v>0</v>
      </c>
      <c r="AD41" s="32">
        <v>0</v>
      </c>
      <c r="AE41" s="32">
        <v>0</v>
      </c>
      <c r="AF41" s="32">
        <v>0</v>
      </c>
      <c r="AG41" s="32">
        <v>0</v>
      </c>
      <c r="AH41" s="32">
        <v>0</v>
      </c>
      <c r="AI41" s="32">
        <v>25.635000000000002</v>
      </c>
      <c r="AJ41" s="32">
        <v>0</v>
      </c>
      <c r="AK41" s="32">
        <v>0</v>
      </c>
      <c r="AL41" s="32">
        <v>0</v>
      </c>
      <c r="AM41" s="32">
        <v>55.033999999999999</v>
      </c>
      <c r="AN41" s="32">
        <v>56.869</v>
      </c>
      <c r="AO41" s="32">
        <v>0</v>
      </c>
      <c r="AP41" s="32">
        <v>26.341000000000001</v>
      </c>
      <c r="AQ41" s="32">
        <v>-26.152000000000001</v>
      </c>
      <c r="AR41" s="32">
        <v>104.72499999999999</v>
      </c>
      <c r="AS41" s="32">
        <v>104.809</v>
      </c>
      <c r="AT41" s="32">
        <v>9.9999999999766942E-4</v>
      </c>
      <c r="AU41" s="32">
        <v>54.965000000000003</v>
      </c>
      <c r="AV41" s="32">
        <v>140.95599999999999</v>
      </c>
      <c r="AW41" s="32">
        <v>-28.127999999999997</v>
      </c>
      <c r="AX41" s="32">
        <v>83.8</v>
      </c>
      <c r="AY41" s="32">
        <v>389.048</v>
      </c>
      <c r="AZ41" s="32">
        <v>-27.88</v>
      </c>
      <c r="BA41" s="32">
        <v>190.125</v>
      </c>
      <c r="BB41" s="32">
        <v>429.81699999999995</v>
      </c>
      <c r="BC41" s="32">
        <v>911.59100000000001</v>
      </c>
      <c r="BD41" s="32">
        <v>158.273</v>
      </c>
      <c r="BE41" s="32">
        <v>-185.501</v>
      </c>
      <c r="BF41" s="32">
        <v>3218.9189999999999</v>
      </c>
      <c r="BG41" s="32">
        <v>8811.1989999999987</v>
      </c>
      <c r="BH41" s="32">
        <v>-2476.9729999999995</v>
      </c>
      <c r="BI41" s="32">
        <v>4018.9290000000001</v>
      </c>
      <c r="BJ41" s="32">
        <v>-2314.9140000000002</v>
      </c>
      <c r="BK41" s="32">
        <v>-2006.8010000000002</v>
      </c>
      <c r="BL41" s="32">
        <v>530.62599999999998</v>
      </c>
      <c r="BM41" s="32">
        <v>-1770.9490000000001</v>
      </c>
      <c r="BN41" s="32">
        <v>-1690.3869999999999</v>
      </c>
      <c r="BO41" s="32">
        <v>-1796.827</v>
      </c>
      <c r="BP41" s="32">
        <v>-1153.0160000000001</v>
      </c>
      <c r="BQ41" s="32">
        <v>4860.7359999999999</v>
      </c>
      <c r="BR41" s="32">
        <v>218.50299999999999</v>
      </c>
      <c r="BS41" s="32">
        <v>275.214</v>
      </c>
      <c r="BT41" s="32">
        <v>335.72</v>
      </c>
      <c r="BU41" s="32">
        <v>141.62400000000002</v>
      </c>
      <c r="BV41" s="32">
        <v>622.82399999999996</v>
      </c>
      <c r="BW41" s="32">
        <v>3831.0810000000001</v>
      </c>
      <c r="BX41" s="32">
        <v>-1777.8449999999998</v>
      </c>
      <c r="BY41" s="32">
        <v>725.00099999999998</v>
      </c>
      <c r="BZ41" s="32">
        <v>-2029.0749999999998</v>
      </c>
      <c r="CA41" s="32">
        <v>-977.55100000000004</v>
      </c>
      <c r="CB41" s="32">
        <v>-1242.1279999999999</v>
      </c>
      <c r="CC41" s="32">
        <v>190.67899999999997</v>
      </c>
      <c r="CD41" s="32">
        <v>136.07299999999995</v>
      </c>
      <c r="CE41" s="32">
        <v>374.988</v>
      </c>
      <c r="CF41" s="32">
        <v>320.733</v>
      </c>
      <c r="CG41" s="32">
        <v>263.74699999999996</v>
      </c>
      <c r="CH41" s="32">
        <v>423.13900000000001</v>
      </c>
      <c r="CI41" s="32">
        <v>1523.953</v>
      </c>
      <c r="CJ41" s="32">
        <v>1231.1759999999999</v>
      </c>
      <c r="CK41" s="32">
        <v>1108.133</v>
      </c>
      <c r="CL41" s="32">
        <v>-497.334</v>
      </c>
      <c r="CM41" s="32">
        <v>468.07799999999997</v>
      </c>
      <c r="CN41" s="32">
        <v>1638.2740000000001</v>
      </c>
      <c r="CO41" s="32">
        <v>409.56900000000007</v>
      </c>
      <c r="CP41" s="32">
        <v>222.95099999999994</v>
      </c>
      <c r="CQ41" s="32">
        <v>1426.1759999999999</v>
      </c>
      <c r="CR41" s="32">
        <v>2047.8420000000001</v>
      </c>
      <c r="CS41" s="32">
        <v>658.23400000000004</v>
      </c>
      <c r="CT41" s="32">
        <v>6106.9570000000003</v>
      </c>
      <c r="CU41" s="32">
        <v>7386.857</v>
      </c>
      <c r="CV41" s="32">
        <v>6143.5239999999994</v>
      </c>
      <c r="CW41" s="32">
        <v>1755.2930000000001</v>
      </c>
      <c r="CX41" s="32">
        <v>6289.799</v>
      </c>
      <c r="CY41" s="32">
        <v>7130.8769999999995</v>
      </c>
      <c r="CZ41" s="32">
        <v>5850.9749999999995</v>
      </c>
      <c r="DA41" s="32">
        <v>7204.0139999999992</v>
      </c>
      <c r="DB41" s="32">
        <v>10422.050999999999</v>
      </c>
      <c r="DC41" s="32">
        <v>9398.1290000000008</v>
      </c>
      <c r="DD41" s="32">
        <v>6033.8189999999995</v>
      </c>
      <c r="DE41" s="32">
        <v>6756.0059999999994</v>
      </c>
      <c r="DF41" s="32">
        <v>6616.4419999999991</v>
      </c>
      <c r="DG41" s="32">
        <v>8754.1660000000011</v>
      </c>
      <c r="DH41" s="32">
        <v>-9807.9340000000011</v>
      </c>
      <c r="DI41" s="32">
        <v>-1974.5899999999997</v>
      </c>
      <c r="DJ41" s="32">
        <v>4755.6560000000009</v>
      </c>
      <c r="DK41" s="32">
        <v>1259.537</v>
      </c>
      <c r="DL41" s="32">
        <v>2819.4139999999998</v>
      </c>
      <c r="DM41" s="32">
        <v>1335.758</v>
      </c>
      <c r="DN41" s="32">
        <v>3156.2440000000006</v>
      </c>
      <c r="DO41" s="32">
        <v>1359.2499999999998</v>
      </c>
      <c r="DP41" s="32">
        <v>15302.771000000002</v>
      </c>
      <c r="DQ41" s="32">
        <v>4536.6710000000003</v>
      </c>
      <c r="DR41" s="32">
        <v>-4507.179000000001</v>
      </c>
      <c r="DS41" s="32">
        <v>11231.29</v>
      </c>
      <c r="DT41" s="32">
        <v>-1852.7940000000001</v>
      </c>
      <c r="DU41" s="32">
        <v>-1083.4480000000001</v>
      </c>
      <c r="DV41" s="32">
        <v>1285.9010000000001</v>
      </c>
      <c r="DW41" s="32">
        <v>9897.8270000000011</v>
      </c>
      <c r="DX41" s="32">
        <v>-789.06999999999994</v>
      </c>
      <c r="DY41" s="32">
        <v>5821.1020000000008</v>
      </c>
      <c r="DZ41" s="32">
        <v>3176.3520000000003</v>
      </c>
      <c r="EA41" s="32">
        <v>-787.39600000000019</v>
      </c>
      <c r="EB41" s="32">
        <v>991.6389999999999</v>
      </c>
      <c r="EC41" s="32">
        <v>582.7800000000002</v>
      </c>
      <c r="ED41" s="32">
        <v>5010.3760000000002</v>
      </c>
      <c r="EE41" s="32">
        <v>6836.3840000000018</v>
      </c>
      <c r="EF41" s="27">
        <f t="shared" si="0"/>
        <v>29466.888000000003</v>
      </c>
      <c r="EG41" s="27">
        <f t="shared" si="1"/>
        <v>29089.653000000002</v>
      </c>
    </row>
    <row r="42" spans="1:137" x14ac:dyDescent="0.2">
      <c r="A42" s="33" t="str">
        <f>IF('1'!$A$1=1,B42,C42)</f>
        <v>Portfolio investment: liabilities</v>
      </c>
      <c r="B42" s="43" t="s">
        <v>83</v>
      </c>
      <c r="C42" s="35" t="s">
        <v>84</v>
      </c>
      <c r="D42" s="32">
        <v>-1043.6369999999999</v>
      </c>
      <c r="E42" s="32">
        <v>-2105.2710000000006</v>
      </c>
      <c r="F42" s="32">
        <v>-4139.6059999999998</v>
      </c>
      <c r="G42" s="32">
        <v>-9310.8850000000002</v>
      </c>
      <c r="H42" s="32">
        <v>19200.205000000002</v>
      </c>
      <c r="I42" s="32">
        <v>-934.24400000000003</v>
      </c>
      <c r="J42" s="32">
        <v>-3198.3339999999998</v>
      </c>
      <c r="K42" s="32">
        <v>-324.40299999999996</v>
      </c>
      <c r="L42" s="32">
        <v>1437.7049999999999</v>
      </c>
      <c r="M42" s="32">
        <v>3669.3390000000004</v>
      </c>
      <c r="N42" s="32">
        <v>2517.7629999999999</v>
      </c>
      <c r="O42" s="32">
        <v>1310.8700000000001</v>
      </c>
      <c r="P42" s="32">
        <v>-1212.9839999999999</v>
      </c>
      <c r="Q42" s="32">
        <v>-422.28899999999999</v>
      </c>
      <c r="R42" s="32">
        <v>237.20500000000004</v>
      </c>
      <c r="S42" s="32">
        <v>128.14800000000002</v>
      </c>
      <c r="T42" s="32">
        <v>-327.68399999999997</v>
      </c>
      <c r="U42" s="32">
        <v>74.853999999999999</v>
      </c>
      <c r="V42" s="32">
        <v>-24.816999999999993</v>
      </c>
      <c r="W42" s="32">
        <v>-4361.2759999999998</v>
      </c>
      <c r="X42" s="32">
        <v>26117.809000000001</v>
      </c>
      <c r="Y42" s="32">
        <v>-7855.9680000000008</v>
      </c>
      <c r="Z42" s="32">
        <v>-2878.5050000000001</v>
      </c>
      <c r="AA42" s="32">
        <v>-3249.36</v>
      </c>
      <c r="AB42" s="32">
        <v>-135.75299999999999</v>
      </c>
      <c r="AC42" s="32">
        <v>-675.69400000000007</v>
      </c>
      <c r="AD42" s="32">
        <v>-1026.059</v>
      </c>
      <c r="AE42" s="32">
        <v>1127.9869999999999</v>
      </c>
      <c r="AF42" s="32">
        <v>3884.2829999999999</v>
      </c>
      <c r="AG42" s="32">
        <v>2219.2530000000002</v>
      </c>
      <c r="AH42" s="32">
        <v>-103.87700000000001</v>
      </c>
      <c r="AI42" s="32">
        <v>487.07</v>
      </c>
      <c r="AJ42" s="32">
        <v>37309.199999999997</v>
      </c>
      <c r="AK42" s="32">
        <v>2292.328</v>
      </c>
      <c r="AL42" s="32">
        <v>1094.9159999999999</v>
      </c>
      <c r="AM42" s="32">
        <v>715.42899999999986</v>
      </c>
      <c r="AN42" s="32">
        <v>3213.0789999999997</v>
      </c>
      <c r="AO42" s="32">
        <v>5597.2359999999999</v>
      </c>
      <c r="AP42" s="32">
        <v>5505.3119999999999</v>
      </c>
      <c r="AQ42" s="32">
        <v>392.27600000000018</v>
      </c>
      <c r="AR42" s="32">
        <v>-1073.43</v>
      </c>
      <c r="AS42" s="32">
        <v>-655.05400000000031</v>
      </c>
      <c r="AT42" s="32">
        <v>-3379.2889999999998</v>
      </c>
      <c r="AU42" s="32">
        <v>17038.969999999998</v>
      </c>
      <c r="AV42" s="32">
        <v>-1184.0339999999999</v>
      </c>
      <c r="AW42" s="32">
        <v>-253.14599999999999</v>
      </c>
      <c r="AX42" s="32">
        <v>34358.203000000001</v>
      </c>
      <c r="AY42" s="32">
        <v>-972.62100000000009</v>
      </c>
      <c r="AZ42" s="32">
        <v>5603.7140000000009</v>
      </c>
      <c r="BA42" s="32">
        <v>1846.9259999999999</v>
      </c>
      <c r="BB42" s="32">
        <v>-1584.9489999999998</v>
      </c>
      <c r="BC42" s="32">
        <v>6005.7740000000003</v>
      </c>
      <c r="BD42" s="32">
        <v>-20232.576000000001</v>
      </c>
      <c r="BE42" s="32">
        <v>45765.690999999999</v>
      </c>
      <c r="BF42" s="32">
        <v>70069.438000000009</v>
      </c>
      <c r="BG42" s="32">
        <v>908.8919999999996</v>
      </c>
      <c r="BH42" s="32">
        <v>272.46899999999891</v>
      </c>
      <c r="BI42" s="32">
        <v>2183.1220000000003</v>
      </c>
      <c r="BJ42" s="32">
        <v>19055.399999999998</v>
      </c>
      <c r="BK42" s="32">
        <v>12111.639000000001</v>
      </c>
      <c r="BL42" s="32">
        <v>40954.658000000003</v>
      </c>
      <c r="BM42" s="32">
        <v>14241.387999999999</v>
      </c>
      <c r="BN42" s="32">
        <v>-16534.096000000001</v>
      </c>
      <c r="BO42" s="32">
        <v>-9691.9770000000008</v>
      </c>
      <c r="BP42" s="32">
        <v>-33732.425999999992</v>
      </c>
      <c r="BQ42" s="32">
        <v>-5848.9080000000004</v>
      </c>
      <c r="BR42" s="32">
        <v>25646.755000000001</v>
      </c>
      <c r="BS42" s="32">
        <v>-4953.8550000000005</v>
      </c>
      <c r="BT42" s="32">
        <v>-45518.118000000002</v>
      </c>
      <c r="BU42" s="32">
        <v>-6967.9390000000003</v>
      </c>
      <c r="BV42" s="32">
        <v>-12541.396999999999</v>
      </c>
      <c r="BW42" s="32">
        <v>29916.241999999998</v>
      </c>
      <c r="BX42" s="32">
        <v>4712.7019999999993</v>
      </c>
      <c r="BY42" s="32">
        <v>2649.0430000000006</v>
      </c>
      <c r="BZ42" s="32">
        <v>-889.45899999999983</v>
      </c>
      <c r="CA42" s="32">
        <v>26561.440000000002</v>
      </c>
      <c r="CB42" s="32">
        <v>358.83799999999997</v>
      </c>
      <c r="CC42" s="32">
        <v>29991.097000000002</v>
      </c>
      <c r="CD42" s="32">
        <v>17254.024000000001</v>
      </c>
      <c r="CE42" s="32">
        <v>-8678.2910000000011</v>
      </c>
      <c r="CF42" s="32">
        <v>-57010.375999999997</v>
      </c>
      <c r="CG42" s="32">
        <v>-5011.1890000000003</v>
      </c>
      <c r="CH42" s="32">
        <v>16978.471999999998</v>
      </c>
      <c r="CI42" s="32">
        <v>816.404</v>
      </c>
      <c r="CJ42" s="32">
        <v>-13962.654000000002</v>
      </c>
      <c r="CK42" s="32">
        <v>-11024.501999999999</v>
      </c>
      <c r="CL42" s="32">
        <v>-1492</v>
      </c>
      <c r="CM42" s="32">
        <v>-1199.4520000000002</v>
      </c>
      <c r="CN42" s="32">
        <v>-1843.0590000000002</v>
      </c>
      <c r="CO42" s="32">
        <v>-1843.0589999999997</v>
      </c>
      <c r="CP42" s="32">
        <v>1337.704</v>
      </c>
      <c r="CQ42" s="32">
        <v>-2157.547</v>
      </c>
      <c r="CR42" s="32">
        <v>-2194.116</v>
      </c>
      <c r="CS42" s="32">
        <v>-7094.3090000000002</v>
      </c>
      <c r="CT42" s="32">
        <v>-1133.626</v>
      </c>
      <c r="CU42" s="32">
        <v>804.50900000000001</v>
      </c>
      <c r="CV42" s="32">
        <v>5485.2900000000009</v>
      </c>
      <c r="CW42" s="32">
        <v>-10604.894</v>
      </c>
      <c r="CX42" s="32">
        <v>-658.23400000000015</v>
      </c>
      <c r="CY42" s="32">
        <v>-2376.9580000000001</v>
      </c>
      <c r="CZ42" s="32">
        <v>-2011.2729999999999</v>
      </c>
      <c r="DA42" s="32">
        <v>3474.0169999999998</v>
      </c>
      <c r="DB42" s="32">
        <v>-146.27499999999998</v>
      </c>
      <c r="DC42" s="32">
        <v>-1938.136</v>
      </c>
      <c r="DD42" s="32">
        <v>-3327.7429999999999</v>
      </c>
      <c r="DE42" s="32">
        <v>839.93599999999992</v>
      </c>
      <c r="DF42" s="32">
        <v>-6291.0439999999999</v>
      </c>
      <c r="DG42" s="32">
        <v>0</v>
      </c>
      <c r="DH42" s="32">
        <v>-4317.0060000000003</v>
      </c>
      <c r="DI42" s="32">
        <v>-75.946000000000026</v>
      </c>
      <c r="DJ42" s="32">
        <v>-1005.2610000000002</v>
      </c>
      <c r="DK42" s="32">
        <v>-196.803</v>
      </c>
      <c r="DL42" s="32">
        <v>-9967.223</v>
      </c>
      <c r="DM42" s="32">
        <v>-2995.335</v>
      </c>
      <c r="DN42" s="32">
        <v>-8566.9470000000001</v>
      </c>
      <c r="DO42" s="32">
        <v>-218880.334</v>
      </c>
      <c r="DP42" s="32">
        <v>-2021.12</v>
      </c>
      <c r="DQ42" s="32">
        <v>-1855.9110000000001</v>
      </c>
      <c r="DR42" s="32">
        <v>6905.4939999999997</v>
      </c>
      <c r="DS42" s="32">
        <v>-250.512</v>
      </c>
      <c r="DT42" s="32">
        <v>6611.1080000000002</v>
      </c>
      <c r="DU42" s="32">
        <v>-4167.1099999999997</v>
      </c>
      <c r="DV42" s="32">
        <v>1534.7849999999999</v>
      </c>
      <c r="DW42" s="32">
        <v>-869.68399999999997</v>
      </c>
      <c r="DX42" s="32">
        <v>2948.63</v>
      </c>
      <c r="DY42" s="32">
        <v>41.579000000000001</v>
      </c>
      <c r="DZ42" s="32">
        <v>-6519.88</v>
      </c>
      <c r="EA42" s="32">
        <v>-704.51199999999994</v>
      </c>
      <c r="EB42" s="32">
        <v>0</v>
      </c>
      <c r="EC42" s="32">
        <v>-1498.575</v>
      </c>
      <c r="ED42" s="32">
        <v>1642.056</v>
      </c>
      <c r="EE42" s="32">
        <v>149050.04699999999</v>
      </c>
      <c r="EF42" s="27">
        <f t="shared" si="0"/>
        <v>-243226.90399999998</v>
      </c>
      <c r="EG42" s="27">
        <f t="shared" si="1"/>
        <v>148068.44399999999</v>
      </c>
    </row>
    <row r="43" spans="1:137" x14ac:dyDescent="0.2">
      <c r="A43" s="58" t="str">
        <f>IF('1'!$A$1=1,B43,C43)</f>
        <v>Equities</v>
      </c>
      <c r="B43" s="44" t="s">
        <v>85</v>
      </c>
      <c r="C43" s="38" t="s">
        <v>86</v>
      </c>
      <c r="D43" s="39">
        <v>-173.94</v>
      </c>
      <c r="E43" s="39">
        <v>2913.107</v>
      </c>
      <c r="F43" s="39">
        <v>767.45500000000004</v>
      </c>
      <c r="G43" s="39">
        <v>113.547</v>
      </c>
      <c r="H43" s="39">
        <v>83.661000000000001</v>
      </c>
      <c r="I43" s="39">
        <v>21.233000000000001</v>
      </c>
      <c r="J43" s="39">
        <v>195.816</v>
      </c>
      <c r="K43" s="39">
        <v>43.253999999999998</v>
      </c>
      <c r="L43" s="39">
        <v>43.567</v>
      </c>
      <c r="M43" s="39">
        <v>152.88900000000001</v>
      </c>
      <c r="N43" s="39">
        <v>0</v>
      </c>
      <c r="O43" s="39">
        <v>140.44999999999999</v>
      </c>
      <c r="P43" s="39">
        <v>24.26</v>
      </c>
      <c r="Q43" s="39">
        <v>131.965</v>
      </c>
      <c r="R43" s="39">
        <v>131.78100000000001</v>
      </c>
      <c r="S43" s="39">
        <v>51.259</v>
      </c>
      <c r="T43" s="39">
        <v>50.412999999999997</v>
      </c>
      <c r="U43" s="39">
        <v>74.853999999999999</v>
      </c>
      <c r="V43" s="39">
        <v>49.634</v>
      </c>
      <c r="W43" s="39">
        <v>1102.8520000000001</v>
      </c>
      <c r="X43" s="39">
        <v>105.102</v>
      </c>
      <c r="Y43" s="39">
        <v>25.757000000000001</v>
      </c>
      <c r="Z43" s="39">
        <v>-25.701000000000001</v>
      </c>
      <c r="AA43" s="39">
        <v>26.204999999999998</v>
      </c>
      <c r="AB43" s="39">
        <v>0</v>
      </c>
      <c r="AC43" s="39">
        <v>27.027999999999999</v>
      </c>
      <c r="AD43" s="39">
        <v>27.001999999999999</v>
      </c>
      <c r="AE43" s="39">
        <v>26.856999999999999</v>
      </c>
      <c r="AF43" s="39">
        <v>105.69499999999999</v>
      </c>
      <c r="AG43" s="39">
        <v>26.109000000000002</v>
      </c>
      <c r="AH43" s="39">
        <v>233.72399999999999</v>
      </c>
      <c r="AI43" s="39">
        <v>-51.271000000000001</v>
      </c>
      <c r="AJ43" s="39">
        <v>522.17200000000003</v>
      </c>
      <c r="AK43" s="39">
        <v>506.44499999999999</v>
      </c>
      <c r="AL43" s="39">
        <v>854.56899999999996</v>
      </c>
      <c r="AM43" s="39">
        <v>660.39599999999996</v>
      </c>
      <c r="AN43" s="39">
        <v>-56.869</v>
      </c>
      <c r="AO43" s="39">
        <v>163.02600000000001</v>
      </c>
      <c r="AP43" s="39">
        <v>131.70599999999999</v>
      </c>
      <c r="AQ43" s="39">
        <v>-52.302999999999997</v>
      </c>
      <c r="AR43" s="39">
        <v>0</v>
      </c>
      <c r="AS43" s="39">
        <v>235.82</v>
      </c>
      <c r="AT43" s="39">
        <v>79.201999999999998</v>
      </c>
      <c r="AU43" s="39">
        <v>-164.893</v>
      </c>
      <c r="AV43" s="39">
        <v>84.573999999999998</v>
      </c>
      <c r="AW43" s="39">
        <v>-309.40100000000001</v>
      </c>
      <c r="AX43" s="39">
        <v>-251.40100000000001</v>
      </c>
      <c r="AY43" s="39">
        <v>-138.946</v>
      </c>
      <c r="AZ43" s="39">
        <v>-139.39599999999999</v>
      </c>
      <c r="BA43" s="39">
        <v>-162.964</v>
      </c>
      <c r="BB43" s="39">
        <v>268.63499999999999</v>
      </c>
      <c r="BC43" s="39">
        <v>26.811</v>
      </c>
      <c r="BD43" s="39">
        <v>105.515</v>
      </c>
      <c r="BE43" s="39">
        <v>556.50199999999995</v>
      </c>
      <c r="BF43" s="39">
        <v>180.25899999999999</v>
      </c>
      <c r="BG43" s="39">
        <v>100.988</v>
      </c>
      <c r="BH43" s="39">
        <v>-49.539000000000001</v>
      </c>
      <c r="BI43" s="39">
        <v>1141.1769999999999</v>
      </c>
      <c r="BJ43" s="39">
        <v>-389.88</v>
      </c>
      <c r="BK43" s="39">
        <v>-354.142</v>
      </c>
      <c r="BL43" s="39">
        <v>217.07400000000001</v>
      </c>
      <c r="BM43" s="39">
        <v>24.597000000000001</v>
      </c>
      <c r="BN43" s="39">
        <v>369.77199999999999</v>
      </c>
      <c r="BO43" s="39">
        <v>163.34800000000001</v>
      </c>
      <c r="BP43" s="39">
        <v>134.072</v>
      </c>
      <c r="BQ43" s="39">
        <v>160.244</v>
      </c>
      <c r="BR43" s="39">
        <v>1802.6469999999999</v>
      </c>
      <c r="BS43" s="39">
        <v>467.86399999999998</v>
      </c>
      <c r="BT43" s="39">
        <v>1119.069</v>
      </c>
      <c r="BU43" s="39">
        <v>-821.42399999999998</v>
      </c>
      <c r="BV43" s="39">
        <v>849.30499999999995</v>
      </c>
      <c r="BW43" s="39">
        <v>225.358</v>
      </c>
      <c r="BX43" s="39">
        <v>0</v>
      </c>
      <c r="BY43" s="39">
        <v>223.077</v>
      </c>
      <c r="BZ43" s="39">
        <v>27.795999999999999</v>
      </c>
      <c r="CA43" s="39">
        <v>-83.79</v>
      </c>
      <c r="CB43" s="39">
        <v>0</v>
      </c>
      <c r="CC43" s="39">
        <v>-217.91900000000001</v>
      </c>
      <c r="CD43" s="39">
        <v>-353.78899999999999</v>
      </c>
      <c r="CE43" s="39">
        <v>-696.40599999999995</v>
      </c>
      <c r="CF43" s="39">
        <v>-374.18900000000002</v>
      </c>
      <c r="CG43" s="39">
        <v>-395.62</v>
      </c>
      <c r="CH43" s="39">
        <v>-555.37099999999998</v>
      </c>
      <c r="CI43" s="39">
        <v>489.84200000000004</v>
      </c>
      <c r="CJ43" s="39">
        <v>-167.88800000000001</v>
      </c>
      <c r="CK43" s="39">
        <v>-142.06800000000001</v>
      </c>
      <c r="CL43" s="39">
        <v>0</v>
      </c>
      <c r="CM43" s="39">
        <v>0</v>
      </c>
      <c r="CN43" s="39">
        <v>0</v>
      </c>
      <c r="CO43" s="39">
        <v>0</v>
      </c>
      <c r="CP43" s="39">
        <v>0</v>
      </c>
      <c r="CQ43" s="39">
        <v>0</v>
      </c>
      <c r="CR43" s="39">
        <v>0</v>
      </c>
      <c r="CS43" s="39">
        <v>0</v>
      </c>
      <c r="CT43" s="39">
        <v>0</v>
      </c>
      <c r="CU43" s="39">
        <v>0</v>
      </c>
      <c r="CV43" s="39">
        <v>0</v>
      </c>
      <c r="CW43" s="39">
        <v>0</v>
      </c>
      <c r="CX43" s="39">
        <v>0</v>
      </c>
      <c r="CY43" s="39">
        <v>0</v>
      </c>
      <c r="CZ43" s="39">
        <v>0</v>
      </c>
      <c r="DA43" s="39">
        <v>0</v>
      </c>
      <c r="DB43" s="39">
        <v>0</v>
      </c>
      <c r="DC43" s="39">
        <v>0</v>
      </c>
      <c r="DD43" s="39">
        <v>36.569000000000003</v>
      </c>
      <c r="DE43" s="39">
        <v>0</v>
      </c>
      <c r="DF43" s="39">
        <v>0</v>
      </c>
      <c r="DG43" s="39">
        <v>37.094000000000001</v>
      </c>
      <c r="DH43" s="39">
        <v>0</v>
      </c>
      <c r="DI43" s="39">
        <v>0</v>
      </c>
      <c r="DJ43" s="39">
        <v>38.664000000000001</v>
      </c>
      <c r="DK43" s="39">
        <v>0</v>
      </c>
      <c r="DL43" s="39">
        <v>0</v>
      </c>
      <c r="DM43" s="39">
        <v>40.478000000000002</v>
      </c>
      <c r="DN43" s="39">
        <v>0</v>
      </c>
      <c r="DO43" s="39">
        <v>0</v>
      </c>
      <c r="DP43" s="39">
        <v>82.495000000000005</v>
      </c>
      <c r="DQ43" s="39">
        <v>0</v>
      </c>
      <c r="DR43" s="39">
        <v>0</v>
      </c>
      <c r="DS43" s="39">
        <v>0</v>
      </c>
      <c r="DT43" s="39">
        <v>0</v>
      </c>
      <c r="DU43" s="39">
        <v>0</v>
      </c>
      <c r="DV43" s="39">
        <v>0</v>
      </c>
      <c r="DW43" s="39">
        <v>0</v>
      </c>
      <c r="DX43" s="39">
        <v>0</v>
      </c>
      <c r="DY43" s="39">
        <v>41.579000000000001</v>
      </c>
      <c r="DZ43" s="39">
        <v>41.793999999999997</v>
      </c>
      <c r="EA43" s="39">
        <v>0</v>
      </c>
      <c r="EB43" s="39">
        <v>0</v>
      </c>
      <c r="EC43" s="39">
        <v>0</v>
      </c>
      <c r="ED43" s="39">
        <v>0</v>
      </c>
      <c r="EE43" s="39">
        <v>0</v>
      </c>
      <c r="EF43" s="273">
        <f t="shared" si="0"/>
        <v>161.637</v>
      </c>
      <c r="EG43" s="273">
        <f t="shared" si="1"/>
        <v>83.37299999999999</v>
      </c>
    </row>
    <row r="44" spans="1:137" x14ac:dyDescent="0.2">
      <c r="A44" s="58" t="str">
        <f>IF('1'!$A$1=1,B44,C44)</f>
        <v>Debt securities</v>
      </c>
      <c r="B44" s="44" t="s">
        <v>87</v>
      </c>
      <c r="C44" s="38" t="s">
        <v>88</v>
      </c>
      <c r="D44" s="39">
        <v>-869.69699999999989</v>
      </c>
      <c r="E44" s="39">
        <v>-5018.3780000000006</v>
      </c>
      <c r="F44" s="39">
        <v>-4907.0609999999997</v>
      </c>
      <c r="G44" s="39">
        <v>-9424.4320000000007</v>
      </c>
      <c r="H44" s="39">
        <v>19116.544000000002</v>
      </c>
      <c r="I44" s="39">
        <v>-955.47699999999998</v>
      </c>
      <c r="J44" s="39">
        <v>-3394.1499999999996</v>
      </c>
      <c r="K44" s="39">
        <v>-367.65699999999998</v>
      </c>
      <c r="L44" s="39">
        <v>1394.1379999999999</v>
      </c>
      <c r="M44" s="39">
        <v>3516.4500000000003</v>
      </c>
      <c r="N44" s="39">
        <v>2517.7629999999999</v>
      </c>
      <c r="O44" s="39">
        <v>1170.42</v>
      </c>
      <c r="P44" s="39">
        <v>-1237.2439999999999</v>
      </c>
      <c r="Q44" s="39">
        <v>-554.25400000000002</v>
      </c>
      <c r="R44" s="39">
        <v>105.42400000000002</v>
      </c>
      <c r="S44" s="39">
        <v>76.88900000000001</v>
      </c>
      <c r="T44" s="39">
        <v>-378.09699999999998</v>
      </c>
      <c r="U44" s="39">
        <v>0</v>
      </c>
      <c r="V44" s="39">
        <v>-74.450999999999993</v>
      </c>
      <c r="W44" s="39">
        <v>-5464.1279999999997</v>
      </c>
      <c r="X44" s="39">
        <v>26012.707000000002</v>
      </c>
      <c r="Y44" s="39">
        <v>-7881.7250000000004</v>
      </c>
      <c r="Z44" s="39">
        <v>-2852.8040000000001</v>
      </c>
      <c r="AA44" s="39">
        <v>-3275.5650000000001</v>
      </c>
      <c r="AB44" s="39">
        <v>-135.75299999999999</v>
      </c>
      <c r="AC44" s="39">
        <v>-702.72200000000009</v>
      </c>
      <c r="AD44" s="39">
        <v>-1053.0609999999999</v>
      </c>
      <c r="AE44" s="39">
        <v>1101.1299999999999</v>
      </c>
      <c r="AF44" s="39">
        <v>3778.5879999999997</v>
      </c>
      <c r="AG44" s="39">
        <v>2193.1440000000002</v>
      </c>
      <c r="AH44" s="39">
        <v>-337.601</v>
      </c>
      <c r="AI44" s="39">
        <v>538.34100000000001</v>
      </c>
      <c r="AJ44" s="39">
        <v>36787.027999999998</v>
      </c>
      <c r="AK44" s="39">
        <v>1785.883</v>
      </c>
      <c r="AL44" s="39">
        <v>240.34700000000001</v>
      </c>
      <c r="AM44" s="39">
        <v>55.032999999999959</v>
      </c>
      <c r="AN44" s="39">
        <v>3269.9479999999999</v>
      </c>
      <c r="AO44" s="39">
        <v>5434.21</v>
      </c>
      <c r="AP44" s="39">
        <v>5373.6059999999998</v>
      </c>
      <c r="AQ44" s="39">
        <v>444.57900000000018</v>
      </c>
      <c r="AR44" s="39">
        <v>-1073.43</v>
      </c>
      <c r="AS44" s="39">
        <v>-890.87400000000025</v>
      </c>
      <c r="AT44" s="39">
        <v>-3458.491</v>
      </c>
      <c r="AU44" s="39">
        <v>17203.862999999998</v>
      </c>
      <c r="AV44" s="39">
        <v>-1268.6079999999999</v>
      </c>
      <c r="AW44" s="39">
        <v>56.255000000000024</v>
      </c>
      <c r="AX44" s="39">
        <v>34609.603999999999</v>
      </c>
      <c r="AY44" s="39">
        <v>-833.67500000000007</v>
      </c>
      <c r="AZ44" s="39">
        <v>5743.1100000000006</v>
      </c>
      <c r="BA44" s="39">
        <v>2009.8899999999999</v>
      </c>
      <c r="BB44" s="39">
        <v>-1853.5839999999998</v>
      </c>
      <c r="BC44" s="39">
        <v>5978.9630000000006</v>
      </c>
      <c r="BD44" s="39">
        <v>-20338.091</v>
      </c>
      <c r="BE44" s="39">
        <v>45209.188999999998</v>
      </c>
      <c r="BF44" s="39">
        <v>69889.179000000004</v>
      </c>
      <c r="BG44" s="39">
        <v>807.90399999999954</v>
      </c>
      <c r="BH44" s="39">
        <v>322.0079999999989</v>
      </c>
      <c r="BI44" s="39">
        <v>1041.9450000000004</v>
      </c>
      <c r="BJ44" s="39">
        <v>19445.28</v>
      </c>
      <c r="BK44" s="39">
        <v>12465.781000000001</v>
      </c>
      <c r="BL44" s="39">
        <v>40737.584000000003</v>
      </c>
      <c r="BM44" s="39">
        <v>14216.790999999999</v>
      </c>
      <c r="BN44" s="39">
        <v>-16903.868000000002</v>
      </c>
      <c r="BO44" s="39">
        <v>-9855.3250000000007</v>
      </c>
      <c r="BP44" s="39">
        <v>-33866.497999999992</v>
      </c>
      <c r="BQ44" s="39">
        <v>-6009.152</v>
      </c>
      <c r="BR44" s="39">
        <v>23844.108</v>
      </c>
      <c r="BS44" s="39">
        <v>-5421.7190000000001</v>
      </c>
      <c r="BT44" s="39">
        <v>-46637.187000000005</v>
      </c>
      <c r="BU44" s="39">
        <v>-6146.5150000000003</v>
      </c>
      <c r="BV44" s="39">
        <v>-13390.701999999999</v>
      </c>
      <c r="BW44" s="39">
        <v>29690.883999999998</v>
      </c>
      <c r="BX44" s="39">
        <v>4712.7019999999993</v>
      </c>
      <c r="BY44" s="39">
        <v>2425.9660000000003</v>
      </c>
      <c r="BZ44" s="39">
        <v>-917.25499999999988</v>
      </c>
      <c r="CA44" s="39">
        <v>26645.230000000003</v>
      </c>
      <c r="CB44" s="39">
        <v>358.83799999999997</v>
      </c>
      <c r="CC44" s="39">
        <v>30209.016000000003</v>
      </c>
      <c r="CD44" s="39">
        <v>17607.813000000002</v>
      </c>
      <c r="CE44" s="39">
        <v>-7981.8850000000002</v>
      </c>
      <c r="CF44" s="39">
        <v>-56636.186999999998</v>
      </c>
      <c r="CG44" s="39">
        <v>-4615.5690000000004</v>
      </c>
      <c r="CH44" s="39">
        <v>17533.842999999997</v>
      </c>
      <c r="CI44" s="39">
        <v>326.56200000000001</v>
      </c>
      <c r="CJ44" s="39">
        <v>-13794.766000000001</v>
      </c>
      <c r="CK44" s="39">
        <v>-10882.433999999999</v>
      </c>
      <c r="CL44" s="39">
        <v>-1492</v>
      </c>
      <c r="CM44" s="39">
        <v>-1199.4520000000002</v>
      </c>
      <c r="CN44" s="39">
        <v>-1843.0590000000002</v>
      </c>
      <c r="CO44" s="39">
        <v>-1843.0589999999997</v>
      </c>
      <c r="CP44" s="39">
        <v>1337.704</v>
      </c>
      <c r="CQ44" s="39">
        <v>-2157.547</v>
      </c>
      <c r="CR44" s="39">
        <v>-2194.116</v>
      </c>
      <c r="CS44" s="39">
        <v>-7094.3090000000002</v>
      </c>
      <c r="CT44" s="39">
        <v>-1133.626</v>
      </c>
      <c r="CU44" s="39">
        <v>804.50900000000001</v>
      </c>
      <c r="CV44" s="39">
        <v>5485.2900000000009</v>
      </c>
      <c r="CW44" s="39">
        <v>-10604.894</v>
      </c>
      <c r="CX44" s="39">
        <v>-658.23400000000015</v>
      </c>
      <c r="CY44" s="39">
        <v>-2376.9580000000001</v>
      </c>
      <c r="CZ44" s="39">
        <v>-2011.2729999999999</v>
      </c>
      <c r="DA44" s="39">
        <v>3474.0169999999998</v>
      </c>
      <c r="DB44" s="39">
        <v>-146.27499999999998</v>
      </c>
      <c r="DC44" s="39">
        <v>-1938.136</v>
      </c>
      <c r="DD44" s="39">
        <v>-3364.3119999999999</v>
      </c>
      <c r="DE44" s="39">
        <v>839.93599999999992</v>
      </c>
      <c r="DF44" s="39">
        <v>-6291.0439999999999</v>
      </c>
      <c r="DG44" s="39">
        <v>-37.094000000000051</v>
      </c>
      <c r="DH44" s="39">
        <v>-4317.0060000000003</v>
      </c>
      <c r="DI44" s="39">
        <v>-75.946000000000026</v>
      </c>
      <c r="DJ44" s="39">
        <v>-1043.9250000000002</v>
      </c>
      <c r="DK44" s="39">
        <v>-196.803</v>
      </c>
      <c r="DL44" s="39">
        <v>-9967.223</v>
      </c>
      <c r="DM44" s="39">
        <v>-3035.8130000000001</v>
      </c>
      <c r="DN44" s="39">
        <v>-8566.9470000000001</v>
      </c>
      <c r="DO44" s="39">
        <v>-218880.334</v>
      </c>
      <c r="DP44" s="39">
        <v>-2103.6149999999998</v>
      </c>
      <c r="DQ44" s="39">
        <v>-1855.9110000000001</v>
      </c>
      <c r="DR44" s="39">
        <v>6905.4939999999997</v>
      </c>
      <c r="DS44" s="39">
        <v>-250.512</v>
      </c>
      <c r="DT44" s="39">
        <v>6611.1080000000002</v>
      </c>
      <c r="DU44" s="39">
        <v>-4167.1099999999997</v>
      </c>
      <c r="DV44" s="39">
        <v>1534.7849999999999</v>
      </c>
      <c r="DW44" s="39">
        <v>-869.68399999999997</v>
      </c>
      <c r="DX44" s="39">
        <v>2948.63</v>
      </c>
      <c r="DY44" s="39">
        <v>0</v>
      </c>
      <c r="DZ44" s="39">
        <v>-6561.674</v>
      </c>
      <c r="EA44" s="39">
        <v>-704.51199999999994</v>
      </c>
      <c r="EB44" s="39">
        <v>0</v>
      </c>
      <c r="EC44" s="39">
        <v>-1498.575</v>
      </c>
      <c r="ED44" s="39">
        <v>1642.056</v>
      </c>
      <c r="EE44" s="39">
        <v>149050.04699999999</v>
      </c>
      <c r="EF44" s="273">
        <f t="shared" si="0"/>
        <v>-243388.54099999997</v>
      </c>
      <c r="EG44" s="273">
        <f t="shared" si="1"/>
        <v>147985.071</v>
      </c>
    </row>
    <row r="45" spans="1:137" s="3" customFormat="1" x14ac:dyDescent="0.2">
      <c r="A45" s="59" t="str">
        <f>IF('1'!$A$1=1,B45,C45)</f>
        <v>General government</v>
      </c>
      <c r="B45" s="60" t="s">
        <v>89</v>
      </c>
      <c r="C45" s="61" t="s">
        <v>90</v>
      </c>
      <c r="D45" s="39">
        <v>-616.69399999999996</v>
      </c>
      <c r="E45" s="39">
        <v>-1468.7940000000001</v>
      </c>
      <c r="F45" s="39">
        <v>-348.84300000000002</v>
      </c>
      <c r="G45" s="39">
        <v>-749.41300000000001</v>
      </c>
      <c r="H45" s="39">
        <v>20413.29</v>
      </c>
      <c r="I45" s="39">
        <v>-764.38199999999995</v>
      </c>
      <c r="J45" s="39">
        <v>-1653.56</v>
      </c>
      <c r="K45" s="39">
        <v>-367.65699999999998</v>
      </c>
      <c r="L45" s="39">
        <v>1372.355</v>
      </c>
      <c r="M45" s="39">
        <v>1354.1610000000001</v>
      </c>
      <c r="N45" s="39">
        <v>1468.6949999999999</v>
      </c>
      <c r="O45" s="39">
        <v>1427.912</v>
      </c>
      <c r="P45" s="39">
        <v>-1067.4259999999999</v>
      </c>
      <c r="Q45" s="39">
        <v>26.393000000000001</v>
      </c>
      <c r="R45" s="39">
        <v>-26.356000000000002</v>
      </c>
      <c r="S45" s="39">
        <v>-205.036</v>
      </c>
      <c r="T45" s="39">
        <v>50.412999999999997</v>
      </c>
      <c r="U45" s="39">
        <v>0</v>
      </c>
      <c r="V45" s="39">
        <v>-24.817</v>
      </c>
      <c r="W45" s="39">
        <v>-4361.277</v>
      </c>
      <c r="X45" s="39">
        <v>26117.809000000001</v>
      </c>
      <c r="Y45" s="39">
        <v>-7675.6670000000004</v>
      </c>
      <c r="Z45" s="39">
        <v>-2827.1030000000001</v>
      </c>
      <c r="AA45" s="39">
        <v>-2751.4749999999999</v>
      </c>
      <c r="AB45" s="39">
        <v>-135.75299999999999</v>
      </c>
      <c r="AC45" s="39">
        <v>-432.44400000000002</v>
      </c>
      <c r="AD45" s="39">
        <v>-513.03</v>
      </c>
      <c r="AE45" s="39">
        <v>26.856999999999999</v>
      </c>
      <c r="AF45" s="39">
        <v>-26.423999999999999</v>
      </c>
      <c r="AG45" s="39">
        <v>391.63299999999998</v>
      </c>
      <c r="AH45" s="39">
        <v>-155.816</v>
      </c>
      <c r="AI45" s="39">
        <v>563.976</v>
      </c>
      <c r="AJ45" s="39">
        <v>36813.135999999999</v>
      </c>
      <c r="AK45" s="39">
        <v>1785.883</v>
      </c>
      <c r="AL45" s="39">
        <v>240.34700000000001</v>
      </c>
      <c r="AM45" s="39">
        <v>522.81399999999996</v>
      </c>
      <c r="AN45" s="39">
        <v>3298.3820000000001</v>
      </c>
      <c r="AO45" s="39">
        <v>5434.21</v>
      </c>
      <c r="AP45" s="39">
        <v>711.21299999999997</v>
      </c>
      <c r="AQ45" s="39">
        <v>-2562.8719999999998</v>
      </c>
      <c r="AR45" s="39">
        <v>-1099.6110000000001</v>
      </c>
      <c r="AS45" s="39">
        <v>-812.26700000000005</v>
      </c>
      <c r="AT45" s="39">
        <v>-1293.634</v>
      </c>
      <c r="AU45" s="39">
        <v>17808.470999999998</v>
      </c>
      <c r="AV45" s="39">
        <v>-563.82600000000002</v>
      </c>
      <c r="AW45" s="39">
        <v>56.255000000000024</v>
      </c>
      <c r="AX45" s="39">
        <v>35335.875</v>
      </c>
      <c r="AY45" s="39">
        <v>-27.789999999999992</v>
      </c>
      <c r="AZ45" s="39">
        <v>5882.5060000000003</v>
      </c>
      <c r="BA45" s="39">
        <v>1222.23</v>
      </c>
      <c r="BB45" s="39">
        <v>16494.210999999999</v>
      </c>
      <c r="BC45" s="39">
        <v>16086.897000000001</v>
      </c>
      <c r="BD45" s="39">
        <v>-20364.47</v>
      </c>
      <c r="BE45" s="39">
        <v>45156.188999999998</v>
      </c>
      <c r="BF45" s="39">
        <v>30489.605</v>
      </c>
      <c r="BG45" s="39">
        <v>732.16299999999956</v>
      </c>
      <c r="BH45" s="39">
        <v>-5498.8780000000006</v>
      </c>
      <c r="BI45" s="39">
        <v>2431.2050000000004</v>
      </c>
      <c r="BJ45" s="39">
        <v>4581.0929999999998</v>
      </c>
      <c r="BK45" s="39">
        <v>12158.859</v>
      </c>
      <c r="BL45" s="39">
        <v>41581.762000000002</v>
      </c>
      <c r="BM45" s="39">
        <v>3271.3380000000002</v>
      </c>
      <c r="BN45" s="39">
        <v>-7738.8019999999997</v>
      </c>
      <c r="BO45" s="39">
        <v>-8357.969000000001</v>
      </c>
      <c r="BP45" s="39">
        <v>-33544.725999999995</v>
      </c>
      <c r="BQ45" s="39">
        <v>-6222.8109999999997</v>
      </c>
      <c r="BR45" s="39">
        <v>24363.052</v>
      </c>
      <c r="BS45" s="39">
        <v>-5339.1549999999997</v>
      </c>
      <c r="BT45" s="39">
        <v>-42972.237000000001</v>
      </c>
      <c r="BU45" s="39">
        <v>-4163.768</v>
      </c>
      <c r="BV45" s="39">
        <v>-4020.0409999999997</v>
      </c>
      <c r="BW45" s="39">
        <v>29381.017</v>
      </c>
      <c r="BX45" s="39">
        <v>10130.897999999999</v>
      </c>
      <c r="BY45" s="39">
        <v>6552.8950000000004</v>
      </c>
      <c r="BZ45" s="39">
        <v>2612.7820000000002</v>
      </c>
      <c r="CA45" s="39">
        <v>27650.710000000003</v>
      </c>
      <c r="CB45" s="39">
        <v>855.68899999999996</v>
      </c>
      <c r="CC45" s="39">
        <v>10923.188</v>
      </c>
      <c r="CD45" s="39">
        <v>10042.169000000002</v>
      </c>
      <c r="CE45" s="39">
        <v>-7901.5309999999999</v>
      </c>
      <c r="CF45" s="39">
        <v>-53215.03</v>
      </c>
      <c r="CG45" s="39">
        <v>-3956.2020000000002</v>
      </c>
      <c r="CH45" s="39">
        <v>-3914.0409999999997</v>
      </c>
      <c r="CI45" s="39">
        <v>163.28100000000001</v>
      </c>
      <c r="CJ45" s="39">
        <v>-12115.890000000001</v>
      </c>
      <c r="CK45" s="39">
        <v>-9973.1970000000001</v>
      </c>
      <c r="CL45" s="39">
        <v>29.254999999999999</v>
      </c>
      <c r="CM45" s="39">
        <v>-409.56900000000002</v>
      </c>
      <c r="CN45" s="39">
        <v>-2018.5880000000002</v>
      </c>
      <c r="CO45" s="39">
        <v>-2047.8429999999998</v>
      </c>
      <c r="CP45" s="39">
        <v>-222.95</v>
      </c>
      <c r="CQ45" s="39">
        <v>-2047.8409999999999</v>
      </c>
      <c r="CR45" s="39">
        <v>-292.54899999999998</v>
      </c>
      <c r="CS45" s="39">
        <v>-7386.8580000000002</v>
      </c>
      <c r="CT45" s="39">
        <v>-2157.547</v>
      </c>
      <c r="CU45" s="39">
        <v>-292.54899999999998</v>
      </c>
      <c r="CV45" s="39">
        <v>6143.5250000000005</v>
      </c>
      <c r="CW45" s="39">
        <v>-5777.8389999999999</v>
      </c>
      <c r="CX45" s="39">
        <v>1243.3329999999999</v>
      </c>
      <c r="CY45" s="39">
        <v>-2669.5070000000001</v>
      </c>
      <c r="CZ45" s="39">
        <v>-3035.194</v>
      </c>
      <c r="DA45" s="39">
        <v>3181.4679999999998</v>
      </c>
      <c r="DB45" s="39">
        <v>511.96000000000004</v>
      </c>
      <c r="DC45" s="39">
        <v>-2230.6849999999999</v>
      </c>
      <c r="DD45" s="39">
        <v>-694.80399999999997</v>
      </c>
      <c r="DE45" s="39">
        <v>547.78399999999999</v>
      </c>
      <c r="DF45" s="39">
        <v>-2711.6570000000002</v>
      </c>
      <c r="DG45" s="39">
        <v>-333.84500000000003</v>
      </c>
      <c r="DH45" s="39">
        <v>719.50099999999998</v>
      </c>
      <c r="DI45" s="39">
        <v>-341.75600000000003</v>
      </c>
      <c r="DJ45" s="39">
        <v>-347.97500000000002</v>
      </c>
      <c r="DK45" s="39">
        <v>-472.327</v>
      </c>
      <c r="DL45" s="39">
        <v>-3137.0940000000001</v>
      </c>
      <c r="DM45" s="39">
        <v>-3238.201</v>
      </c>
      <c r="DN45" s="39">
        <v>-1147.7249999999999</v>
      </c>
      <c r="DO45" s="39">
        <v>-219086.28099999999</v>
      </c>
      <c r="DP45" s="39">
        <v>-1278.6679999999999</v>
      </c>
      <c r="DQ45" s="39">
        <v>-2062.123</v>
      </c>
      <c r="DR45" s="39">
        <v>372.15200000000004</v>
      </c>
      <c r="DS45" s="39">
        <v>-501.024</v>
      </c>
      <c r="DT45" s="39">
        <v>547.41700000000003</v>
      </c>
      <c r="DU45" s="39">
        <v>-250.02699999999999</v>
      </c>
      <c r="DV45" s="39">
        <v>2322.9189999999999</v>
      </c>
      <c r="DW45" s="39">
        <v>-1118.165</v>
      </c>
      <c r="DX45" s="39">
        <v>1536.61</v>
      </c>
      <c r="DY45" s="39">
        <v>-249.476</v>
      </c>
      <c r="DZ45" s="39">
        <v>167.17599999999999</v>
      </c>
      <c r="EA45" s="39">
        <v>-745.95399999999995</v>
      </c>
      <c r="EB45" s="39">
        <v>-247.91</v>
      </c>
      <c r="EC45" s="39">
        <v>-1748.338</v>
      </c>
      <c r="ED45" s="39">
        <v>715.76800000000003</v>
      </c>
      <c r="EE45" s="39">
        <v>148881.247</v>
      </c>
      <c r="EF45" s="273">
        <f t="shared" si="0"/>
        <v>-230521.52099999998</v>
      </c>
      <c r="EG45" s="273">
        <f t="shared" si="1"/>
        <v>149811.26699999999</v>
      </c>
    </row>
    <row r="46" spans="1:137" s="3" customFormat="1" x14ac:dyDescent="0.2">
      <c r="A46" s="62" t="str">
        <f>IF('1'!$A$1=1,B46,C46)</f>
        <v>Banks</v>
      </c>
      <c r="B46" s="60" t="s">
        <v>91</v>
      </c>
      <c r="C46" s="61" t="s">
        <v>92</v>
      </c>
      <c r="D46" s="39">
        <v>0</v>
      </c>
      <c r="E46" s="39">
        <v>-2937.587</v>
      </c>
      <c r="F46" s="39">
        <v>-4674.4989999999998</v>
      </c>
      <c r="G46" s="39">
        <v>-4927.9560000000001</v>
      </c>
      <c r="H46" s="39">
        <v>-1150.3389999999999</v>
      </c>
      <c r="I46" s="39">
        <v>0</v>
      </c>
      <c r="J46" s="39">
        <v>-1740.59</v>
      </c>
      <c r="K46" s="39">
        <v>-21.626999999999999</v>
      </c>
      <c r="L46" s="39">
        <v>65.349999999999994</v>
      </c>
      <c r="M46" s="39">
        <v>1507.05</v>
      </c>
      <c r="N46" s="39">
        <v>-23.312999999999999</v>
      </c>
      <c r="O46" s="39">
        <v>-234.084</v>
      </c>
      <c r="P46" s="39">
        <v>0</v>
      </c>
      <c r="Q46" s="39">
        <v>0</v>
      </c>
      <c r="R46" s="39">
        <v>237.20500000000001</v>
      </c>
      <c r="S46" s="39">
        <v>-333.18299999999999</v>
      </c>
      <c r="T46" s="39">
        <v>0</v>
      </c>
      <c r="U46" s="39">
        <v>0</v>
      </c>
      <c r="V46" s="39">
        <v>0</v>
      </c>
      <c r="W46" s="39">
        <v>-1102.8509999999999</v>
      </c>
      <c r="X46" s="39">
        <v>-525.50900000000001</v>
      </c>
      <c r="Y46" s="39">
        <v>0</v>
      </c>
      <c r="Z46" s="39">
        <v>0</v>
      </c>
      <c r="AA46" s="39">
        <v>-524.09</v>
      </c>
      <c r="AB46" s="39">
        <v>0</v>
      </c>
      <c r="AC46" s="39">
        <v>-216.22200000000001</v>
      </c>
      <c r="AD46" s="39">
        <v>-540.03099999999995</v>
      </c>
      <c r="AE46" s="39">
        <v>0</v>
      </c>
      <c r="AF46" s="39">
        <v>-79.271000000000001</v>
      </c>
      <c r="AG46" s="39">
        <v>-913.81</v>
      </c>
      <c r="AH46" s="39">
        <v>0</v>
      </c>
      <c r="AI46" s="39">
        <v>0</v>
      </c>
      <c r="AJ46" s="39">
        <v>-443.846</v>
      </c>
      <c r="AK46" s="39">
        <v>0</v>
      </c>
      <c r="AL46" s="39">
        <v>0</v>
      </c>
      <c r="AM46" s="39">
        <v>-467.78100000000001</v>
      </c>
      <c r="AN46" s="39">
        <v>0</v>
      </c>
      <c r="AO46" s="39">
        <v>0</v>
      </c>
      <c r="AP46" s="39">
        <v>3503.38</v>
      </c>
      <c r="AQ46" s="39">
        <v>0</v>
      </c>
      <c r="AR46" s="39">
        <v>0</v>
      </c>
      <c r="AS46" s="39">
        <v>-445.43700000000001</v>
      </c>
      <c r="AT46" s="39">
        <v>316.80799999999999</v>
      </c>
      <c r="AU46" s="39">
        <v>-54.963999999999999</v>
      </c>
      <c r="AV46" s="39">
        <v>-479.25200000000001</v>
      </c>
      <c r="AW46" s="39">
        <v>0</v>
      </c>
      <c r="AX46" s="39">
        <v>0</v>
      </c>
      <c r="AY46" s="39">
        <v>-472.41500000000002</v>
      </c>
      <c r="AZ46" s="39">
        <v>0</v>
      </c>
      <c r="BA46" s="39">
        <v>0</v>
      </c>
      <c r="BB46" s="39">
        <v>-11282.684999999999</v>
      </c>
      <c r="BC46" s="39">
        <v>-10268.803</v>
      </c>
      <c r="BD46" s="39">
        <v>0</v>
      </c>
      <c r="BE46" s="39">
        <v>0</v>
      </c>
      <c r="BF46" s="39">
        <v>0</v>
      </c>
      <c r="BG46" s="39">
        <v>0</v>
      </c>
      <c r="BH46" s="39">
        <v>-866.94</v>
      </c>
      <c r="BI46" s="39">
        <v>-1538.1089999999999</v>
      </c>
      <c r="BJ46" s="39">
        <v>2436.752</v>
      </c>
      <c r="BK46" s="39">
        <v>118.047</v>
      </c>
      <c r="BL46" s="39">
        <v>-1205.9680000000001</v>
      </c>
      <c r="BM46" s="39">
        <v>-1549.5809999999999</v>
      </c>
      <c r="BN46" s="39">
        <v>-7527.5039999999999</v>
      </c>
      <c r="BO46" s="39">
        <v>-1687.9290000000001</v>
      </c>
      <c r="BP46" s="39">
        <v>0</v>
      </c>
      <c r="BQ46" s="39">
        <v>0</v>
      </c>
      <c r="BR46" s="39">
        <v>-163.87700000000001</v>
      </c>
      <c r="BS46" s="39">
        <v>-275.214</v>
      </c>
      <c r="BT46" s="39">
        <v>-1678.6030000000001</v>
      </c>
      <c r="BU46" s="39">
        <v>-1756.1469999999999</v>
      </c>
      <c r="BV46" s="39">
        <v>-9030.9390000000003</v>
      </c>
      <c r="BW46" s="39">
        <v>0</v>
      </c>
      <c r="BX46" s="39">
        <v>-5615.7340000000004</v>
      </c>
      <c r="BY46" s="39">
        <v>-4322.1220000000003</v>
      </c>
      <c r="BZ46" s="39">
        <v>-1667.7339999999999</v>
      </c>
      <c r="CA46" s="39">
        <v>-949.62</v>
      </c>
      <c r="CB46" s="39">
        <v>0</v>
      </c>
      <c r="CC46" s="39">
        <v>0</v>
      </c>
      <c r="CD46" s="39">
        <v>-816.43700000000001</v>
      </c>
      <c r="CE46" s="39">
        <v>-294.63299999999998</v>
      </c>
      <c r="CF46" s="39">
        <v>-1470.0279999999998</v>
      </c>
      <c r="CG46" s="39">
        <v>-896.73900000000003</v>
      </c>
      <c r="CH46" s="39">
        <v>0</v>
      </c>
      <c r="CI46" s="39">
        <v>54.427</v>
      </c>
      <c r="CJ46" s="39">
        <v>-839.43799999999999</v>
      </c>
      <c r="CK46" s="39">
        <v>-909.23699999999997</v>
      </c>
      <c r="CL46" s="39">
        <v>-1755.2940000000001</v>
      </c>
      <c r="CM46" s="39">
        <v>-994.66700000000003</v>
      </c>
      <c r="CN46" s="39">
        <v>0</v>
      </c>
      <c r="CO46" s="39">
        <v>0</v>
      </c>
      <c r="CP46" s="39">
        <v>-828.10199999999998</v>
      </c>
      <c r="CQ46" s="39">
        <v>-402.255</v>
      </c>
      <c r="CR46" s="39">
        <v>-2194.116</v>
      </c>
      <c r="CS46" s="39">
        <v>0</v>
      </c>
      <c r="CT46" s="39">
        <v>0</v>
      </c>
      <c r="CU46" s="39">
        <v>0</v>
      </c>
      <c r="CV46" s="39">
        <v>-950.78399999999999</v>
      </c>
      <c r="CW46" s="39">
        <v>-365.68599999999998</v>
      </c>
      <c r="CX46" s="39">
        <v>-2194.116</v>
      </c>
      <c r="CY46" s="39">
        <v>0</v>
      </c>
      <c r="CZ46" s="39">
        <v>0</v>
      </c>
      <c r="DA46" s="39">
        <v>0</v>
      </c>
      <c r="DB46" s="39">
        <v>-950.78399999999999</v>
      </c>
      <c r="DC46" s="39">
        <v>0</v>
      </c>
      <c r="DD46" s="39">
        <v>-914.21500000000003</v>
      </c>
      <c r="DE46" s="39">
        <v>0</v>
      </c>
      <c r="DF46" s="39">
        <v>0</v>
      </c>
      <c r="DG46" s="39">
        <v>0</v>
      </c>
      <c r="DH46" s="39">
        <v>-1060.317</v>
      </c>
      <c r="DI46" s="39">
        <v>0</v>
      </c>
      <c r="DJ46" s="39">
        <v>-966.59699999999998</v>
      </c>
      <c r="DK46" s="39">
        <v>0</v>
      </c>
      <c r="DL46" s="39">
        <v>0</v>
      </c>
      <c r="DM46" s="39">
        <v>0</v>
      </c>
      <c r="DN46" s="39">
        <v>-860.79399999999998</v>
      </c>
      <c r="DO46" s="39">
        <v>0</v>
      </c>
      <c r="DP46" s="39">
        <v>-1031.184</v>
      </c>
      <c r="DQ46" s="39">
        <v>0</v>
      </c>
      <c r="DR46" s="39">
        <v>0</v>
      </c>
      <c r="DS46" s="39">
        <v>0</v>
      </c>
      <c r="DT46" s="39">
        <v>-926.39700000000005</v>
      </c>
      <c r="DU46" s="39">
        <v>0</v>
      </c>
      <c r="DV46" s="39">
        <v>-1037.018</v>
      </c>
      <c r="DW46" s="39">
        <v>0</v>
      </c>
      <c r="DX46" s="39">
        <v>0</v>
      </c>
      <c r="DY46" s="39">
        <v>0</v>
      </c>
      <c r="DZ46" s="39">
        <v>0</v>
      </c>
      <c r="EA46" s="39">
        <v>0</v>
      </c>
      <c r="EB46" s="39">
        <v>0</v>
      </c>
      <c r="EC46" s="39">
        <v>0</v>
      </c>
      <c r="ED46" s="39">
        <v>0</v>
      </c>
      <c r="EE46" s="39">
        <v>0</v>
      </c>
      <c r="EF46" s="273">
        <f t="shared" si="0"/>
        <v>-3918.8919999999998</v>
      </c>
      <c r="EG46" s="273">
        <f t="shared" si="1"/>
        <v>-1963.415</v>
      </c>
    </row>
    <row r="47" spans="1:137" x14ac:dyDescent="0.2">
      <c r="A47" s="62" t="str">
        <f>IF('1'!$A$1=1,B47,C47)</f>
        <v>Other sectors</v>
      </c>
      <c r="B47" s="60" t="s">
        <v>93</v>
      </c>
      <c r="C47" s="61" t="s">
        <v>94</v>
      </c>
      <c r="D47" s="39">
        <v>-253.00299999999999</v>
      </c>
      <c r="E47" s="39">
        <v>-611.99699999999996</v>
      </c>
      <c r="F47" s="39">
        <v>116.28100000000001</v>
      </c>
      <c r="G47" s="39">
        <v>-3747.0630000000001</v>
      </c>
      <c r="H47" s="39">
        <v>-146.40700000000001</v>
      </c>
      <c r="I47" s="39">
        <v>-191.095</v>
      </c>
      <c r="J47" s="39">
        <v>0</v>
      </c>
      <c r="K47" s="39">
        <v>21.626999999999999</v>
      </c>
      <c r="L47" s="39">
        <v>-43.567</v>
      </c>
      <c r="M47" s="39">
        <v>655.23900000000003</v>
      </c>
      <c r="N47" s="39">
        <v>1072.3810000000001</v>
      </c>
      <c r="O47" s="39">
        <v>-23.408000000000001</v>
      </c>
      <c r="P47" s="39">
        <v>-169.81800000000001</v>
      </c>
      <c r="Q47" s="39">
        <v>-580.64700000000005</v>
      </c>
      <c r="R47" s="39">
        <v>-105.425</v>
      </c>
      <c r="S47" s="39">
        <v>615.10800000000006</v>
      </c>
      <c r="T47" s="39">
        <v>-428.51</v>
      </c>
      <c r="U47" s="39">
        <v>0</v>
      </c>
      <c r="V47" s="39">
        <v>-49.634</v>
      </c>
      <c r="W47" s="39">
        <v>0</v>
      </c>
      <c r="X47" s="39">
        <v>420.40699999999998</v>
      </c>
      <c r="Y47" s="39">
        <v>-206.05799999999999</v>
      </c>
      <c r="Z47" s="39">
        <v>-25.701000000000001</v>
      </c>
      <c r="AA47" s="39">
        <v>0</v>
      </c>
      <c r="AB47" s="39">
        <v>0</v>
      </c>
      <c r="AC47" s="39">
        <v>-54.055999999999997</v>
      </c>
      <c r="AD47" s="39">
        <v>0</v>
      </c>
      <c r="AE47" s="39">
        <v>1074.2729999999999</v>
      </c>
      <c r="AF47" s="39">
        <v>3884.2829999999999</v>
      </c>
      <c r="AG47" s="39">
        <v>2715.3209999999999</v>
      </c>
      <c r="AH47" s="39">
        <v>-181.785</v>
      </c>
      <c r="AI47" s="39">
        <v>-25.635000000000002</v>
      </c>
      <c r="AJ47" s="39">
        <v>417.738</v>
      </c>
      <c r="AK47" s="39">
        <v>0</v>
      </c>
      <c r="AL47" s="39">
        <v>0</v>
      </c>
      <c r="AM47" s="39">
        <v>0</v>
      </c>
      <c r="AN47" s="39">
        <v>-28.434000000000001</v>
      </c>
      <c r="AO47" s="39">
        <v>0</v>
      </c>
      <c r="AP47" s="39">
        <v>1159.0129999999999</v>
      </c>
      <c r="AQ47" s="39">
        <v>3007.451</v>
      </c>
      <c r="AR47" s="39">
        <v>26.181000000000001</v>
      </c>
      <c r="AS47" s="39">
        <v>366.83</v>
      </c>
      <c r="AT47" s="39">
        <v>-2481.665</v>
      </c>
      <c r="AU47" s="39">
        <v>-549.64400000000001</v>
      </c>
      <c r="AV47" s="39">
        <v>-225.53</v>
      </c>
      <c r="AW47" s="39">
        <v>0</v>
      </c>
      <c r="AX47" s="39">
        <v>-726.27099999999996</v>
      </c>
      <c r="AY47" s="39">
        <v>-333.47</v>
      </c>
      <c r="AZ47" s="39">
        <v>-139.39599999999999</v>
      </c>
      <c r="BA47" s="39">
        <v>787.66</v>
      </c>
      <c r="BB47" s="39">
        <v>-7065.11</v>
      </c>
      <c r="BC47" s="39">
        <v>160.869</v>
      </c>
      <c r="BD47" s="39">
        <v>26.379000000000001</v>
      </c>
      <c r="BE47" s="39">
        <v>53</v>
      </c>
      <c r="BF47" s="39">
        <v>39399.574000000001</v>
      </c>
      <c r="BG47" s="39">
        <v>75.741</v>
      </c>
      <c r="BH47" s="39">
        <v>6687.826</v>
      </c>
      <c r="BI47" s="39">
        <v>148.84899999999999</v>
      </c>
      <c r="BJ47" s="39">
        <v>12427.434999999999</v>
      </c>
      <c r="BK47" s="39">
        <v>188.875</v>
      </c>
      <c r="BL47" s="39">
        <v>361.79</v>
      </c>
      <c r="BM47" s="39">
        <v>12495.034</v>
      </c>
      <c r="BN47" s="39">
        <v>-1637.5619999999999</v>
      </c>
      <c r="BO47" s="39">
        <v>190.57300000000001</v>
      </c>
      <c r="BP47" s="39">
        <v>-321.77199999999999</v>
      </c>
      <c r="BQ47" s="39">
        <v>213.65899999999999</v>
      </c>
      <c r="BR47" s="39">
        <v>-355.06700000000001</v>
      </c>
      <c r="BS47" s="39">
        <v>192.65</v>
      </c>
      <c r="BT47" s="39">
        <v>-1986.347</v>
      </c>
      <c r="BU47" s="39">
        <v>-226.6</v>
      </c>
      <c r="BV47" s="39">
        <v>-339.72199999999998</v>
      </c>
      <c r="BW47" s="39">
        <v>309.86700000000002</v>
      </c>
      <c r="BX47" s="39">
        <v>197.53800000000001</v>
      </c>
      <c r="BY47" s="39">
        <v>195.19300000000001</v>
      </c>
      <c r="BZ47" s="39">
        <v>-1862.3030000000001</v>
      </c>
      <c r="CA47" s="39">
        <v>-55.86</v>
      </c>
      <c r="CB47" s="39">
        <v>-496.851</v>
      </c>
      <c r="CC47" s="39">
        <v>19285.828000000001</v>
      </c>
      <c r="CD47" s="39">
        <v>8382.0810000000001</v>
      </c>
      <c r="CE47" s="39">
        <v>214.279</v>
      </c>
      <c r="CF47" s="39">
        <v>-1951.1289999999999</v>
      </c>
      <c r="CG47" s="39">
        <v>237.37200000000001</v>
      </c>
      <c r="CH47" s="39">
        <v>21447.883999999998</v>
      </c>
      <c r="CI47" s="39">
        <v>108.854</v>
      </c>
      <c r="CJ47" s="39">
        <v>-839.43799999999999</v>
      </c>
      <c r="CK47" s="39">
        <v>0</v>
      </c>
      <c r="CL47" s="39">
        <v>234.03899999999999</v>
      </c>
      <c r="CM47" s="39">
        <v>204.78399999999999</v>
      </c>
      <c r="CN47" s="39">
        <v>175.529</v>
      </c>
      <c r="CO47" s="39">
        <v>204.78399999999999</v>
      </c>
      <c r="CP47" s="39">
        <v>2388.7559999999999</v>
      </c>
      <c r="CQ47" s="39">
        <v>292.54899999999998</v>
      </c>
      <c r="CR47" s="39">
        <v>292.54899999999998</v>
      </c>
      <c r="CS47" s="39">
        <v>292.54899999999998</v>
      </c>
      <c r="CT47" s="39">
        <v>1023.921</v>
      </c>
      <c r="CU47" s="39">
        <v>1097.058</v>
      </c>
      <c r="CV47" s="39">
        <v>292.54899999999998</v>
      </c>
      <c r="CW47" s="39">
        <v>-4461.3689999999997</v>
      </c>
      <c r="CX47" s="39">
        <v>292.54899999999998</v>
      </c>
      <c r="CY47" s="39">
        <v>292.54899999999998</v>
      </c>
      <c r="CZ47" s="39">
        <v>1023.921</v>
      </c>
      <c r="DA47" s="39">
        <v>292.54899999999998</v>
      </c>
      <c r="DB47" s="39">
        <v>292.54899999999998</v>
      </c>
      <c r="DC47" s="39">
        <v>292.54899999999998</v>
      </c>
      <c r="DD47" s="39">
        <v>-1755.2929999999999</v>
      </c>
      <c r="DE47" s="39">
        <v>292.15199999999999</v>
      </c>
      <c r="DF47" s="39">
        <v>-3579.3870000000002</v>
      </c>
      <c r="DG47" s="39">
        <v>296.75099999999998</v>
      </c>
      <c r="DH47" s="39">
        <v>-3976.19</v>
      </c>
      <c r="DI47" s="39">
        <v>265.81</v>
      </c>
      <c r="DJ47" s="39">
        <v>270.64699999999999</v>
      </c>
      <c r="DK47" s="39">
        <v>275.524</v>
      </c>
      <c r="DL47" s="39">
        <v>-6830.1289999999999</v>
      </c>
      <c r="DM47" s="39">
        <v>202.38800000000001</v>
      </c>
      <c r="DN47" s="39">
        <v>-6558.4279999999999</v>
      </c>
      <c r="DO47" s="39">
        <v>205.947</v>
      </c>
      <c r="DP47" s="39">
        <v>206.23699999999999</v>
      </c>
      <c r="DQ47" s="39">
        <v>206.21199999999999</v>
      </c>
      <c r="DR47" s="39">
        <v>6533.3419999999996</v>
      </c>
      <c r="DS47" s="39">
        <v>250.512</v>
      </c>
      <c r="DT47" s="39">
        <v>6990.0879999999997</v>
      </c>
      <c r="DU47" s="39">
        <v>-3917.0830000000001</v>
      </c>
      <c r="DV47" s="39">
        <v>248.88399999999999</v>
      </c>
      <c r="DW47" s="39">
        <v>248.48099999999999</v>
      </c>
      <c r="DX47" s="39">
        <v>1412.02</v>
      </c>
      <c r="DY47" s="39">
        <v>249.476</v>
      </c>
      <c r="DZ47" s="39">
        <v>-6728.85</v>
      </c>
      <c r="EA47" s="39">
        <v>41.442</v>
      </c>
      <c r="EB47" s="39">
        <v>247.91</v>
      </c>
      <c r="EC47" s="39">
        <v>249.76300000000001</v>
      </c>
      <c r="ED47" s="39">
        <v>926.28800000000001</v>
      </c>
      <c r="EE47" s="39">
        <v>168.8</v>
      </c>
      <c r="EF47" s="273">
        <f t="shared" si="0"/>
        <v>-8948.1279999999988</v>
      </c>
      <c r="EG47" s="273">
        <f t="shared" si="1"/>
        <v>137.21899999999886</v>
      </c>
    </row>
    <row r="48" spans="1:137" x14ac:dyDescent="0.2">
      <c r="A48" s="63" t="str">
        <f>IF('1'!$A$1=1,B48,C48)</f>
        <v xml:space="preserve"> Financial derivatives: net</v>
      </c>
      <c r="B48" s="49" t="s">
        <v>95</v>
      </c>
      <c r="C48" s="31" t="s">
        <v>96</v>
      </c>
      <c r="D48" s="32">
        <v>0</v>
      </c>
      <c r="E48" s="32">
        <v>0</v>
      </c>
      <c r="F48" s="32">
        <v>0</v>
      </c>
      <c r="G48" s="32">
        <v>0</v>
      </c>
      <c r="H48" s="32">
        <v>0</v>
      </c>
      <c r="I48" s="32">
        <v>0</v>
      </c>
      <c r="J48" s="32">
        <v>0</v>
      </c>
      <c r="K48" s="32">
        <v>0</v>
      </c>
      <c r="L48" s="32">
        <v>0</v>
      </c>
      <c r="M48" s="32">
        <v>0</v>
      </c>
      <c r="N48" s="32">
        <v>0</v>
      </c>
      <c r="O48" s="32">
        <v>0</v>
      </c>
      <c r="P48" s="32">
        <v>0</v>
      </c>
      <c r="Q48" s="32">
        <v>0</v>
      </c>
      <c r="R48" s="32">
        <v>0</v>
      </c>
      <c r="S48" s="32">
        <v>0</v>
      </c>
      <c r="T48" s="32">
        <v>0</v>
      </c>
      <c r="U48" s="32">
        <v>0</v>
      </c>
      <c r="V48" s="32">
        <v>0</v>
      </c>
      <c r="W48" s="32">
        <v>0</v>
      </c>
      <c r="X48" s="32">
        <v>0</v>
      </c>
      <c r="Y48" s="32">
        <v>0</v>
      </c>
      <c r="Z48" s="32">
        <v>0</v>
      </c>
      <c r="AA48" s="32">
        <v>0</v>
      </c>
      <c r="AB48" s="32">
        <v>0</v>
      </c>
      <c r="AC48" s="32">
        <v>0</v>
      </c>
      <c r="AD48" s="32">
        <v>0</v>
      </c>
      <c r="AE48" s="32">
        <v>0</v>
      </c>
      <c r="AF48" s="32">
        <v>0</v>
      </c>
      <c r="AG48" s="32">
        <v>0</v>
      </c>
      <c r="AH48" s="32">
        <v>0</v>
      </c>
      <c r="AI48" s="32">
        <v>0</v>
      </c>
      <c r="AJ48" s="32">
        <v>0</v>
      </c>
      <c r="AK48" s="32">
        <v>0</v>
      </c>
      <c r="AL48" s="32">
        <v>0</v>
      </c>
      <c r="AM48" s="32">
        <v>0</v>
      </c>
      <c r="AN48" s="32">
        <v>0</v>
      </c>
      <c r="AO48" s="32">
        <v>0</v>
      </c>
      <c r="AP48" s="32">
        <v>0</v>
      </c>
      <c r="AQ48" s="32">
        <v>0</v>
      </c>
      <c r="AR48" s="32">
        <v>0</v>
      </c>
      <c r="AS48" s="32">
        <v>0</v>
      </c>
      <c r="AT48" s="32">
        <v>0</v>
      </c>
      <c r="AU48" s="32">
        <v>0</v>
      </c>
      <c r="AV48" s="32">
        <v>0</v>
      </c>
      <c r="AW48" s="32">
        <v>0</v>
      </c>
      <c r="AX48" s="32">
        <v>0</v>
      </c>
      <c r="AY48" s="32">
        <v>0</v>
      </c>
      <c r="AZ48" s="32">
        <v>0</v>
      </c>
      <c r="BA48" s="32">
        <v>0</v>
      </c>
      <c r="BB48" s="32">
        <v>0</v>
      </c>
      <c r="BC48" s="32">
        <v>0</v>
      </c>
      <c r="BD48" s="32">
        <v>0</v>
      </c>
      <c r="BE48" s="32">
        <v>0</v>
      </c>
      <c r="BF48" s="32">
        <v>0</v>
      </c>
      <c r="BG48" s="32">
        <v>0</v>
      </c>
      <c r="BH48" s="32">
        <v>0</v>
      </c>
      <c r="BI48" s="32">
        <v>0</v>
      </c>
      <c r="BJ48" s="32">
        <v>0</v>
      </c>
      <c r="BK48" s="32">
        <v>0</v>
      </c>
      <c r="BL48" s="32">
        <v>0</v>
      </c>
      <c r="BM48" s="32">
        <v>0</v>
      </c>
      <c r="BN48" s="32">
        <v>0</v>
      </c>
      <c r="BO48" s="32">
        <v>0</v>
      </c>
      <c r="BP48" s="32">
        <v>0</v>
      </c>
      <c r="BQ48" s="32">
        <v>0</v>
      </c>
      <c r="BR48" s="32">
        <v>0</v>
      </c>
      <c r="BS48" s="32">
        <v>0</v>
      </c>
      <c r="BT48" s="32">
        <v>9204.34</v>
      </c>
      <c r="BU48" s="32">
        <v>0</v>
      </c>
      <c r="BV48" s="32">
        <v>0</v>
      </c>
      <c r="BW48" s="32">
        <v>0</v>
      </c>
      <c r="BX48" s="32">
        <v>0</v>
      </c>
      <c r="BY48" s="32">
        <v>0</v>
      </c>
      <c r="BZ48" s="32">
        <v>0</v>
      </c>
      <c r="CA48" s="32">
        <v>0</v>
      </c>
      <c r="CB48" s="32">
        <v>0</v>
      </c>
      <c r="CC48" s="32">
        <v>0</v>
      </c>
      <c r="CD48" s="32">
        <v>0</v>
      </c>
      <c r="CE48" s="32">
        <v>0</v>
      </c>
      <c r="CF48" s="32">
        <v>0</v>
      </c>
      <c r="CG48" s="32">
        <v>0</v>
      </c>
      <c r="CH48" s="32">
        <v>0</v>
      </c>
      <c r="CI48" s="32">
        <v>4626.2879999999996</v>
      </c>
      <c r="CJ48" s="32">
        <v>923.38199999999995</v>
      </c>
      <c r="CK48" s="32">
        <v>397.791</v>
      </c>
      <c r="CL48" s="32">
        <v>0</v>
      </c>
      <c r="CM48" s="32">
        <v>0</v>
      </c>
      <c r="CN48" s="32">
        <v>0</v>
      </c>
      <c r="CO48" s="32">
        <v>0</v>
      </c>
      <c r="CP48" s="32">
        <v>0</v>
      </c>
      <c r="CQ48" s="32">
        <v>0</v>
      </c>
      <c r="CR48" s="32">
        <v>0</v>
      </c>
      <c r="CS48" s="32">
        <v>0</v>
      </c>
      <c r="CT48" s="32">
        <v>0</v>
      </c>
      <c r="CU48" s="32">
        <v>0</v>
      </c>
      <c r="CV48" s="32">
        <v>0</v>
      </c>
      <c r="CW48" s="32">
        <v>0</v>
      </c>
      <c r="CX48" s="32">
        <v>0</v>
      </c>
      <c r="CY48" s="32">
        <v>0</v>
      </c>
      <c r="CZ48" s="32">
        <v>0</v>
      </c>
      <c r="DA48" s="32">
        <v>0</v>
      </c>
      <c r="DB48" s="32">
        <v>0</v>
      </c>
      <c r="DC48" s="32">
        <v>0</v>
      </c>
      <c r="DD48" s="32">
        <v>0</v>
      </c>
      <c r="DE48" s="32">
        <v>0</v>
      </c>
      <c r="DF48" s="32">
        <v>0</v>
      </c>
      <c r="DG48" s="32">
        <v>0</v>
      </c>
      <c r="DH48" s="32">
        <v>0</v>
      </c>
      <c r="DI48" s="32">
        <v>0</v>
      </c>
      <c r="DJ48" s="32">
        <v>0</v>
      </c>
      <c r="DK48" s="32">
        <v>0</v>
      </c>
      <c r="DL48" s="32">
        <v>0</v>
      </c>
      <c r="DM48" s="32">
        <v>0</v>
      </c>
      <c r="DN48" s="32">
        <v>2336.44</v>
      </c>
      <c r="DO48" s="32">
        <v>0</v>
      </c>
      <c r="DP48" s="32">
        <v>0</v>
      </c>
      <c r="DQ48" s="32">
        <v>0</v>
      </c>
      <c r="DR48" s="32">
        <v>0</v>
      </c>
      <c r="DS48" s="32">
        <v>0</v>
      </c>
      <c r="DT48" s="32">
        <v>0</v>
      </c>
      <c r="DU48" s="32">
        <v>0</v>
      </c>
      <c r="DV48" s="32">
        <v>0</v>
      </c>
      <c r="DW48" s="32">
        <v>0</v>
      </c>
      <c r="DX48" s="32">
        <v>0</v>
      </c>
      <c r="DY48" s="32">
        <v>0</v>
      </c>
      <c r="DZ48" s="32">
        <v>0</v>
      </c>
      <c r="EA48" s="32">
        <v>0</v>
      </c>
      <c r="EB48" s="32">
        <v>0</v>
      </c>
      <c r="EC48" s="32">
        <v>0</v>
      </c>
      <c r="ED48" s="32">
        <v>0</v>
      </c>
      <c r="EE48" s="32">
        <v>149050.04699999999</v>
      </c>
      <c r="EF48" s="27">
        <f t="shared" si="0"/>
        <v>2336.44</v>
      </c>
      <c r="EG48" s="27">
        <f t="shared" si="1"/>
        <v>149050.04699999999</v>
      </c>
    </row>
    <row r="49" spans="1:137" x14ac:dyDescent="0.2">
      <c r="A49" s="64" t="str">
        <f>IF('1'!$A$1=1,B49,C49)</f>
        <v>Financial derivatives: assets</v>
      </c>
      <c r="B49" s="43" t="s">
        <v>449</v>
      </c>
      <c r="C49" s="35" t="s">
        <v>450</v>
      </c>
      <c r="D49" s="32">
        <v>0</v>
      </c>
      <c r="E49" s="32">
        <v>0</v>
      </c>
      <c r="F49" s="32">
        <v>0</v>
      </c>
      <c r="G49" s="32">
        <v>0</v>
      </c>
      <c r="H49" s="32">
        <v>0</v>
      </c>
      <c r="I49" s="32">
        <v>0</v>
      </c>
      <c r="J49" s="32">
        <v>0</v>
      </c>
      <c r="K49" s="32">
        <v>0</v>
      </c>
      <c r="L49" s="32">
        <v>0</v>
      </c>
      <c r="M49" s="32">
        <v>0</v>
      </c>
      <c r="N49" s="32">
        <v>0</v>
      </c>
      <c r="O49" s="32">
        <v>0</v>
      </c>
      <c r="P49" s="32">
        <v>0</v>
      </c>
      <c r="Q49" s="32">
        <v>0</v>
      </c>
      <c r="R49" s="32">
        <v>0</v>
      </c>
      <c r="S49" s="32">
        <v>0</v>
      </c>
      <c r="T49" s="32">
        <v>0</v>
      </c>
      <c r="U49" s="32">
        <v>0</v>
      </c>
      <c r="V49" s="32">
        <v>0</v>
      </c>
      <c r="W49" s="32">
        <v>0</v>
      </c>
      <c r="X49" s="32">
        <v>0</v>
      </c>
      <c r="Y49" s="32">
        <v>0</v>
      </c>
      <c r="Z49" s="32">
        <v>0</v>
      </c>
      <c r="AA49" s="32">
        <v>0</v>
      </c>
      <c r="AB49" s="32">
        <v>0</v>
      </c>
      <c r="AC49" s="32">
        <v>0</v>
      </c>
      <c r="AD49" s="32">
        <v>0</v>
      </c>
      <c r="AE49" s="32">
        <v>0</v>
      </c>
      <c r="AF49" s="32">
        <v>0</v>
      </c>
      <c r="AG49" s="32">
        <v>0</v>
      </c>
      <c r="AH49" s="32">
        <v>0</v>
      </c>
      <c r="AI49" s="32">
        <v>0</v>
      </c>
      <c r="AJ49" s="32">
        <v>0</v>
      </c>
      <c r="AK49" s="32">
        <v>0</v>
      </c>
      <c r="AL49" s="32">
        <v>0</v>
      </c>
      <c r="AM49" s="32">
        <v>0</v>
      </c>
      <c r="AN49" s="32">
        <v>0</v>
      </c>
      <c r="AO49" s="32">
        <v>0</v>
      </c>
      <c r="AP49" s="32">
        <v>0</v>
      </c>
      <c r="AQ49" s="32">
        <v>0</v>
      </c>
      <c r="AR49" s="32">
        <v>0</v>
      </c>
      <c r="AS49" s="32">
        <v>0</v>
      </c>
      <c r="AT49" s="32">
        <v>0</v>
      </c>
      <c r="AU49" s="32">
        <v>0</v>
      </c>
      <c r="AV49" s="32">
        <v>0</v>
      </c>
      <c r="AW49" s="32">
        <v>0</v>
      </c>
      <c r="AX49" s="32">
        <v>0</v>
      </c>
      <c r="AY49" s="32">
        <v>0</v>
      </c>
      <c r="AZ49" s="32">
        <v>0</v>
      </c>
      <c r="BA49" s="32">
        <v>0</v>
      </c>
      <c r="BB49" s="32">
        <v>0</v>
      </c>
      <c r="BC49" s="32">
        <v>0</v>
      </c>
      <c r="BD49" s="32">
        <v>0</v>
      </c>
      <c r="BE49" s="32">
        <v>0</v>
      </c>
      <c r="BF49" s="32">
        <v>0</v>
      </c>
      <c r="BG49" s="32">
        <v>0</v>
      </c>
      <c r="BH49" s="32">
        <v>0</v>
      </c>
      <c r="BI49" s="32">
        <v>0</v>
      </c>
      <c r="BJ49" s="32">
        <v>0</v>
      </c>
      <c r="BK49" s="32">
        <v>0</v>
      </c>
      <c r="BL49" s="32">
        <v>0</v>
      </c>
      <c r="BM49" s="32">
        <v>0</v>
      </c>
      <c r="BN49" s="32">
        <v>0</v>
      </c>
      <c r="BO49" s="32">
        <v>0</v>
      </c>
      <c r="BP49" s="32">
        <v>0</v>
      </c>
      <c r="BQ49" s="32">
        <v>0</v>
      </c>
      <c r="BR49" s="32">
        <v>0</v>
      </c>
      <c r="BS49" s="32">
        <v>0</v>
      </c>
      <c r="BT49" s="32">
        <v>0</v>
      </c>
      <c r="BU49" s="32">
        <v>0</v>
      </c>
      <c r="BV49" s="32">
        <v>0</v>
      </c>
      <c r="BW49" s="32">
        <v>0</v>
      </c>
      <c r="BX49" s="32">
        <v>0</v>
      </c>
      <c r="BY49" s="32">
        <v>0</v>
      </c>
      <c r="BZ49" s="32">
        <v>0</v>
      </c>
      <c r="CA49" s="32">
        <v>0</v>
      </c>
      <c r="CB49" s="32">
        <v>0</v>
      </c>
      <c r="CC49" s="32">
        <v>0</v>
      </c>
      <c r="CD49" s="32">
        <v>0</v>
      </c>
      <c r="CE49" s="32">
        <v>0</v>
      </c>
      <c r="CF49" s="32">
        <v>0</v>
      </c>
      <c r="CG49" s="32">
        <v>0</v>
      </c>
      <c r="CH49" s="32">
        <v>0</v>
      </c>
      <c r="CI49" s="32">
        <v>0</v>
      </c>
      <c r="CJ49" s="32">
        <v>0</v>
      </c>
      <c r="CK49" s="32">
        <v>0</v>
      </c>
      <c r="CL49" s="32">
        <v>0</v>
      </c>
      <c r="CM49" s="32">
        <v>0</v>
      </c>
      <c r="CN49" s="32">
        <v>0</v>
      </c>
      <c r="CO49" s="32">
        <v>0</v>
      </c>
      <c r="CP49" s="32">
        <v>0</v>
      </c>
      <c r="CQ49" s="32">
        <v>0</v>
      </c>
      <c r="CR49" s="32">
        <v>0</v>
      </c>
      <c r="CS49" s="32">
        <v>0</v>
      </c>
      <c r="CT49" s="32">
        <v>0</v>
      </c>
      <c r="CU49" s="32">
        <v>0</v>
      </c>
      <c r="CV49" s="32">
        <v>0</v>
      </c>
      <c r="CW49" s="32">
        <v>0</v>
      </c>
      <c r="CX49" s="32">
        <v>0</v>
      </c>
      <c r="CY49" s="32">
        <v>0</v>
      </c>
      <c r="CZ49" s="32">
        <v>0</v>
      </c>
      <c r="DA49" s="32">
        <v>0</v>
      </c>
      <c r="DB49" s="32">
        <v>0</v>
      </c>
      <c r="DC49" s="32">
        <v>0</v>
      </c>
      <c r="DD49" s="32">
        <v>0</v>
      </c>
      <c r="DE49" s="32">
        <v>0</v>
      </c>
      <c r="DF49" s="32">
        <v>0</v>
      </c>
      <c r="DG49" s="32">
        <v>0</v>
      </c>
      <c r="DH49" s="32">
        <v>0</v>
      </c>
      <c r="DI49" s="32">
        <v>0</v>
      </c>
      <c r="DJ49" s="32">
        <v>0</v>
      </c>
      <c r="DK49" s="32">
        <v>0</v>
      </c>
      <c r="DL49" s="32">
        <v>0</v>
      </c>
      <c r="DM49" s="32">
        <v>0</v>
      </c>
      <c r="DN49" s="32">
        <v>0</v>
      </c>
      <c r="DO49" s="32">
        <v>0</v>
      </c>
      <c r="DP49" s="32">
        <v>0</v>
      </c>
      <c r="DQ49" s="32">
        <v>0</v>
      </c>
      <c r="DR49" s="32">
        <v>0</v>
      </c>
      <c r="DS49" s="32">
        <v>0</v>
      </c>
      <c r="DT49" s="32">
        <v>0</v>
      </c>
      <c r="DU49" s="32">
        <v>0</v>
      </c>
      <c r="DV49" s="32">
        <v>0</v>
      </c>
      <c r="DW49" s="32">
        <v>0</v>
      </c>
      <c r="DX49" s="32">
        <v>0</v>
      </c>
      <c r="DY49" s="32">
        <v>0</v>
      </c>
      <c r="DZ49" s="32">
        <v>0</v>
      </c>
      <c r="EA49" s="32">
        <v>0</v>
      </c>
      <c r="EB49" s="32">
        <v>0</v>
      </c>
      <c r="EC49" s="32">
        <v>0</v>
      </c>
      <c r="ED49" s="32">
        <v>0</v>
      </c>
      <c r="EE49" s="32">
        <v>0</v>
      </c>
      <c r="EF49" s="27">
        <f t="shared" si="0"/>
        <v>0</v>
      </c>
      <c r="EG49" s="27">
        <f t="shared" si="1"/>
        <v>0</v>
      </c>
    </row>
    <row r="50" spans="1:137" x14ac:dyDescent="0.2">
      <c r="A50" s="64" t="str">
        <f>IF('1'!$A$1=1,B50,C50)</f>
        <v>Financial derivatives: liabilities</v>
      </c>
      <c r="B50" s="43" t="s">
        <v>97</v>
      </c>
      <c r="C50" s="35" t="s">
        <v>98</v>
      </c>
      <c r="D50" s="32">
        <v>0</v>
      </c>
      <c r="E50" s="32">
        <v>0</v>
      </c>
      <c r="F50" s="32">
        <v>0</v>
      </c>
      <c r="G50" s="32">
        <v>0</v>
      </c>
      <c r="H50" s="32">
        <v>0</v>
      </c>
      <c r="I50" s="32">
        <v>0</v>
      </c>
      <c r="J50" s="32">
        <v>0</v>
      </c>
      <c r="K50" s="32">
        <v>0</v>
      </c>
      <c r="L50" s="32">
        <v>0</v>
      </c>
      <c r="M50" s="32">
        <v>0</v>
      </c>
      <c r="N50" s="32">
        <v>0</v>
      </c>
      <c r="O50" s="32">
        <v>0</v>
      </c>
      <c r="P50" s="32">
        <v>0</v>
      </c>
      <c r="Q50" s="32">
        <v>0</v>
      </c>
      <c r="R50" s="32">
        <v>0</v>
      </c>
      <c r="S50" s="32">
        <v>0</v>
      </c>
      <c r="T50" s="32">
        <v>0</v>
      </c>
      <c r="U50" s="32">
        <v>0</v>
      </c>
      <c r="V50" s="32">
        <v>0</v>
      </c>
      <c r="W50" s="32">
        <v>0</v>
      </c>
      <c r="X50" s="32">
        <v>0</v>
      </c>
      <c r="Y50" s="32">
        <v>0</v>
      </c>
      <c r="Z50" s="32">
        <v>0</v>
      </c>
      <c r="AA50" s="32">
        <v>0</v>
      </c>
      <c r="AB50" s="32">
        <v>0</v>
      </c>
      <c r="AC50" s="32">
        <v>0</v>
      </c>
      <c r="AD50" s="32">
        <v>0</v>
      </c>
      <c r="AE50" s="32">
        <v>0</v>
      </c>
      <c r="AF50" s="32">
        <v>0</v>
      </c>
      <c r="AG50" s="32">
        <v>0</v>
      </c>
      <c r="AH50" s="32">
        <v>0</v>
      </c>
      <c r="AI50" s="32">
        <v>0</v>
      </c>
      <c r="AJ50" s="32">
        <v>0</v>
      </c>
      <c r="AK50" s="32">
        <v>0</v>
      </c>
      <c r="AL50" s="32">
        <v>0</v>
      </c>
      <c r="AM50" s="32">
        <v>0</v>
      </c>
      <c r="AN50" s="32">
        <v>0</v>
      </c>
      <c r="AO50" s="32">
        <v>0</v>
      </c>
      <c r="AP50" s="32">
        <v>0</v>
      </c>
      <c r="AQ50" s="32">
        <v>0</v>
      </c>
      <c r="AR50" s="32">
        <v>0</v>
      </c>
      <c r="AS50" s="32">
        <v>0</v>
      </c>
      <c r="AT50" s="32">
        <v>0</v>
      </c>
      <c r="AU50" s="32">
        <v>0</v>
      </c>
      <c r="AV50" s="32">
        <v>0</v>
      </c>
      <c r="AW50" s="32">
        <v>0</v>
      </c>
      <c r="AX50" s="32">
        <v>0</v>
      </c>
      <c r="AY50" s="32">
        <v>0</v>
      </c>
      <c r="AZ50" s="32">
        <v>0</v>
      </c>
      <c r="BA50" s="32">
        <v>0</v>
      </c>
      <c r="BB50" s="32">
        <v>0</v>
      </c>
      <c r="BC50" s="32">
        <v>0</v>
      </c>
      <c r="BD50" s="32">
        <v>0</v>
      </c>
      <c r="BE50" s="32">
        <v>0</v>
      </c>
      <c r="BF50" s="32">
        <v>0</v>
      </c>
      <c r="BG50" s="32">
        <v>0</v>
      </c>
      <c r="BH50" s="32">
        <v>0</v>
      </c>
      <c r="BI50" s="32">
        <v>0</v>
      </c>
      <c r="BJ50" s="32">
        <v>0</v>
      </c>
      <c r="BK50" s="32">
        <v>0</v>
      </c>
      <c r="BL50" s="32">
        <v>0</v>
      </c>
      <c r="BM50" s="32">
        <v>0</v>
      </c>
      <c r="BN50" s="32">
        <v>0</v>
      </c>
      <c r="BO50" s="32">
        <v>0</v>
      </c>
      <c r="BP50" s="32">
        <v>0</v>
      </c>
      <c r="BQ50" s="32">
        <v>0</v>
      </c>
      <c r="BR50" s="32">
        <v>0</v>
      </c>
      <c r="BS50" s="32">
        <v>0</v>
      </c>
      <c r="BT50" s="32">
        <v>-9204.34</v>
      </c>
      <c r="BU50" s="32">
        <v>0</v>
      </c>
      <c r="BV50" s="32">
        <v>0</v>
      </c>
      <c r="BW50" s="32">
        <v>0</v>
      </c>
      <c r="BX50" s="32">
        <v>0</v>
      </c>
      <c r="BY50" s="32">
        <v>0</v>
      </c>
      <c r="BZ50" s="32">
        <v>0</v>
      </c>
      <c r="CA50" s="32">
        <v>0</v>
      </c>
      <c r="CB50" s="32">
        <v>0</v>
      </c>
      <c r="CC50" s="32">
        <v>0</v>
      </c>
      <c r="CD50" s="32">
        <v>0</v>
      </c>
      <c r="CE50" s="32">
        <v>0</v>
      </c>
      <c r="CF50" s="32">
        <v>0</v>
      </c>
      <c r="CG50" s="32">
        <v>0</v>
      </c>
      <c r="CH50" s="32">
        <v>0</v>
      </c>
      <c r="CI50" s="32">
        <v>-4626.2879999999996</v>
      </c>
      <c r="CJ50" s="32">
        <v>-923.38199999999995</v>
      </c>
      <c r="CK50" s="32">
        <v>-397.791</v>
      </c>
      <c r="CL50" s="32">
        <v>0</v>
      </c>
      <c r="CM50" s="32">
        <v>0</v>
      </c>
      <c r="CN50" s="32">
        <v>0</v>
      </c>
      <c r="CO50" s="32">
        <v>0</v>
      </c>
      <c r="CP50" s="32">
        <v>0</v>
      </c>
      <c r="CQ50" s="32">
        <v>0</v>
      </c>
      <c r="CR50" s="32">
        <v>0</v>
      </c>
      <c r="CS50" s="32">
        <v>0</v>
      </c>
      <c r="CT50" s="32">
        <v>0</v>
      </c>
      <c r="CU50" s="32">
        <v>0</v>
      </c>
      <c r="CV50" s="32">
        <v>0</v>
      </c>
      <c r="CW50" s="32">
        <v>0</v>
      </c>
      <c r="CX50" s="32">
        <v>0</v>
      </c>
      <c r="CY50" s="32">
        <v>0</v>
      </c>
      <c r="CZ50" s="32">
        <v>0</v>
      </c>
      <c r="DA50" s="32">
        <v>0</v>
      </c>
      <c r="DB50" s="32">
        <v>0</v>
      </c>
      <c r="DC50" s="32">
        <v>0</v>
      </c>
      <c r="DD50" s="32">
        <v>0</v>
      </c>
      <c r="DE50" s="32">
        <v>0</v>
      </c>
      <c r="DF50" s="32">
        <v>0</v>
      </c>
      <c r="DG50" s="32">
        <v>0</v>
      </c>
      <c r="DH50" s="32">
        <v>0</v>
      </c>
      <c r="DI50" s="32">
        <v>0</v>
      </c>
      <c r="DJ50" s="32">
        <v>0</v>
      </c>
      <c r="DK50" s="32">
        <v>0</v>
      </c>
      <c r="DL50" s="32">
        <v>0</v>
      </c>
      <c r="DM50" s="32">
        <v>0</v>
      </c>
      <c r="DN50" s="32">
        <v>-2336.44</v>
      </c>
      <c r="DO50" s="32">
        <v>0</v>
      </c>
      <c r="DP50" s="32">
        <v>0</v>
      </c>
      <c r="DQ50" s="32">
        <v>0</v>
      </c>
      <c r="DR50" s="32">
        <v>0</v>
      </c>
      <c r="DS50" s="32">
        <v>0</v>
      </c>
      <c r="DT50" s="32">
        <v>0</v>
      </c>
      <c r="DU50" s="32">
        <v>0</v>
      </c>
      <c r="DV50" s="32">
        <v>0</v>
      </c>
      <c r="DW50" s="32">
        <v>0</v>
      </c>
      <c r="DX50" s="32">
        <v>0</v>
      </c>
      <c r="DY50" s="32">
        <v>0</v>
      </c>
      <c r="DZ50" s="32">
        <v>0</v>
      </c>
      <c r="EA50" s="32">
        <v>0</v>
      </c>
      <c r="EB50" s="32">
        <v>0</v>
      </c>
      <c r="EC50" s="32">
        <v>0</v>
      </c>
      <c r="ED50" s="32">
        <v>0</v>
      </c>
      <c r="EE50" s="32">
        <v>-149050.04699999999</v>
      </c>
      <c r="EF50" s="27">
        <f t="shared" si="0"/>
        <v>-2336.44</v>
      </c>
      <c r="EG50" s="27">
        <f t="shared" si="1"/>
        <v>-149050.04699999999</v>
      </c>
    </row>
    <row r="51" spans="1:137" x14ac:dyDescent="0.2">
      <c r="A51" s="65" t="str">
        <f>IF('1'!$A$1=1,B51,C51)</f>
        <v>General government</v>
      </c>
      <c r="B51" s="44" t="s">
        <v>89</v>
      </c>
      <c r="C51" s="38" t="s">
        <v>90</v>
      </c>
      <c r="D51" s="39">
        <v>0</v>
      </c>
      <c r="E51" s="39">
        <v>0</v>
      </c>
      <c r="F51" s="39">
        <v>0</v>
      </c>
      <c r="G51" s="39">
        <v>0</v>
      </c>
      <c r="H51" s="39">
        <v>0</v>
      </c>
      <c r="I51" s="39">
        <v>0</v>
      </c>
      <c r="J51" s="39">
        <v>0</v>
      </c>
      <c r="K51" s="39">
        <v>0</v>
      </c>
      <c r="L51" s="39">
        <v>0</v>
      </c>
      <c r="M51" s="39">
        <v>0</v>
      </c>
      <c r="N51" s="39">
        <v>0</v>
      </c>
      <c r="O51" s="39">
        <v>0</v>
      </c>
      <c r="P51" s="39">
        <v>0</v>
      </c>
      <c r="Q51" s="39">
        <v>0</v>
      </c>
      <c r="R51" s="39">
        <v>0</v>
      </c>
      <c r="S51" s="39">
        <v>0</v>
      </c>
      <c r="T51" s="39">
        <v>0</v>
      </c>
      <c r="U51" s="39">
        <v>0</v>
      </c>
      <c r="V51" s="39">
        <v>0</v>
      </c>
      <c r="W51" s="39">
        <v>0</v>
      </c>
      <c r="X51" s="39">
        <v>0</v>
      </c>
      <c r="Y51" s="39">
        <v>0</v>
      </c>
      <c r="Z51" s="39">
        <v>0</v>
      </c>
      <c r="AA51" s="39">
        <v>0</v>
      </c>
      <c r="AB51" s="39">
        <v>0</v>
      </c>
      <c r="AC51" s="39">
        <v>0</v>
      </c>
      <c r="AD51" s="39">
        <v>0</v>
      </c>
      <c r="AE51" s="39">
        <v>0</v>
      </c>
      <c r="AF51" s="39">
        <v>0</v>
      </c>
      <c r="AG51" s="39">
        <v>0</v>
      </c>
      <c r="AH51" s="39">
        <v>0</v>
      </c>
      <c r="AI51" s="39">
        <v>0</v>
      </c>
      <c r="AJ51" s="39">
        <v>0</v>
      </c>
      <c r="AK51" s="39">
        <v>0</v>
      </c>
      <c r="AL51" s="39">
        <v>0</v>
      </c>
      <c r="AM51" s="39">
        <v>0</v>
      </c>
      <c r="AN51" s="39">
        <v>0</v>
      </c>
      <c r="AO51" s="39">
        <v>0</v>
      </c>
      <c r="AP51" s="39">
        <v>0</v>
      </c>
      <c r="AQ51" s="39">
        <v>0</v>
      </c>
      <c r="AR51" s="39">
        <v>0</v>
      </c>
      <c r="AS51" s="39">
        <v>0</v>
      </c>
      <c r="AT51" s="39">
        <v>0</v>
      </c>
      <c r="AU51" s="39">
        <v>0</v>
      </c>
      <c r="AV51" s="39">
        <v>0</v>
      </c>
      <c r="AW51" s="39">
        <v>0</v>
      </c>
      <c r="AX51" s="39">
        <v>0</v>
      </c>
      <c r="AY51" s="39">
        <v>0</v>
      </c>
      <c r="AZ51" s="39">
        <v>0</v>
      </c>
      <c r="BA51" s="39">
        <v>0</v>
      </c>
      <c r="BB51" s="39">
        <v>0</v>
      </c>
      <c r="BC51" s="39">
        <v>0</v>
      </c>
      <c r="BD51" s="39">
        <v>0</v>
      </c>
      <c r="BE51" s="39">
        <v>0</v>
      </c>
      <c r="BF51" s="39">
        <v>0</v>
      </c>
      <c r="BG51" s="39">
        <v>0</v>
      </c>
      <c r="BH51" s="39">
        <v>0</v>
      </c>
      <c r="BI51" s="39">
        <v>0</v>
      </c>
      <c r="BJ51" s="39">
        <v>0</v>
      </c>
      <c r="BK51" s="39">
        <v>0</v>
      </c>
      <c r="BL51" s="39">
        <v>0</v>
      </c>
      <c r="BM51" s="39">
        <v>0</v>
      </c>
      <c r="BN51" s="39">
        <v>0</v>
      </c>
      <c r="BO51" s="39">
        <v>0</v>
      </c>
      <c r="BP51" s="39">
        <v>0</v>
      </c>
      <c r="BQ51" s="39">
        <v>0</v>
      </c>
      <c r="BR51" s="39">
        <v>0</v>
      </c>
      <c r="BS51" s="39">
        <v>0</v>
      </c>
      <c r="BT51" s="39">
        <v>-9204.34</v>
      </c>
      <c r="BU51" s="39">
        <v>0</v>
      </c>
      <c r="BV51" s="39">
        <v>0</v>
      </c>
      <c r="BW51" s="39">
        <v>0</v>
      </c>
      <c r="BX51" s="39">
        <v>0</v>
      </c>
      <c r="BY51" s="39">
        <v>0</v>
      </c>
      <c r="BZ51" s="39">
        <v>0</v>
      </c>
      <c r="CA51" s="39">
        <v>0</v>
      </c>
      <c r="CB51" s="39">
        <v>0</v>
      </c>
      <c r="CC51" s="39">
        <v>0</v>
      </c>
      <c r="CD51" s="39">
        <v>0</v>
      </c>
      <c r="CE51" s="39">
        <v>0</v>
      </c>
      <c r="CF51" s="39">
        <v>0</v>
      </c>
      <c r="CG51" s="39">
        <v>0</v>
      </c>
      <c r="CH51" s="39">
        <v>0</v>
      </c>
      <c r="CI51" s="39">
        <v>-4626.2879999999996</v>
      </c>
      <c r="CJ51" s="39">
        <v>-923.38199999999995</v>
      </c>
      <c r="CK51" s="39">
        <v>-397.791</v>
      </c>
      <c r="CL51" s="39">
        <v>0</v>
      </c>
      <c r="CM51" s="39">
        <v>0</v>
      </c>
      <c r="CN51" s="39">
        <v>0</v>
      </c>
      <c r="CO51" s="39">
        <v>0</v>
      </c>
      <c r="CP51" s="39">
        <v>0</v>
      </c>
      <c r="CQ51" s="39">
        <v>0</v>
      </c>
      <c r="CR51" s="39">
        <v>0</v>
      </c>
      <c r="CS51" s="39">
        <v>0</v>
      </c>
      <c r="CT51" s="39">
        <v>0</v>
      </c>
      <c r="CU51" s="39">
        <v>0</v>
      </c>
      <c r="CV51" s="39">
        <v>0</v>
      </c>
      <c r="CW51" s="39">
        <v>0</v>
      </c>
      <c r="CX51" s="39">
        <v>0</v>
      </c>
      <c r="CY51" s="39">
        <v>0</v>
      </c>
      <c r="CZ51" s="39">
        <v>0</v>
      </c>
      <c r="DA51" s="39">
        <v>0</v>
      </c>
      <c r="DB51" s="39">
        <v>0</v>
      </c>
      <c r="DC51" s="39">
        <v>0</v>
      </c>
      <c r="DD51" s="39">
        <v>0</v>
      </c>
      <c r="DE51" s="39">
        <v>0</v>
      </c>
      <c r="DF51" s="39">
        <v>0</v>
      </c>
      <c r="DG51" s="39">
        <v>0</v>
      </c>
      <c r="DH51" s="39">
        <v>0</v>
      </c>
      <c r="DI51" s="39">
        <v>0</v>
      </c>
      <c r="DJ51" s="39">
        <v>0</v>
      </c>
      <c r="DK51" s="39">
        <v>0</v>
      </c>
      <c r="DL51" s="39">
        <v>0</v>
      </c>
      <c r="DM51" s="39">
        <v>0</v>
      </c>
      <c r="DN51" s="39">
        <v>-2336.44</v>
      </c>
      <c r="DO51" s="39">
        <v>0</v>
      </c>
      <c r="DP51" s="39">
        <v>0</v>
      </c>
      <c r="DQ51" s="39">
        <v>0</v>
      </c>
      <c r="DR51" s="39">
        <v>0</v>
      </c>
      <c r="DS51" s="39">
        <v>0</v>
      </c>
      <c r="DT51" s="39">
        <v>0</v>
      </c>
      <c r="DU51" s="39">
        <v>0</v>
      </c>
      <c r="DV51" s="39">
        <v>0</v>
      </c>
      <c r="DW51" s="39">
        <v>0</v>
      </c>
      <c r="DX51" s="39">
        <v>0</v>
      </c>
      <c r="DY51" s="39">
        <v>0</v>
      </c>
      <c r="DZ51" s="39">
        <v>0</v>
      </c>
      <c r="EA51" s="39">
        <v>0</v>
      </c>
      <c r="EB51" s="39">
        <v>0</v>
      </c>
      <c r="EC51" s="39">
        <v>0</v>
      </c>
      <c r="ED51" s="39">
        <v>0</v>
      </c>
      <c r="EE51" s="39">
        <v>-149050.04699999999</v>
      </c>
      <c r="EF51" s="273">
        <f t="shared" si="0"/>
        <v>-2336.44</v>
      </c>
      <c r="EG51" s="273">
        <f t="shared" si="1"/>
        <v>-149050.04699999999</v>
      </c>
    </row>
    <row r="52" spans="1:137" x14ac:dyDescent="0.2">
      <c r="A52" s="63" t="str">
        <f>IF('1'!$A$1=1,B52,C52)</f>
        <v xml:space="preserve">Other investment (net) </v>
      </c>
      <c r="B52" s="49" t="s">
        <v>99</v>
      </c>
      <c r="C52" s="31" t="s">
        <v>100</v>
      </c>
      <c r="D52" s="32">
        <v>12792.460999999999</v>
      </c>
      <c r="E52" s="32">
        <v>18090.641</v>
      </c>
      <c r="F52" s="32">
        <v>16070.042000000005</v>
      </c>
      <c r="G52" s="32">
        <v>-2225.5269999999991</v>
      </c>
      <c r="H52" s="32">
        <v>21082.577000000001</v>
      </c>
      <c r="I52" s="32">
        <v>4310.2649999999994</v>
      </c>
      <c r="J52" s="32">
        <v>-11596.681999999999</v>
      </c>
      <c r="K52" s="32">
        <v>-1384.1190000000047</v>
      </c>
      <c r="L52" s="32">
        <v>-6992.4760000000024</v>
      </c>
      <c r="M52" s="32">
        <v>3822.2300000000005</v>
      </c>
      <c r="N52" s="32">
        <v>1258.8819999999996</v>
      </c>
      <c r="O52" s="32">
        <v>41456.252999999997</v>
      </c>
      <c r="P52" s="32">
        <v>-12736.34</v>
      </c>
      <c r="Q52" s="32">
        <v>24703.898000000001</v>
      </c>
      <c r="R52" s="32">
        <v>21111.286</v>
      </c>
      <c r="S52" s="32">
        <v>5228.4160000000011</v>
      </c>
      <c r="T52" s="32">
        <v>-2041.724000000002</v>
      </c>
      <c r="U52" s="32">
        <v>723.58900000000085</v>
      </c>
      <c r="V52" s="32">
        <v>-3151.7300000000005</v>
      </c>
      <c r="W52" s="32">
        <v>-8421.7759999999998</v>
      </c>
      <c r="X52" s="32">
        <v>4966.0640000000021</v>
      </c>
      <c r="Y52" s="32">
        <v>-7212.0370000000012</v>
      </c>
      <c r="Z52" s="32">
        <v>10460.282999999999</v>
      </c>
      <c r="AA52" s="32">
        <v>-17399.804000000004</v>
      </c>
      <c r="AB52" s="32">
        <v>13249.499</v>
      </c>
      <c r="AC52" s="32">
        <v>7243.4430000000011</v>
      </c>
      <c r="AD52" s="32">
        <v>486.02700000000004</v>
      </c>
      <c r="AE52" s="32">
        <v>-17940.358</v>
      </c>
      <c r="AF52" s="32">
        <v>3012.2990000000009</v>
      </c>
      <c r="AG52" s="32">
        <v>10339.108</v>
      </c>
      <c r="AH52" s="32">
        <v>-7037.6849999999977</v>
      </c>
      <c r="AI52" s="32">
        <v>-12176.753999999999</v>
      </c>
      <c r="AJ52" s="32">
        <v>652.71600000000126</v>
      </c>
      <c r="AK52" s="32">
        <v>-4637.9659999999985</v>
      </c>
      <c r="AL52" s="32">
        <v>2403.4769999999999</v>
      </c>
      <c r="AM52" s="32">
        <v>-5118.0700000000006</v>
      </c>
      <c r="AN52" s="32">
        <v>18965.697999999997</v>
      </c>
      <c r="AO52" s="32">
        <v>13205.130000000001</v>
      </c>
      <c r="AP52" s="32">
        <v>14250.593000000001</v>
      </c>
      <c r="AQ52" s="32">
        <v>4262.7359999999999</v>
      </c>
      <c r="AR52" s="32">
        <v>-6309.6730000000016</v>
      </c>
      <c r="AS52" s="32">
        <v>-2358.1959999999999</v>
      </c>
      <c r="AT52" s="32">
        <v>-6864.177999999999</v>
      </c>
      <c r="AU52" s="32">
        <v>9838.630000000001</v>
      </c>
      <c r="AV52" s="32">
        <v>-3270.1869999999999</v>
      </c>
      <c r="AW52" s="32">
        <v>-11532.225000000002</v>
      </c>
      <c r="AX52" s="32">
        <v>-2430.2160000000003</v>
      </c>
      <c r="AY52" s="32">
        <v>-46491.228000000003</v>
      </c>
      <c r="AZ52" s="32">
        <v>28994.343000000001</v>
      </c>
      <c r="BA52" s="32">
        <v>13498.857000000002</v>
      </c>
      <c r="BB52" s="32">
        <v>-27024.714000000007</v>
      </c>
      <c r="BC52" s="32">
        <v>11716.622000000001</v>
      </c>
      <c r="BD52" s="32">
        <v>1635.4889999999996</v>
      </c>
      <c r="BE52" s="32">
        <v>1643.0080000000016</v>
      </c>
      <c r="BF52" s="32">
        <v>33605.519</v>
      </c>
      <c r="BG52" s="32">
        <v>-13355.659</v>
      </c>
      <c r="BH52" s="32">
        <v>-19890.088</v>
      </c>
      <c r="BI52" s="32">
        <v>-5110.49</v>
      </c>
      <c r="BJ52" s="32">
        <v>20639.288</v>
      </c>
      <c r="BK52" s="32">
        <v>-6350.9359999999979</v>
      </c>
      <c r="BL52" s="32">
        <v>38928.633999999998</v>
      </c>
      <c r="BM52" s="32">
        <v>3099.1609999999991</v>
      </c>
      <c r="BN52" s="32">
        <v>22265.563999999998</v>
      </c>
      <c r="BO52" s="32">
        <v>15245.807000000001</v>
      </c>
      <c r="BP52" s="32">
        <v>11959.189999999999</v>
      </c>
      <c r="BQ52" s="32">
        <v>-26039.658999999992</v>
      </c>
      <c r="BR52" s="32">
        <v>29115.485000000001</v>
      </c>
      <c r="BS52" s="32">
        <v>8641.7259999999987</v>
      </c>
      <c r="BT52" s="32">
        <v>-5119.7389999999978</v>
      </c>
      <c r="BU52" s="32">
        <v>19459.241000000002</v>
      </c>
      <c r="BV52" s="32">
        <v>4303.1440000000002</v>
      </c>
      <c r="BW52" s="32">
        <v>-61325.478000000003</v>
      </c>
      <c r="BX52" s="32">
        <v>35077.175999999999</v>
      </c>
      <c r="BY52" s="32">
        <v>10233.668999999998</v>
      </c>
      <c r="BZ52" s="32">
        <v>21708.331999999999</v>
      </c>
      <c r="CA52" s="32">
        <v>24466.688999999998</v>
      </c>
      <c r="CB52" s="32">
        <v>31936.497999999996</v>
      </c>
      <c r="CC52" s="32">
        <v>20484.382000000001</v>
      </c>
      <c r="CD52" s="32">
        <v>15512.294</v>
      </c>
      <c r="CE52" s="32">
        <v>19285.093999999997</v>
      </c>
      <c r="CF52" s="32">
        <v>7189.7769999999973</v>
      </c>
      <c r="CG52" s="32">
        <v>-18093.029999999995</v>
      </c>
      <c r="CH52" s="32">
        <v>581.8179999999993</v>
      </c>
      <c r="CI52" s="32">
        <v>-24056.697999999997</v>
      </c>
      <c r="CJ52" s="32">
        <v>52604.789000000004</v>
      </c>
      <c r="CK52" s="32">
        <v>11166.569</v>
      </c>
      <c r="CL52" s="32">
        <v>39669.64499999999</v>
      </c>
      <c r="CM52" s="32">
        <v>55496.546000000002</v>
      </c>
      <c r="CN52" s="32">
        <v>44935.527000000009</v>
      </c>
      <c r="CO52" s="32">
        <v>59738.505999999994</v>
      </c>
      <c r="CP52" s="32">
        <v>65260.820999999996</v>
      </c>
      <c r="CQ52" s="32">
        <v>-43224.084000000003</v>
      </c>
      <c r="CR52" s="32">
        <v>92335.714000000007</v>
      </c>
      <c r="CS52" s="32">
        <v>-31266.154999999999</v>
      </c>
      <c r="CT52" s="32">
        <v>-91531.206999999995</v>
      </c>
      <c r="CU52" s="32">
        <v>-11043.718000000001</v>
      </c>
      <c r="CV52" s="32">
        <v>-66408.577800000028</v>
      </c>
      <c r="CW52" s="32">
        <v>18320.870599999995</v>
      </c>
      <c r="CX52" s="32">
        <v>-113874.6204</v>
      </c>
      <c r="CY52" s="32">
        <v>-25086.057799999988</v>
      </c>
      <c r="CZ52" s="32">
        <v>-48636.238799999977</v>
      </c>
      <c r="DA52" s="32">
        <v>-25232.335599999991</v>
      </c>
      <c r="DB52" s="32">
        <v>-122504.80900000001</v>
      </c>
      <c r="DC52" s="32">
        <v>-42127.028399999996</v>
      </c>
      <c r="DD52" s="32">
        <v>-35215.563200000004</v>
      </c>
      <c r="DE52" s="32">
        <v>-2835.7778387096696</v>
      </c>
      <c r="DF52" s="32">
        <v>-49462.475279999999</v>
      </c>
      <c r="DG52" s="32">
        <v>-88152.191635483905</v>
      </c>
      <c r="DH52" s="32">
        <v>65894.37</v>
      </c>
      <c r="DI52" s="32">
        <v>54946.175999999999</v>
      </c>
      <c r="DJ52" s="32">
        <v>-298889.39899999998</v>
      </c>
      <c r="DK52" s="32">
        <v>-8797.9729999999909</v>
      </c>
      <c r="DL52" s="32">
        <v>62271.625</v>
      </c>
      <c r="DM52" s="32">
        <v>-51446.429000000004</v>
      </c>
      <c r="DN52" s="32">
        <v>16150.132000000001</v>
      </c>
      <c r="DO52" s="32">
        <v>-88602.676000000007</v>
      </c>
      <c r="DP52" s="32">
        <v>1648.4969999999976</v>
      </c>
      <c r="DQ52" s="32">
        <v>52259.065999999992</v>
      </c>
      <c r="DR52" s="32">
        <v>-183084.91700000002</v>
      </c>
      <c r="DS52" s="32">
        <v>-153189.12</v>
      </c>
      <c r="DT52" s="32">
        <v>-44461.167000000016</v>
      </c>
      <c r="DU52" s="32">
        <v>11459.552999999996</v>
      </c>
      <c r="DV52" s="32">
        <v>-138623.15900000001</v>
      </c>
      <c r="DW52" s="32">
        <v>-216522.06200000001</v>
      </c>
      <c r="DX52" s="32">
        <v>-42588.667999999991</v>
      </c>
      <c r="DY52" s="32">
        <v>-158077.02099999998</v>
      </c>
      <c r="DZ52" s="32">
        <v>-67029.287000000011</v>
      </c>
      <c r="EA52" s="32">
        <v>-201830.42599999998</v>
      </c>
      <c r="EB52" s="32">
        <v>-140008.584</v>
      </c>
      <c r="EC52" s="32">
        <v>-186245.027</v>
      </c>
      <c r="ED52" s="32">
        <v>-336250.99699999997</v>
      </c>
      <c r="EE52" s="32">
        <v>-140905.51900000003</v>
      </c>
      <c r="EF52" s="27">
        <f t="shared" si="0"/>
        <v>-530840.64800000004</v>
      </c>
      <c r="EG52" s="27">
        <f t="shared" si="1"/>
        <v>-1661082.3640000003</v>
      </c>
    </row>
    <row r="53" spans="1:137" x14ac:dyDescent="0.2">
      <c r="A53" s="64" t="str">
        <f>IF('1'!$A$1=1,B53,C53)</f>
        <v>Other investment: assets</v>
      </c>
      <c r="B53" s="43" t="s">
        <v>101</v>
      </c>
      <c r="C53" s="35" t="s">
        <v>102</v>
      </c>
      <c r="D53" s="32">
        <v>1944.96</v>
      </c>
      <c r="E53" s="32">
        <v>-244.79900000000021</v>
      </c>
      <c r="F53" s="32">
        <v>-255.81899999999769</v>
      </c>
      <c r="G53" s="32">
        <v>-2361.7849999999999</v>
      </c>
      <c r="H53" s="32">
        <v>6671.9670000000006</v>
      </c>
      <c r="I53" s="32">
        <v>5350.6739999999991</v>
      </c>
      <c r="J53" s="32">
        <v>-4851.8950000000004</v>
      </c>
      <c r="K53" s="32">
        <v>2638.4779999999996</v>
      </c>
      <c r="L53" s="32">
        <v>-1002.0370000000012</v>
      </c>
      <c r="M53" s="32">
        <v>262.09700000000055</v>
      </c>
      <c r="N53" s="32">
        <v>-186.50200000000041</v>
      </c>
      <c r="O53" s="32">
        <v>3253.7669999999998</v>
      </c>
      <c r="P53" s="32">
        <v>339.63599999999974</v>
      </c>
      <c r="Q53" s="32">
        <v>-5199.4310000000005</v>
      </c>
      <c r="R53" s="32">
        <v>11201.369000000002</v>
      </c>
      <c r="S53" s="32">
        <v>-16761.691999999999</v>
      </c>
      <c r="T53" s="32">
        <v>-17316.849000000002</v>
      </c>
      <c r="U53" s="32">
        <v>2594.9400000000005</v>
      </c>
      <c r="V53" s="32">
        <v>-11117.916999999999</v>
      </c>
      <c r="W53" s="32">
        <v>-7494.3779999999997</v>
      </c>
      <c r="X53" s="32">
        <v>-18313.996999999999</v>
      </c>
      <c r="Y53" s="32">
        <v>592.41800000000001</v>
      </c>
      <c r="Z53" s="32">
        <v>2415.8890000000001</v>
      </c>
      <c r="AA53" s="32">
        <v>-11529.991000000002</v>
      </c>
      <c r="AB53" s="32">
        <v>1737.6389999999992</v>
      </c>
      <c r="AC53" s="32">
        <v>9784.0529999999999</v>
      </c>
      <c r="AD53" s="32">
        <v>8721.5030000000006</v>
      </c>
      <c r="AE53" s="32">
        <v>1235.4149999999997</v>
      </c>
      <c r="AF53" s="32">
        <v>5681.0930000000008</v>
      </c>
      <c r="AG53" s="32">
        <v>7388.8070000000007</v>
      </c>
      <c r="AH53" s="32">
        <v>4232.9979999999996</v>
      </c>
      <c r="AI53" s="32">
        <v>-12304.929999999998</v>
      </c>
      <c r="AJ53" s="32">
        <v>4882.3100000000013</v>
      </c>
      <c r="AK53" s="32">
        <v>-15060.060999999998</v>
      </c>
      <c r="AL53" s="32">
        <v>-3658.6220000000003</v>
      </c>
      <c r="AM53" s="32">
        <v>4622.7730000000001</v>
      </c>
      <c r="AN53" s="32">
        <v>1905.1009999999999</v>
      </c>
      <c r="AO53" s="32">
        <v>13612.696</v>
      </c>
      <c r="AP53" s="32">
        <v>5320.924</v>
      </c>
      <c r="AQ53" s="32">
        <v>3948.915</v>
      </c>
      <c r="AR53" s="32">
        <v>4922.0719999999992</v>
      </c>
      <c r="AS53" s="32">
        <v>864.67199999999957</v>
      </c>
      <c r="AT53" s="32">
        <v>5464.942</v>
      </c>
      <c r="AU53" s="32">
        <v>21573.532999999999</v>
      </c>
      <c r="AV53" s="32">
        <v>140.95700000000033</v>
      </c>
      <c r="AW53" s="32">
        <v>-84.381000000000313</v>
      </c>
      <c r="AX53" s="32">
        <v>-1312.8739999999998</v>
      </c>
      <c r="AY53" s="32">
        <v>-2584.3900000000003</v>
      </c>
      <c r="AZ53" s="32">
        <v>18706.927000000003</v>
      </c>
      <c r="BA53" s="32">
        <v>16051.961000000001</v>
      </c>
      <c r="BB53" s="32">
        <v>-3787.7580000000053</v>
      </c>
      <c r="BC53" s="32">
        <v>14692.699000000001</v>
      </c>
      <c r="BD53" s="32">
        <v>7597.1090000000004</v>
      </c>
      <c r="BE53" s="32">
        <v>19106.580000000002</v>
      </c>
      <c r="BF53" s="32">
        <v>38421.023000000001</v>
      </c>
      <c r="BG53" s="32">
        <v>-4291.9890000000005</v>
      </c>
      <c r="BH53" s="32">
        <v>-9462.0349999999999</v>
      </c>
      <c r="BI53" s="32">
        <v>10568.295</v>
      </c>
      <c r="BJ53" s="32">
        <v>27705.868000000002</v>
      </c>
      <c r="BK53" s="32">
        <v>17329.327000000001</v>
      </c>
      <c r="BL53" s="32">
        <v>33405.301999999996</v>
      </c>
      <c r="BM53" s="32">
        <v>7944.6760000000004</v>
      </c>
      <c r="BN53" s="32">
        <v>12994.848999999998</v>
      </c>
      <c r="BO53" s="32">
        <v>9637.5280000000002</v>
      </c>
      <c r="BP53" s="32">
        <v>20512.962</v>
      </c>
      <c r="BQ53" s="32">
        <v>3285.0030000000002</v>
      </c>
      <c r="BR53" s="32">
        <v>22150.710999999999</v>
      </c>
      <c r="BS53" s="32">
        <v>9219.6769999999997</v>
      </c>
      <c r="BT53" s="32">
        <v>13037.151000000002</v>
      </c>
      <c r="BU53" s="32">
        <v>16711.721000000001</v>
      </c>
      <c r="BV53" s="32">
        <v>16957.784</v>
      </c>
      <c r="BW53" s="32">
        <v>-3493.0449999999983</v>
      </c>
      <c r="BX53" s="32">
        <v>19386.983</v>
      </c>
      <c r="BY53" s="32">
        <v>15336.561999999998</v>
      </c>
      <c r="BZ53" s="32">
        <v>25405.142</v>
      </c>
      <c r="CA53" s="32">
        <v>21115.087999999996</v>
      </c>
      <c r="CB53" s="32">
        <v>36352.954999999994</v>
      </c>
      <c r="CC53" s="32">
        <v>18305.191999999999</v>
      </c>
      <c r="CD53" s="32">
        <v>16682.52</v>
      </c>
      <c r="CE53" s="32">
        <v>14142.401</v>
      </c>
      <c r="CF53" s="32">
        <v>11599.861999999997</v>
      </c>
      <c r="CG53" s="32">
        <v>9415.7610000000022</v>
      </c>
      <c r="CH53" s="32">
        <v>20495.821</v>
      </c>
      <c r="CI53" s="32">
        <v>-6531.2299999999977</v>
      </c>
      <c r="CJ53" s="32">
        <v>35927.952000000005</v>
      </c>
      <c r="CK53" s="32">
        <v>36028.525999999998</v>
      </c>
      <c r="CL53" s="32">
        <v>81679.679999999993</v>
      </c>
      <c r="CM53" s="32">
        <v>71850.035000000003</v>
      </c>
      <c r="CN53" s="32">
        <v>62225.172000000006</v>
      </c>
      <c r="CO53" s="32">
        <v>107189.954</v>
      </c>
      <c r="CP53" s="32">
        <v>55036.945</v>
      </c>
      <c r="CQ53" s="32">
        <v>6838.3289999999979</v>
      </c>
      <c r="CR53" s="32">
        <v>74380.532000000007</v>
      </c>
      <c r="CS53" s="32">
        <v>76684.353000000003</v>
      </c>
      <c r="CT53" s="32">
        <v>11994.5</v>
      </c>
      <c r="CU53" s="32">
        <v>33094.582000000002</v>
      </c>
      <c r="CV53" s="32">
        <v>78915.03899999999</v>
      </c>
      <c r="CW53" s="32">
        <v>58217.211999999992</v>
      </c>
      <c r="CX53" s="32">
        <v>28816.058000000005</v>
      </c>
      <c r="CY53" s="32">
        <v>31960.957000000002</v>
      </c>
      <c r="CZ53" s="32">
        <v>22343.414000000004</v>
      </c>
      <c r="DA53" s="32">
        <v>39164.968999999997</v>
      </c>
      <c r="DB53" s="32">
        <v>-7277.1509999999998</v>
      </c>
      <c r="DC53" s="32">
        <v>17918.611999999997</v>
      </c>
      <c r="DD53" s="32">
        <v>15651.36</v>
      </c>
      <c r="DE53" s="32">
        <v>47036.41</v>
      </c>
      <c r="DF53" s="32">
        <v>16306.092999999997</v>
      </c>
      <c r="DG53" s="32">
        <v>42620.920000000006</v>
      </c>
      <c r="DH53" s="32">
        <v>102320.618</v>
      </c>
      <c r="DI53" s="32">
        <v>48339.493999999999</v>
      </c>
      <c r="DJ53" s="32">
        <v>32825.622000000003</v>
      </c>
      <c r="DK53" s="32">
        <v>35739.380000000005</v>
      </c>
      <c r="DL53" s="32">
        <v>55038.133000000002</v>
      </c>
      <c r="DM53" s="32">
        <v>44646.695999999996</v>
      </c>
      <c r="DN53" s="32">
        <v>27791.34</v>
      </c>
      <c r="DO53" s="32">
        <v>41106.995999999999</v>
      </c>
      <c r="DP53" s="32">
        <v>13817.865999999998</v>
      </c>
      <c r="DQ53" s="32">
        <v>81082.672999999995</v>
      </c>
      <c r="DR53" s="32">
        <v>64010.206999999995</v>
      </c>
      <c r="DS53" s="32">
        <v>71395.936000000002</v>
      </c>
      <c r="DT53" s="32">
        <v>101440.49599999998</v>
      </c>
      <c r="DU53" s="32">
        <v>-17918.573</v>
      </c>
      <c r="DV53" s="32">
        <v>50647.934999999998</v>
      </c>
      <c r="DW53" s="32">
        <v>22031.981</v>
      </c>
      <c r="DX53" s="32">
        <v>11379.220000000001</v>
      </c>
      <c r="DY53" s="32">
        <v>-24573.364999999998</v>
      </c>
      <c r="DZ53" s="32">
        <v>4012.2329999999984</v>
      </c>
      <c r="EA53" s="32">
        <v>-9282.9849999999988</v>
      </c>
      <c r="EB53" s="32">
        <v>-26650.302999999996</v>
      </c>
      <c r="EC53" s="32">
        <v>26349.955000000002</v>
      </c>
      <c r="ED53" s="32">
        <v>-23157.199999999997</v>
      </c>
      <c r="EE53" s="32">
        <v>15318.563999999998</v>
      </c>
      <c r="EF53" s="27">
        <f t="shared" si="0"/>
        <v>618114.96099999989</v>
      </c>
      <c r="EG53" s="27">
        <f t="shared" si="1"/>
        <v>129597.95800000001</v>
      </c>
    </row>
    <row r="54" spans="1:137" x14ac:dyDescent="0.2">
      <c r="A54" s="36" t="str">
        <f>IF('1'!$A$1=1,B54,C54)</f>
        <v xml:space="preserve">Central bank </v>
      </c>
      <c r="B54" s="44" t="s">
        <v>103</v>
      </c>
      <c r="C54" s="38" t="s">
        <v>104</v>
      </c>
      <c r="D54" s="39">
        <v>-411.13</v>
      </c>
      <c r="E54" s="39">
        <v>-171.35900000000001</v>
      </c>
      <c r="F54" s="39">
        <v>534.89300000000003</v>
      </c>
      <c r="G54" s="39">
        <v>317.93299999999999</v>
      </c>
      <c r="H54" s="39">
        <v>585.62699999999995</v>
      </c>
      <c r="I54" s="39">
        <v>42.466000000000001</v>
      </c>
      <c r="J54" s="39">
        <v>65.272000000000006</v>
      </c>
      <c r="K54" s="39">
        <v>-324.40300000000002</v>
      </c>
      <c r="L54" s="39">
        <v>-152.48400000000001</v>
      </c>
      <c r="M54" s="39">
        <v>-633.39800000000002</v>
      </c>
      <c r="N54" s="39">
        <v>-559.50300000000004</v>
      </c>
      <c r="O54" s="39">
        <v>-327.71699999999998</v>
      </c>
      <c r="P54" s="39">
        <v>-97.039000000000001</v>
      </c>
      <c r="Q54" s="39">
        <v>923.75699999999995</v>
      </c>
      <c r="R54" s="39">
        <v>1186.027</v>
      </c>
      <c r="S54" s="39">
        <v>717.62599999999998</v>
      </c>
      <c r="T54" s="39">
        <v>756.19399999999996</v>
      </c>
      <c r="U54" s="39">
        <v>-623.78399999999999</v>
      </c>
      <c r="V54" s="39">
        <v>-893.404</v>
      </c>
      <c r="W54" s="39">
        <v>200.518</v>
      </c>
      <c r="X54" s="39">
        <v>-656.88699999999994</v>
      </c>
      <c r="Y54" s="39">
        <v>-1004.534</v>
      </c>
      <c r="Z54" s="39">
        <v>1028.038</v>
      </c>
      <c r="AA54" s="39">
        <v>-1886.7260000000001</v>
      </c>
      <c r="AB54" s="39">
        <v>-298.65699999999998</v>
      </c>
      <c r="AC54" s="39">
        <v>-243.25</v>
      </c>
      <c r="AD54" s="39">
        <v>-108.006</v>
      </c>
      <c r="AE54" s="39">
        <v>53.713999999999999</v>
      </c>
      <c r="AF54" s="39">
        <v>-26.423999999999999</v>
      </c>
      <c r="AG54" s="39">
        <v>26.109000000000002</v>
      </c>
      <c r="AH54" s="39">
        <v>103.877</v>
      </c>
      <c r="AI54" s="39">
        <v>25.635000000000002</v>
      </c>
      <c r="AJ54" s="39">
        <v>-52.216999999999999</v>
      </c>
      <c r="AK54" s="39">
        <v>133.27500000000001</v>
      </c>
      <c r="AL54" s="39">
        <v>80.116</v>
      </c>
      <c r="AM54" s="39">
        <v>0</v>
      </c>
      <c r="AN54" s="39">
        <v>0</v>
      </c>
      <c r="AO54" s="39">
        <v>27.170999999999999</v>
      </c>
      <c r="AP54" s="39">
        <v>1053.6479999999999</v>
      </c>
      <c r="AQ54" s="39">
        <v>-78.454999999999998</v>
      </c>
      <c r="AR54" s="39">
        <v>418.9</v>
      </c>
      <c r="AS54" s="39">
        <v>-288.22399999999999</v>
      </c>
      <c r="AT54" s="39">
        <v>0</v>
      </c>
      <c r="AU54" s="39">
        <v>549.64400000000001</v>
      </c>
      <c r="AV54" s="39">
        <v>-732.97299999999996</v>
      </c>
      <c r="AW54" s="39">
        <v>84.382000000000005</v>
      </c>
      <c r="AX54" s="39">
        <v>167.601</v>
      </c>
      <c r="AY54" s="39">
        <v>-1806.2940000000001</v>
      </c>
      <c r="AZ54" s="39">
        <v>-55.758000000000003</v>
      </c>
      <c r="BA54" s="39">
        <v>54.320999999999998</v>
      </c>
      <c r="BB54" s="39">
        <v>0</v>
      </c>
      <c r="BC54" s="39">
        <v>-187.68</v>
      </c>
      <c r="BD54" s="39">
        <v>-105.515</v>
      </c>
      <c r="BE54" s="39">
        <v>185.501</v>
      </c>
      <c r="BF54" s="39">
        <v>-25.751000000000001</v>
      </c>
      <c r="BG54" s="39">
        <v>4367.7290000000003</v>
      </c>
      <c r="BH54" s="39">
        <v>-4235.6229999999996</v>
      </c>
      <c r="BI54" s="39">
        <v>24.808</v>
      </c>
      <c r="BJ54" s="39">
        <v>-48.734999999999999</v>
      </c>
      <c r="BK54" s="39">
        <v>-70.828000000000003</v>
      </c>
      <c r="BL54" s="39">
        <v>144.71600000000001</v>
      </c>
      <c r="BM54" s="39">
        <v>49.192999999999998</v>
      </c>
      <c r="BN54" s="39">
        <v>-79.236999999999995</v>
      </c>
      <c r="BO54" s="39">
        <v>-136.12299999999999</v>
      </c>
      <c r="BP54" s="39">
        <v>80.442999999999998</v>
      </c>
      <c r="BQ54" s="39">
        <v>-186.95099999999999</v>
      </c>
      <c r="BR54" s="39">
        <v>-136.56399999999999</v>
      </c>
      <c r="BS54" s="39">
        <v>-82.563999999999993</v>
      </c>
      <c r="BT54" s="39">
        <v>0</v>
      </c>
      <c r="BU54" s="39">
        <v>28.324999999999999</v>
      </c>
      <c r="BV54" s="39">
        <v>28.31</v>
      </c>
      <c r="BW54" s="39">
        <v>-140.84899999999999</v>
      </c>
      <c r="BX54" s="39">
        <v>28.22</v>
      </c>
      <c r="BY54" s="39">
        <v>27.885000000000002</v>
      </c>
      <c r="BZ54" s="39">
        <v>83.387</v>
      </c>
      <c r="CA54" s="39">
        <v>-111.72</v>
      </c>
      <c r="CB54" s="39">
        <v>55.206000000000003</v>
      </c>
      <c r="CC54" s="39">
        <v>-27.24</v>
      </c>
      <c r="CD54" s="39">
        <v>54.429000000000002</v>
      </c>
      <c r="CE54" s="39">
        <v>348.20299999999997</v>
      </c>
      <c r="CF54" s="39">
        <v>0</v>
      </c>
      <c r="CG54" s="39">
        <v>26.375</v>
      </c>
      <c r="CH54" s="39">
        <v>555.37099999999998</v>
      </c>
      <c r="CI54" s="39">
        <v>-136.06700000000001</v>
      </c>
      <c r="CJ54" s="39">
        <v>27.981000000000002</v>
      </c>
      <c r="CK54" s="39">
        <v>340.964</v>
      </c>
      <c r="CL54" s="39">
        <v>-234.03899999999999</v>
      </c>
      <c r="CM54" s="39">
        <v>175.529</v>
      </c>
      <c r="CN54" s="39">
        <v>292.54899999999998</v>
      </c>
      <c r="CO54" s="39">
        <v>-146.27500000000001</v>
      </c>
      <c r="CP54" s="39">
        <v>2102.1060000000002</v>
      </c>
      <c r="CQ54" s="39">
        <v>-2194.116</v>
      </c>
      <c r="CR54" s="39">
        <v>182.84300000000002</v>
      </c>
      <c r="CS54" s="39">
        <v>621.66600000000005</v>
      </c>
      <c r="CT54" s="39">
        <v>1901.567</v>
      </c>
      <c r="CU54" s="39">
        <v>3181.4679999999998</v>
      </c>
      <c r="CV54" s="39">
        <v>73.137</v>
      </c>
      <c r="CW54" s="39">
        <v>292.54899999999998</v>
      </c>
      <c r="CX54" s="39">
        <v>585.09799999999996</v>
      </c>
      <c r="CY54" s="39">
        <v>219.41200000000001</v>
      </c>
      <c r="CZ54" s="39">
        <v>-1206.7639999999999</v>
      </c>
      <c r="DA54" s="39">
        <v>-2486.665</v>
      </c>
      <c r="DB54" s="39">
        <v>-1206.7639999999999</v>
      </c>
      <c r="DC54" s="39">
        <v>109.705</v>
      </c>
      <c r="DD54" s="39">
        <v>438.82299999999998</v>
      </c>
      <c r="DE54" s="39">
        <v>-146.07599999999999</v>
      </c>
      <c r="DF54" s="39">
        <v>759.26400000000001</v>
      </c>
      <c r="DG54" s="39">
        <v>74.188000000000002</v>
      </c>
      <c r="DH54" s="39">
        <v>-265.07900000000001</v>
      </c>
      <c r="DI54" s="39">
        <v>113.919</v>
      </c>
      <c r="DJ54" s="39">
        <v>-657.28599999999994</v>
      </c>
      <c r="DK54" s="39">
        <v>-275.524</v>
      </c>
      <c r="DL54" s="39">
        <v>-277.97000000000003</v>
      </c>
      <c r="DM54" s="39">
        <v>1092.893</v>
      </c>
      <c r="DN54" s="39">
        <v>-163.96100000000001</v>
      </c>
      <c r="DO54" s="39">
        <v>1647.575</v>
      </c>
      <c r="DP54" s="39">
        <v>206.23599999999999</v>
      </c>
      <c r="DQ54" s="39">
        <v>371.18299999999999</v>
      </c>
      <c r="DR54" s="39">
        <v>124.051</v>
      </c>
      <c r="DS54" s="39">
        <v>10229.242</v>
      </c>
      <c r="DT54" s="39">
        <v>7495.3959999999997</v>
      </c>
      <c r="DU54" s="39">
        <v>-13501.436</v>
      </c>
      <c r="DV54" s="39">
        <v>37788.917999999998</v>
      </c>
      <c r="DW54" s="39">
        <v>40005.440999999999</v>
      </c>
      <c r="DX54" s="39">
        <v>-9676.49</v>
      </c>
      <c r="DY54" s="39">
        <v>-10103.768999999998</v>
      </c>
      <c r="DZ54" s="39">
        <v>-17260.963</v>
      </c>
      <c r="EA54" s="39">
        <v>-16369.55</v>
      </c>
      <c r="EB54" s="39">
        <v>-3470.7370000000001</v>
      </c>
      <c r="EC54" s="39">
        <v>11822.096</v>
      </c>
      <c r="ED54" s="39">
        <v>-6989.2640000000001</v>
      </c>
      <c r="EE54" s="39">
        <v>-9579.3770000000004</v>
      </c>
      <c r="EF54" s="273">
        <f t="shared" si="0"/>
        <v>12145.279</v>
      </c>
      <c r="EG54" s="273">
        <f t="shared" si="1"/>
        <v>10160.264999999996</v>
      </c>
    </row>
    <row r="55" spans="1:137" s="3" customFormat="1" x14ac:dyDescent="0.2">
      <c r="A55" s="36" t="str">
        <f>IF('1'!$A$1=1,B55,C55)</f>
        <v>General government</v>
      </c>
      <c r="B55" s="44" t="s">
        <v>89</v>
      </c>
      <c r="C55" s="38" t="s">
        <v>90</v>
      </c>
      <c r="D55" s="39">
        <v>0</v>
      </c>
      <c r="E55" s="39">
        <v>0</v>
      </c>
      <c r="F55" s="39">
        <v>0</v>
      </c>
      <c r="G55" s="39">
        <v>0</v>
      </c>
      <c r="H55" s="39">
        <v>0</v>
      </c>
      <c r="I55" s="39">
        <v>0</v>
      </c>
      <c r="J55" s="39">
        <v>0</v>
      </c>
      <c r="K55" s="39">
        <v>0</v>
      </c>
      <c r="L55" s="39">
        <v>0</v>
      </c>
      <c r="M55" s="39">
        <v>0</v>
      </c>
      <c r="N55" s="39">
        <v>0</v>
      </c>
      <c r="O55" s="39">
        <v>280.90100000000001</v>
      </c>
      <c r="P55" s="39">
        <v>0</v>
      </c>
      <c r="Q55" s="39">
        <v>0</v>
      </c>
      <c r="R55" s="39">
        <v>0</v>
      </c>
      <c r="S55" s="39">
        <v>0</v>
      </c>
      <c r="T55" s="39">
        <v>0</v>
      </c>
      <c r="U55" s="39">
        <v>0</v>
      </c>
      <c r="V55" s="39">
        <v>0</v>
      </c>
      <c r="W55" s="39">
        <v>0</v>
      </c>
      <c r="X55" s="39">
        <v>0</v>
      </c>
      <c r="Y55" s="39">
        <v>0</v>
      </c>
      <c r="Z55" s="39">
        <v>0</v>
      </c>
      <c r="AA55" s="39">
        <v>314.45400000000001</v>
      </c>
      <c r="AB55" s="39">
        <v>0</v>
      </c>
      <c r="AC55" s="39">
        <v>0</v>
      </c>
      <c r="AD55" s="39">
        <v>0</v>
      </c>
      <c r="AE55" s="39">
        <v>0</v>
      </c>
      <c r="AF55" s="39">
        <v>0</v>
      </c>
      <c r="AG55" s="39">
        <v>0</v>
      </c>
      <c r="AH55" s="39">
        <v>0</v>
      </c>
      <c r="AI55" s="39">
        <v>0</v>
      </c>
      <c r="AJ55" s="39">
        <v>0</v>
      </c>
      <c r="AK55" s="39">
        <v>0</v>
      </c>
      <c r="AL55" s="39">
        <v>0</v>
      </c>
      <c r="AM55" s="39">
        <v>660.39599999999996</v>
      </c>
      <c r="AN55" s="39">
        <v>0</v>
      </c>
      <c r="AO55" s="39">
        <v>0</v>
      </c>
      <c r="AP55" s="39">
        <v>0</v>
      </c>
      <c r="AQ55" s="39">
        <v>627.64200000000005</v>
      </c>
      <c r="AR55" s="39">
        <v>0</v>
      </c>
      <c r="AS55" s="39">
        <v>0</v>
      </c>
      <c r="AT55" s="39">
        <v>0</v>
      </c>
      <c r="AU55" s="39">
        <v>0</v>
      </c>
      <c r="AV55" s="39">
        <v>0</v>
      </c>
      <c r="AW55" s="39">
        <v>0</v>
      </c>
      <c r="AX55" s="39">
        <v>0</v>
      </c>
      <c r="AY55" s="39">
        <v>0</v>
      </c>
      <c r="AZ55" s="39">
        <v>0</v>
      </c>
      <c r="BA55" s="39">
        <v>0</v>
      </c>
      <c r="BB55" s="39">
        <v>0</v>
      </c>
      <c r="BC55" s="39">
        <v>0</v>
      </c>
      <c r="BD55" s="39">
        <v>0</v>
      </c>
      <c r="BE55" s="39">
        <v>0</v>
      </c>
      <c r="BF55" s="39">
        <v>0</v>
      </c>
      <c r="BG55" s="39">
        <v>0</v>
      </c>
      <c r="BH55" s="39">
        <v>0</v>
      </c>
      <c r="BI55" s="39">
        <v>0</v>
      </c>
      <c r="BJ55" s="39">
        <v>0</v>
      </c>
      <c r="BK55" s="39">
        <v>0</v>
      </c>
      <c r="BL55" s="39">
        <v>0</v>
      </c>
      <c r="BM55" s="39">
        <v>0</v>
      </c>
      <c r="BN55" s="39">
        <v>0</v>
      </c>
      <c r="BO55" s="39">
        <v>0</v>
      </c>
      <c r="BP55" s="39">
        <v>0</v>
      </c>
      <c r="BQ55" s="39">
        <v>0</v>
      </c>
      <c r="BR55" s="39">
        <v>0</v>
      </c>
      <c r="BS55" s="39">
        <v>0</v>
      </c>
      <c r="BT55" s="39">
        <v>0</v>
      </c>
      <c r="BU55" s="39">
        <v>0</v>
      </c>
      <c r="BV55" s="39">
        <v>0</v>
      </c>
      <c r="BW55" s="39">
        <v>0</v>
      </c>
      <c r="BX55" s="39">
        <v>0</v>
      </c>
      <c r="BY55" s="39">
        <v>0</v>
      </c>
      <c r="BZ55" s="39">
        <v>0</v>
      </c>
      <c r="CA55" s="39">
        <v>0</v>
      </c>
      <c r="CB55" s="39">
        <v>0</v>
      </c>
      <c r="CC55" s="39">
        <v>0</v>
      </c>
      <c r="CD55" s="39">
        <v>0</v>
      </c>
      <c r="CE55" s="39">
        <v>0</v>
      </c>
      <c r="CF55" s="39">
        <v>0</v>
      </c>
      <c r="CG55" s="39">
        <v>0</v>
      </c>
      <c r="CH55" s="39">
        <v>0</v>
      </c>
      <c r="CI55" s="39">
        <v>0</v>
      </c>
      <c r="CJ55" s="39">
        <v>0</v>
      </c>
      <c r="CK55" s="39">
        <v>0</v>
      </c>
      <c r="CL55" s="39">
        <v>0</v>
      </c>
      <c r="CM55" s="39">
        <v>0</v>
      </c>
      <c r="CN55" s="39">
        <v>0</v>
      </c>
      <c r="CO55" s="39">
        <v>0</v>
      </c>
      <c r="CP55" s="39">
        <v>0</v>
      </c>
      <c r="CQ55" s="39">
        <v>0</v>
      </c>
      <c r="CR55" s="39">
        <v>0</v>
      </c>
      <c r="CS55" s="39">
        <v>0</v>
      </c>
      <c r="CT55" s="39">
        <v>0</v>
      </c>
      <c r="CU55" s="39">
        <v>0</v>
      </c>
      <c r="CV55" s="39">
        <v>0</v>
      </c>
      <c r="CW55" s="39">
        <v>0</v>
      </c>
      <c r="CX55" s="39">
        <v>0</v>
      </c>
      <c r="CY55" s="39">
        <v>0</v>
      </c>
      <c r="CZ55" s="39">
        <v>0</v>
      </c>
      <c r="DA55" s="39">
        <v>0</v>
      </c>
      <c r="DB55" s="39">
        <v>0</v>
      </c>
      <c r="DC55" s="39">
        <v>0</v>
      </c>
      <c r="DD55" s="39">
        <v>0</v>
      </c>
      <c r="DE55" s="39">
        <v>0</v>
      </c>
      <c r="DF55" s="39">
        <v>0</v>
      </c>
      <c r="DG55" s="39">
        <v>0</v>
      </c>
      <c r="DH55" s="39">
        <v>0</v>
      </c>
      <c r="DI55" s="39">
        <v>0</v>
      </c>
      <c r="DJ55" s="39">
        <v>0</v>
      </c>
      <c r="DK55" s="39">
        <v>0</v>
      </c>
      <c r="DL55" s="39">
        <v>0</v>
      </c>
      <c r="DM55" s="39">
        <v>0</v>
      </c>
      <c r="DN55" s="39">
        <v>0</v>
      </c>
      <c r="DO55" s="39">
        <v>0</v>
      </c>
      <c r="DP55" s="39">
        <v>0</v>
      </c>
      <c r="DQ55" s="39">
        <v>0</v>
      </c>
      <c r="DR55" s="39">
        <v>0</v>
      </c>
      <c r="DS55" s="39">
        <v>0</v>
      </c>
      <c r="DT55" s="39">
        <v>0</v>
      </c>
      <c r="DU55" s="39">
        <v>0</v>
      </c>
      <c r="DV55" s="39">
        <v>0</v>
      </c>
      <c r="DW55" s="39">
        <v>0</v>
      </c>
      <c r="DX55" s="39">
        <v>0</v>
      </c>
      <c r="DY55" s="39">
        <v>0</v>
      </c>
      <c r="DZ55" s="39">
        <v>0</v>
      </c>
      <c r="EA55" s="39">
        <v>0</v>
      </c>
      <c r="EB55" s="39">
        <v>0</v>
      </c>
      <c r="EC55" s="39">
        <v>0</v>
      </c>
      <c r="ED55" s="39">
        <v>0</v>
      </c>
      <c r="EE55" s="39">
        <v>0</v>
      </c>
      <c r="EF55" s="273">
        <f t="shared" si="0"/>
        <v>0</v>
      </c>
      <c r="EG55" s="273">
        <f t="shared" si="1"/>
        <v>0</v>
      </c>
    </row>
    <row r="56" spans="1:137" x14ac:dyDescent="0.2">
      <c r="A56" s="36" t="str">
        <f>IF('1'!$A$1=1,B56,C56)</f>
        <v>Banks</v>
      </c>
      <c r="B56" s="44" t="s">
        <v>91</v>
      </c>
      <c r="C56" s="38" t="s">
        <v>92</v>
      </c>
      <c r="D56" s="39">
        <v>695.75900000000001</v>
      </c>
      <c r="E56" s="39">
        <v>1003.6750000000001</v>
      </c>
      <c r="F56" s="39">
        <v>-12116.487999999999</v>
      </c>
      <c r="G56" s="39">
        <v>-1566.953</v>
      </c>
      <c r="H56" s="39">
        <v>7968.7129999999997</v>
      </c>
      <c r="I56" s="39">
        <v>8599.2969999999987</v>
      </c>
      <c r="J56" s="39">
        <v>-1370.7150000000001</v>
      </c>
      <c r="K56" s="39">
        <v>-692.05899999999997</v>
      </c>
      <c r="L56" s="39">
        <v>5445.8549999999996</v>
      </c>
      <c r="M56" s="39">
        <v>1070.2250000000001</v>
      </c>
      <c r="N56" s="39">
        <v>-769.31700000000001</v>
      </c>
      <c r="O56" s="39">
        <v>-1591.77</v>
      </c>
      <c r="P56" s="39">
        <v>1188.7249999999999</v>
      </c>
      <c r="Q56" s="39">
        <v>-3061.5940000000001</v>
      </c>
      <c r="R56" s="39">
        <v>14100.547000000002</v>
      </c>
      <c r="S56" s="39">
        <v>-7048.1120000000001</v>
      </c>
      <c r="T56" s="39">
        <v>-9301.1890000000003</v>
      </c>
      <c r="U56" s="39">
        <v>15120.512999999999</v>
      </c>
      <c r="V56" s="39">
        <v>3722.5169999999998</v>
      </c>
      <c r="W56" s="39">
        <v>-5088.1559999999999</v>
      </c>
      <c r="X56" s="39">
        <v>-9958.4</v>
      </c>
      <c r="Y56" s="39">
        <v>412.11699999999996</v>
      </c>
      <c r="Z56" s="39">
        <v>-2415.8879999999999</v>
      </c>
      <c r="AA56" s="39">
        <v>-16246.806</v>
      </c>
      <c r="AB56" s="39">
        <v>-6108.8879999999999</v>
      </c>
      <c r="AC56" s="39">
        <v>7324.5259999999998</v>
      </c>
      <c r="AD56" s="39">
        <v>6183.357</v>
      </c>
      <c r="AE56" s="39">
        <v>-107.42700000000001</v>
      </c>
      <c r="AF56" s="39">
        <v>3223.69</v>
      </c>
      <c r="AG56" s="39">
        <v>3524.6959999999999</v>
      </c>
      <c r="AH56" s="39">
        <v>11504.406999999999</v>
      </c>
      <c r="AI56" s="39">
        <v>-7895.6629999999986</v>
      </c>
      <c r="AJ56" s="39">
        <v>5038.9620000000004</v>
      </c>
      <c r="AK56" s="39">
        <v>-27321.350999999999</v>
      </c>
      <c r="AL56" s="39">
        <v>-11509.973</v>
      </c>
      <c r="AM56" s="39">
        <v>-4210.0259999999998</v>
      </c>
      <c r="AN56" s="39">
        <v>483.38399999999996</v>
      </c>
      <c r="AO56" s="39">
        <v>6330.8549999999996</v>
      </c>
      <c r="AP56" s="39">
        <v>-1185.354</v>
      </c>
      <c r="AQ56" s="39">
        <v>-52.302999999999997</v>
      </c>
      <c r="AR56" s="39">
        <v>-2853.7530000000002</v>
      </c>
      <c r="AS56" s="39">
        <v>3065.654</v>
      </c>
      <c r="AT56" s="39">
        <v>-1953.6509999999998</v>
      </c>
      <c r="AU56" s="39">
        <v>9536.3259999999991</v>
      </c>
      <c r="AV56" s="39">
        <v>3044.6570000000002</v>
      </c>
      <c r="AW56" s="39">
        <v>-6891.2079999999996</v>
      </c>
      <c r="AX56" s="39">
        <v>-16592.498</v>
      </c>
      <c r="AY56" s="39">
        <v>-2278.7089999999998</v>
      </c>
      <c r="AZ56" s="39">
        <v>4739.46</v>
      </c>
      <c r="BA56" s="39">
        <v>23765.594000000001</v>
      </c>
      <c r="BB56" s="39">
        <v>-23854.819000000003</v>
      </c>
      <c r="BC56" s="39">
        <v>7587.6530000000002</v>
      </c>
      <c r="BD56" s="39">
        <v>2611.5060000000003</v>
      </c>
      <c r="BE56" s="39">
        <v>26367.61</v>
      </c>
      <c r="BF56" s="39">
        <v>35562.621999999996</v>
      </c>
      <c r="BG56" s="39">
        <v>-12371.025</v>
      </c>
      <c r="BH56" s="39">
        <v>-5573.1880000000001</v>
      </c>
      <c r="BI56" s="39">
        <v>3522.7649999999999</v>
      </c>
      <c r="BJ56" s="39">
        <v>19006.664000000001</v>
      </c>
      <c r="BK56" s="39">
        <v>15251.696</v>
      </c>
      <c r="BL56" s="39">
        <v>26241.855</v>
      </c>
      <c r="BM56" s="39">
        <v>6985.4120000000003</v>
      </c>
      <c r="BN56" s="39">
        <v>-1690.3869999999997</v>
      </c>
      <c r="BO56" s="39">
        <v>-11407.128999999999</v>
      </c>
      <c r="BP56" s="39">
        <v>5738.2659999999996</v>
      </c>
      <c r="BQ56" s="39">
        <v>-2857.6860000000001</v>
      </c>
      <c r="BR56" s="39">
        <v>17562.154999999999</v>
      </c>
      <c r="BS56" s="39">
        <v>1100.8579999999999</v>
      </c>
      <c r="BT56" s="39">
        <v>4252.4610000000002</v>
      </c>
      <c r="BU56" s="39">
        <v>-2011.0709999999999</v>
      </c>
      <c r="BV56" s="39">
        <v>-3680.319</v>
      </c>
      <c r="BW56" s="39">
        <v>-22845.642</v>
      </c>
      <c r="BX56" s="39">
        <v>6405.8879999999999</v>
      </c>
      <c r="BY56" s="39">
        <v>-9.9999999999056399E-4</v>
      </c>
      <c r="BZ56" s="39">
        <v>9367.103000000001</v>
      </c>
      <c r="CA56" s="39">
        <v>6172.5320000000002</v>
      </c>
      <c r="CB56" s="39">
        <v>15844.036</v>
      </c>
      <c r="CC56" s="39">
        <v>8498.8389999999999</v>
      </c>
      <c r="CD56" s="39">
        <v>13824.992</v>
      </c>
      <c r="CE56" s="39">
        <v>-4633.7779999999993</v>
      </c>
      <c r="CF56" s="39">
        <v>-855.28899999999999</v>
      </c>
      <c r="CG56" s="39">
        <v>-10576.245999999999</v>
      </c>
      <c r="CH56" s="39">
        <v>-872.72499999999991</v>
      </c>
      <c r="CI56" s="39">
        <v>-17334.973999999998</v>
      </c>
      <c r="CJ56" s="39">
        <v>-2966.0150000000008</v>
      </c>
      <c r="CK56" s="39">
        <v>-3210.7440000000001</v>
      </c>
      <c r="CL56" s="39">
        <v>-23725.723999999998</v>
      </c>
      <c r="CM56" s="39">
        <v>11204.627</v>
      </c>
      <c r="CN56" s="39">
        <v>-7050.4309999999996</v>
      </c>
      <c r="CO56" s="39">
        <v>51605.644</v>
      </c>
      <c r="CP56" s="39">
        <v>12676.332999999999</v>
      </c>
      <c r="CQ56" s="39">
        <v>-26841.351999999999</v>
      </c>
      <c r="CR56" s="39">
        <v>24354.687000000002</v>
      </c>
      <c r="CS56" s="39">
        <v>31010.171999999999</v>
      </c>
      <c r="CT56" s="39">
        <v>-19308.221000000001</v>
      </c>
      <c r="CU56" s="39">
        <v>-2559.8029999999999</v>
      </c>
      <c r="CV56" s="39">
        <v>33350.563000000002</v>
      </c>
      <c r="CW56" s="39">
        <v>20368.71</v>
      </c>
      <c r="CX56" s="39">
        <v>-3803.1339999999996</v>
      </c>
      <c r="CY56" s="39">
        <v>-5887.545000000001</v>
      </c>
      <c r="CZ56" s="39">
        <v>-11226.560000000001</v>
      </c>
      <c r="DA56" s="39">
        <v>10531.756000000001</v>
      </c>
      <c r="DB56" s="39">
        <v>-6180.0929999999998</v>
      </c>
      <c r="DC56" s="39">
        <v>-511.96100000000001</v>
      </c>
      <c r="DD56" s="39">
        <v>-12177.344999999998</v>
      </c>
      <c r="DE56" s="39">
        <v>14863.214000000002</v>
      </c>
      <c r="DF56" s="39">
        <v>-15438.365000000002</v>
      </c>
      <c r="DG56" s="39">
        <v>-4748.0230000000001</v>
      </c>
      <c r="DH56" s="39">
        <v>26621.538000000004</v>
      </c>
      <c r="DI56" s="39">
        <v>-1480.9420000000002</v>
      </c>
      <c r="DJ56" s="39">
        <v>6534.1929999999993</v>
      </c>
      <c r="DK56" s="39">
        <v>11847.526000000002</v>
      </c>
      <c r="DL56" s="39">
        <v>6155.0589999999993</v>
      </c>
      <c r="DM56" s="39">
        <v>2023.8749999999998</v>
      </c>
      <c r="DN56" s="39">
        <v>-10493.485000000001</v>
      </c>
      <c r="DO56" s="39">
        <v>9473.5570000000007</v>
      </c>
      <c r="DP56" s="39">
        <v>-26233.32</v>
      </c>
      <c r="DQ56" s="39">
        <v>11465.403</v>
      </c>
      <c r="DR56" s="39">
        <v>2977.2179999999998</v>
      </c>
      <c r="DS56" s="39">
        <v>9853.4739999999983</v>
      </c>
      <c r="DT56" s="39">
        <v>41729.983999999997</v>
      </c>
      <c r="DU56" s="39">
        <v>-25752.74</v>
      </c>
      <c r="DV56" s="39">
        <v>-7632.4490000000005</v>
      </c>
      <c r="DW56" s="39">
        <v>-14453.312</v>
      </c>
      <c r="DX56" s="39">
        <v>7641.5199999999995</v>
      </c>
      <c r="DY56" s="39">
        <v>-6153.7360000000008</v>
      </c>
      <c r="DZ56" s="39">
        <v>14753.317000000001</v>
      </c>
      <c r="EA56" s="39">
        <v>6340.6109999999999</v>
      </c>
      <c r="EB56" s="39">
        <v>-13758.993999999999</v>
      </c>
      <c r="EC56" s="39">
        <v>-12571.383999999998</v>
      </c>
      <c r="ED56" s="39">
        <v>-36546.271999999997</v>
      </c>
      <c r="EE56" s="39">
        <v>8271.18</v>
      </c>
      <c r="EF56" s="273">
        <f t="shared" si="0"/>
        <v>48744.096000000005</v>
      </c>
      <c r="EG56" s="273">
        <f t="shared" si="1"/>
        <v>-38132.275000000001</v>
      </c>
    </row>
    <row r="57" spans="1:137" s="3" customFormat="1" x14ac:dyDescent="0.2">
      <c r="A57" s="36" t="str">
        <f>IF('1'!$A$1=1,B57,C57)</f>
        <v>Other sectors</v>
      </c>
      <c r="B57" s="44" t="s">
        <v>93</v>
      </c>
      <c r="C57" s="38" t="s">
        <v>94</v>
      </c>
      <c r="D57" s="39">
        <v>1660.3310000000001</v>
      </c>
      <c r="E57" s="39">
        <v>-1077.1150000000002</v>
      </c>
      <c r="F57" s="39">
        <v>11325.776000000002</v>
      </c>
      <c r="G57" s="39">
        <v>-1112.7649999999999</v>
      </c>
      <c r="H57" s="39">
        <v>-1882.373</v>
      </c>
      <c r="I57" s="39">
        <v>-3291.0889999999999</v>
      </c>
      <c r="J57" s="39">
        <v>-3546.4520000000002</v>
      </c>
      <c r="K57" s="39">
        <v>3654.9399999999996</v>
      </c>
      <c r="L57" s="39">
        <v>-6295.4080000000004</v>
      </c>
      <c r="M57" s="39">
        <v>-174.72999999999956</v>
      </c>
      <c r="N57" s="39">
        <v>1142.3179999999998</v>
      </c>
      <c r="O57" s="39">
        <v>4892.3530000000001</v>
      </c>
      <c r="P57" s="39">
        <v>-752.05000000000018</v>
      </c>
      <c r="Q57" s="39">
        <v>-3061.5940000000001</v>
      </c>
      <c r="R57" s="39">
        <v>-4085.2049999999999</v>
      </c>
      <c r="S57" s="39">
        <v>-10431.206</v>
      </c>
      <c r="T57" s="39">
        <v>-8771.8539999999994</v>
      </c>
      <c r="U57" s="39">
        <v>-11901.788999999999</v>
      </c>
      <c r="V57" s="39">
        <v>-13947.029999999999</v>
      </c>
      <c r="W57" s="39">
        <v>-2606.7399999999998</v>
      </c>
      <c r="X57" s="39">
        <v>-7698.7099999999991</v>
      </c>
      <c r="Y57" s="39">
        <v>1184.835</v>
      </c>
      <c r="Z57" s="39">
        <v>3803.739</v>
      </c>
      <c r="AA57" s="39">
        <v>6289.0869999999995</v>
      </c>
      <c r="AB57" s="39">
        <v>8145.1839999999993</v>
      </c>
      <c r="AC57" s="39">
        <v>2702.7770000000005</v>
      </c>
      <c r="AD57" s="39">
        <v>2646.152</v>
      </c>
      <c r="AE57" s="39">
        <v>1289.1279999999997</v>
      </c>
      <c r="AF57" s="39">
        <v>2483.8270000000002</v>
      </c>
      <c r="AG57" s="39">
        <v>3838.0020000000013</v>
      </c>
      <c r="AH57" s="39">
        <v>-7375.2860000000001</v>
      </c>
      <c r="AI57" s="39">
        <v>-4434.902</v>
      </c>
      <c r="AJ57" s="39">
        <v>-104.43499999999995</v>
      </c>
      <c r="AK57" s="39">
        <v>12128.014999999999</v>
      </c>
      <c r="AL57" s="39">
        <v>7771.2349999999997</v>
      </c>
      <c r="AM57" s="39">
        <v>8172.4030000000002</v>
      </c>
      <c r="AN57" s="39">
        <v>1421.7169999999999</v>
      </c>
      <c r="AO57" s="39">
        <v>7254.67</v>
      </c>
      <c r="AP57" s="39">
        <v>5452.63</v>
      </c>
      <c r="AQ57" s="39">
        <v>3452.0309999999999</v>
      </c>
      <c r="AR57" s="39">
        <v>7356.9249999999993</v>
      </c>
      <c r="AS57" s="39">
        <v>-1912.7580000000003</v>
      </c>
      <c r="AT57" s="39">
        <v>7418.5929999999998</v>
      </c>
      <c r="AU57" s="39">
        <v>11487.563</v>
      </c>
      <c r="AV57" s="39">
        <v>-2170.7269999999999</v>
      </c>
      <c r="AW57" s="39">
        <v>6722.4449999999997</v>
      </c>
      <c r="AX57" s="39">
        <v>15112.023000000001</v>
      </c>
      <c r="AY57" s="39">
        <v>1500.6129999999994</v>
      </c>
      <c r="AZ57" s="39">
        <v>14023.225000000002</v>
      </c>
      <c r="BA57" s="39">
        <v>-7767.9539999999997</v>
      </c>
      <c r="BB57" s="39">
        <v>20067.060999999998</v>
      </c>
      <c r="BC57" s="39">
        <v>7292.7259999999997</v>
      </c>
      <c r="BD57" s="39">
        <v>5091.1179999999995</v>
      </c>
      <c r="BE57" s="39">
        <v>-7446.5309999999999</v>
      </c>
      <c r="BF57" s="39">
        <v>2884.152000000001</v>
      </c>
      <c r="BG57" s="39">
        <v>3711.3069999999989</v>
      </c>
      <c r="BH57" s="39">
        <v>346.77599999999984</v>
      </c>
      <c r="BI57" s="39">
        <v>7020.7219999999998</v>
      </c>
      <c r="BJ57" s="39">
        <v>8747.9390000000003</v>
      </c>
      <c r="BK57" s="39">
        <v>2148.4589999999998</v>
      </c>
      <c r="BL57" s="39">
        <v>7018.7309999999998</v>
      </c>
      <c r="BM57" s="39">
        <v>910.07100000000014</v>
      </c>
      <c r="BN57" s="39">
        <v>14764.472999999998</v>
      </c>
      <c r="BO57" s="39">
        <v>21180.78</v>
      </c>
      <c r="BP57" s="39">
        <v>14694.252999999999</v>
      </c>
      <c r="BQ57" s="39">
        <v>6329.64</v>
      </c>
      <c r="BR57" s="39">
        <v>4725.12</v>
      </c>
      <c r="BS57" s="39">
        <v>8201.3829999999998</v>
      </c>
      <c r="BT57" s="39">
        <v>8784.69</v>
      </c>
      <c r="BU57" s="39">
        <v>18694.467000000001</v>
      </c>
      <c r="BV57" s="39">
        <v>20609.793000000001</v>
      </c>
      <c r="BW57" s="39">
        <v>19493.446</v>
      </c>
      <c r="BX57" s="39">
        <v>12952.875</v>
      </c>
      <c r="BY57" s="39">
        <v>15308.677999999998</v>
      </c>
      <c r="BZ57" s="39">
        <v>15954.651999999998</v>
      </c>
      <c r="CA57" s="39">
        <v>15054.275999999998</v>
      </c>
      <c r="CB57" s="39">
        <v>20453.712999999996</v>
      </c>
      <c r="CC57" s="39">
        <v>9833.5929999999989</v>
      </c>
      <c r="CD57" s="39">
        <v>2803.0989999999997</v>
      </c>
      <c r="CE57" s="39">
        <v>18427.975999999999</v>
      </c>
      <c r="CF57" s="39">
        <v>12455.150999999998</v>
      </c>
      <c r="CG57" s="39">
        <v>19965.632000000001</v>
      </c>
      <c r="CH57" s="39">
        <v>20813.174999999999</v>
      </c>
      <c r="CI57" s="39">
        <v>10939.811</v>
      </c>
      <c r="CJ57" s="39">
        <v>38865.986000000004</v>
      </c>
      <c r="CK57" s="39">
        <v>38898.305999999997</v>
      </c>
      <c r="CL57" s="39">
        <v>105639.443</v>
      </c>
      <c r="CM57" s="39">
        <v>60469.879000000001</v>
      </c>
      <c r="CN57" s="39">
        <v>68983.054000000004</v>
      </c>
      <c r="CO57" s="39">
        <v>55730.584999999999</v>
      </c>
      <c r="CP57" s="39">
        <v>40258.506000000001</v>
      </c>
      <c r="CQ57" s="39">
        <v>35873.796999999999</v>
      </c>
      <c r="CR57" s="39">
        <v>49843.002000000008</v>
      </c>
      <c r="CS57" s="39">
        <v>45052.514999999999</v>
      </c>
      <c r="CT57" s="39">
        <v>29401.154000000002</v>
      </c>
      <c r="CU57" s="39">
        <v>32472.917000000001</v>
      </c>
      <c r="CV57" s="39">
        <v>45491.338999999993</v>
      </c>
      <c r="CW57" s="39">
        <v>37555.952999999994</v>
      </c>
      <c r="CX57" s="39">
        <v>32034.094000000005</v>
      </c>
      <c r="CY57" s="39">
        <v>37629.090000000004</v>
      </c>
      <c r="CZ57" s="39">
        <v>34776.738000000005</v>
      </c>
      <c r="DA57" s="39">
        <v>31119.877999999997</v>
      </c>
      <c r="DB57" s="39">
        <v>109.70600000000013</v>
      </c>
      <c r="DC57" s="39">
        <v>18320.867999999999</v>
      </c>
      <c r="DD57" s="39">
        <v>27389.881999999998</v>
      </c>
      <c r="DE57" s="39">
        <v>32319.272000000001</v>
      </c>
      <c r="DF57" s="39">
        <v>30985.194</v>
      </c>
      <c r="DG57" s="39">
        <v>47294.755000000005</v>
      </c>
      <c r="DH57" s="39">
        <v>75964.159</v>
      </c>
      <c r="DI57" s="39">
        <v>49706.517</v>
      </c>
      <c r="DJ57" s="39">
        <v>26948.715</v>
      </c>
      <c r="DK57" s="39">
        <v>24167.378000000001</v>
      </c>
      <c r="DL57" s="39">
        <v>49161.044000000002</v>
      </c>
      <c r="DM57" s="39">
        <v>41529.928</v>
      </c>
      <c r="DN57" s="39">
        <v>38448.786</v>
      </c>
      <c r="DO57" s="39">
        <v>29985.863999999994</v>
      </c>
      <c r="DP57" s="39">
        <v>39844.949999999997</v>
      </c>
      <c r="DQ57" s="39">
        <v>69246.087</v>
      </c>
      <c r="DR57" s="39">
        <v>60908.937999999995</v>
      </c>
      <c r="DS57" s="39">
        <v>51313.22</v>
      </c>
      <c r="DT57" s="39">
        <v>52215.115999999995</v>
      </c>
      <c r="DU57" s="39">
        <v>21335.602999999999</v>
      </c>
      <c r="DV57" s="39">
        <v>20491.466</v>
      </c>
      <c r="DW57" s="39">
        <v>-3520.1479999999992</v>
      </c>
      <c r="DX57" s="39">
        <v>13414.19</v>
      </c>
      <c r="DY57" s="39">
        <v>-8315.86</v>
      </c>
      <c r="DZ57" s="39">
        <v>6519.8789999999972</v>
      </c>
      <c r="EA57" s="39">
        <v>745.95399999999972</v>
      </c>
      <c r="EB57" s="39">
        <v>-9420.5719999999965</v>
      </c>
      <c r="EC57" s="39">
        <v>27099.242999999999</v>
      </c>
      <c r="ED57" s="39">
        <v>20378.336000000003</v>
      </c>
      <c r="EE57" s="39">
        <v>16626.760999999999</v>
      </c>
      <c r="EF57" s="273">
        <f t="shared" si="0"/>
        <v>557225.58600000001</v>
      </c>
      <c r="EG57" s="273">
        <f t="shared" si="1"/>
        <v>157569.96799999999</v>
      </c>
    </row>
    <row r="58" spans="1:137" s="3" customFormat="1" x14ac:dyDescent="0.2">
      <c r="A58" s="36" t="str">
        <f>IF('1'!$A$1=1,B58,C58)</f>
        <v xml:space="preserve">o/w: </v>
      </c>
      <c r="B58" s="44" t="s">
        <v>73</v>
      </c>
      <c r="C58" s="38" t="s">
        <v>74</v>
      </c>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v>0</v>
      </c>
      <c r="BM58" s="39">
        <v>0</v>
      </c>
      <c r="BN58" s="39">
        <v>0</v>
      </c>
      <c r="BO58" s="39">
        <v>0</v>
      </c>
      <c r="BP58" s="39">
        <v>0</v>
      </c>
      <c r="BQ58" s="39">
        <v>0</v>
      </c>
      <c r="BR58" s="39">
        <v>0</v>
      </c>
      <c r="BS58" s="39">
        <v>0</v>
      </c>
      <c r="BT58" s="39">
        <v>0</v>
      </c>
      <c r="BU58" s="39">
        <v>0</v>
      </c>
      <c r="BV58" s="39">
        <v>0</v>
      </c>
      <c r="BW58" s="39">
        <v>0</v>
      </c>
      <c r="BX58" s="39">
        <v>0</v>
      </c>
      <c r="BY58" s="39">
        <v>0</v>
      </c>
      <c r="BZ58" s="39">
        <v>0</v>
      </c>
      <c r="CA58" s="39">
        <v>0</v>
      </c>
      <c r="CB58" s="39">
        <v>0</v>
      </c>
      <c r="CC58" s="39">
        <v>0</v>
      </c>
      <c r="CD58" s="39">
        <v>0</v>
      </c>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273"/>
      <c r="EG58" s="273"/>
    </row>
    <row r="59" spans="1:137" s="3" customFormat="1" x14ac:dyDescent="0.2">
      <c r="A59" s="66" t="str">
        <f>IF('1'!$A$1=1,B59,C59)</f>
        <v>foreign cash outside the banking system</v>
      </c>
      <c r="B59" s="67" t="s">
        <v>105</v>
      </c>
      <c r="C59" s="68" t="s">
        <v>106</v>
      </c>
      <c r="D59" s="39">
        <v>4032.2339999999999</v>
      </c>
      <c r="E59" s="39">
        <v>3941.2629999999999</v>
      </c>
      <c r="F59" s="39">
        <v>5604.7479999999996</v>
      </c>
      <c r="G59" s="39">
        <v>-386.06099999999998</v>
      </c>
      <c r="H59" s="39">
        <v>-2447.085</v>
      </c>
      <c r="I59" s="39">
        <v>-1847.2560000000001</v>
      </c>
      <c r="J59" s="39">
        <v>1936.4059999999999</v>
      </c>
      <c r="K59" s="39">
        <v>-3222.4029999999998</v>
      </c>
      <c r="L59" s="39">
        <v>-3812.098</v>
      </c>
      <c r="M59" s="39">
        <v>-4455.6270000000004</v>
      </c>
      <c r="N59" s="39">
        <v>-2191.3870000000002</v>
      </c>
      <c r="O59" s="39">
        <v>-1661.9949999999999</v>
      </c>
      <c r="P59" s="39">
        <v>-6719.9350000000004</v>
      </c>
      <c r="Q59" s="39">
        <v>-6439.9049999999997</v>
      </c>
      <c r="R59" s="39">
        <v>-8328.5470000000005</v>
      </c>
      <c r="S59" s="39">
        <v>-9457.2849999999999</v>
      </c>
      <c r="T59" s="39">
        <v>-9452.4290000000001</v>
      </c>
      <c r="U59" s="39">
        <v>-11602.374</v>
      </c>
      <c r="V59" s="39">
        <v>-9728.1779999999999</v>
      </c>
      <c r="W59" s="39">
        <v>-2531.5459999999998</v>
      </c>
      <c r="X59" s="39">
        <v>-6831.62</v>
      </c>
      <c r="Y59" s="39">
        <v>-1545.4359999999999</v>
      </c>
      <c r="Z59" s="39">
        <v>1105.1400000000001</v>
      </c>
      <c r="AA59" s="39">
        <v>2463.2249999999999</v>
      </c>
      <c r="AB59" s="39">
        <v>6136.0379999999996</v>
      </c>
      <c r="AC59" s="39">
        <v>1405.444</v>
      </c>
      <c r="AD59" s="39">
        <v>-54.003</v>
      </c>
      <c r="AE59" s="39">
        <v>-6042.7860000000001</v>
      </c>
      <c r="AF59" s="39">
        <v>-5628.2470000000003</v>
      </c>
      <c r="AG59" s="39">
        <v>-4777.9210000000003</v>
      </c>
      <c r="AH59" s="39">
        <v>-2259.33</v>
      </c>
      <c r="AI59" s="39">
        <v>-1230.4929999999999</v>
      </c>
      <c r="AJ59" s="39">
        <v>4699.549</v>
      </c>
      <c r="AK59" s="39">
        <v>7729.9430000000002</v>
      </c>
      <c r="AL59" s="39">
        <v>6088.8029999999999</v>
      </c>
      <c r="AM59" s="39">
        <v>4815.3890000000001</v>
      </c>
      <c r="AN59" s="39">
        <v>-540.25199999999995</v>
      </c>
      <c r="AO59" s="39">
        <v>5733.0910000000003</v>
      </c>
      <c r="AP59" s="39">
        <v>3635.0859999999998</v>
      </c>
      <c r="AQ59" s="39">
        <v>-470.73099999999999</v>
      </c>
      <c r="AR59" s="39">
        <v>-994.88699999999994</v>
      </c>
      <c r="AS59" s="39">
        <v>-2672.6210000000001</v>
      </c>
      <c r="AT59" s="39">
        <v>4461.7160000000003</v>
      </c>
      <c r="AU59" s="39">
        <v>10498.204</v>
      </c>
      <c r="AV59" s="39">
        <v>3157.422</v>
      </c>
      <c r="AW59" s="39">
        <v>9113.2720000000008</v>
      </c>
      <c r="AX59" s="39">
        <v>18883.044999999998</v>
      </c>
      <c r="AY59" s="39">
        <v>16284.434999999999</v>
      </c>
      <c r="AZ59" s="39">
        <v>-1059.4090000000001</v>
      </c>
      <c r="BA59" s="39">
        <v>-1819.7660000000001</v>
      </c>
      <c r="BB59" s="39">
        <v>10369.324000000001</v>
      </c>
      <c r="BC59" s="39">
        <v>10241.991</v>
      </c>
      <c r="BD59" s="39">
        <v>7649.866</v>
      </c>
      <c r="BE59" s="39">
        <v>-662.50300000000004</v>
      </c>
      <c r="BF59" s="39">
        <v>8317.6880000000001</v>
      </c>
      <c r="BG59" s="39">
        <v>8382.0010000000002</v>
      </c>
      <c r="BH59" s="39">
        <v>4433.7809999999999</v>
      </c>
      <c r="BI59" s="39">
        <v>8707.68</v>
      </c>
      <c r="BJ59" s="39">
        <v>9673.9050000000007</v>
      </c>
      <c r="BK59" s="39">
        <v>2172.0680000000002</v>
      </c>
      <c r="BL59" s="39">
        <v>5643.9279999999999</v>
      </c>
      <c r="BM59" s="39">
        <v>368.94799999999998</v>
      </c>
      <c r="BN59" s="39">
        <v>14605.998</v>
      </c>
      <c r="BO59" s="39">
        <v>19819.547999999999</v>
      </c>
      <c r="BP59" s="39">
        <v>13004.95</v>
      </c>
      <c r="BQ59" s="39">
        <v>4620.37</v>
      </c>
      <c r="BR59" s="39">
        <v>7128.6509999999998</v>
      </c>
      <c r="BS59" s="39">
        <v>8283.9470000000001</v>
      </c>
      <c r="BT59" s="39">
        <v>9232.3169999999991</v>
      </c>
      <c r="BU59" s="39">
        <v>11131.706</v>
      </c>
      <c r="BV59" s="39">
        <v>16136.787</v>
      </c>
      <c r="BW59" s="39">
        <v>14817.272000000001</v>
      </c>
      <c r="BX59" s="39">
        <v>14279.204</v>
      </c>
      <c r="BY59" s="39">
        <v>15141.37</v>
      </c>
      <c r="BZ59" s="39">
        <v>7310.232</v>
      </c>
      <c r="CA59" s="39">
        <v>3770.5509999999999</v>
      </c>
      <c r="CB59" s="39">
        <v>7590.7839999999997</v>
      </c>
      <c r="CC59" s="39">
        <v>4494.5789999999997</v>
      </c>
      <c r="CD59" s="39">
        <v>4354.3280000000004</v>
      </c>
      <c r="CE59" s="39">
        <v>16526.252</v>
      </c>
      <c r="CF59" s="39">
        <v>12508.606</v>
      </c>
      <c r="CG59" s="39">
        <v>13187.34</v>
      </c>
      <c r="CH59" s="39">
        <v>20654.498</v>
      </c>
      <c r="CI59" s="39">
        <v>8844.375</v>
      </c>
      <c r="CJ59" s="39">
        <v>21937.315999999999</v>
      </c>
      <c r="CK59" s="39">
        <v>26112.156999999999</v>
      </c>
      <c r="CL59" s="39">
        <v>21326.822</v>
      </c>
      <c r="CM59" s="39">
        <v>24720.391</v>
      </c>
      <c r="CN59" s="39">
        <v>31741.566999999999</v>
      </c>
      <c r="CO59" s="39">
        <v>21677.881000000001</v>
      </c>
      <c r="CP59" s="39">
        <v>24460.864000000001</v>
      </c>
      <c r="CQ59" s="39">
        <v>27865.273000000001</v>
      </c>
      <c r="CR59" s="39">
        <v>39420.951000000001</v>
      </c>
      <c r="CS59" s="39">
        <v>30242.232</v>
      </c>
      <c r="CT59" s="39">
        <v>22489.688999999998</v>
      </c>
      <c r="CU59" s="39">
        <v>29839.977999999999</v>
      </c>
      <c r="CV59" s="39">
        <v>33679.680999999997</v>
      </c>
      <c r="CW59" s="39">
        <v>35142.425000000003</v>
      </c>
      <c r="CX59" s="39">
        <v>41139.675000000003</v>
      </c>
      <c r="CY59" s="39">
        <v>36276.050999999999</v>
      </c>
      <c r="CZ59" s="39">
        <v>37629.089</v>
      </c>
      <c r="DA59" s="39">
        <v>25634.589</v>
      </c>
      <c r="DB59" s="39">
        <v>18320.868999999999</v>
      </c>
      <c r="DC59" s="39">
        <v>21794.885999999999</v>
      </c>
      <c r="DD59" s="39">
        <v>26256.255000000001</v>
      </c>
      <c r="DE59" s="39">
        <v>36920.660000000003</v>
      </c>
      <c r="DF59" s="39">
        <v>35576.932999999997</v>
      </c>
      <c r="DG59" s="39">
        <v>53266.877</v>
      </c>
      <c r="DH59" s="39">
        <v>58317.45</v>
      </c>
      <c r="DI59" s="39">
        <v>50010.3</v>
      </c>
      <c r="DJ59" s="39">
        <v>37117.313000000002</v>
      </c>
      <c r="DK59" s="39">
        <v>40108.400000000001</v>
      </c>
      <c r="DL59" s="39">
        <v>53012.919000000002</v>
      </c>
      <c r="DM59" s="39">
        <v>49139.701000000001</v>
      </c>
      <c r="DN59" s="39">
        <v>55090.798000000003</v>
      </c>
      <c r="DO59" s="39">
        <v>41106.995000000003</v>
      </c>
      <c r="DP59" s="39">
        <v>53044.105000000003</v>
      </c>
      <c r="DQ59" s="39">
        <v>64874.387000000002</v>
      </c>
      <c r="DR59" s="39">
        <v>61694.593000000001</v>
      </c>
      <c r="DS59" s="39">
        <v>59663.622000000003</v>
      </c>
      <c r="DT59" s="39">
        <v>65605.767000000007</v>
      </c>
      <c r="DU59" s="39">
        <v>43712.983999999997</v>
      </c>
      <c r="DV59" s="39">
        <v>34097.135000000002</v>
      </c>
      <c r="DW59" s="39">
        <v>13252.32</v>
      </c>
      <c r="DX59" s="39">
        <v>14327.85</v>
      </c>
      <c r="DY59" s="39">
        <v>16756.457999999999</v>
      </c>
      <c r="DZ59" s="39">
        <v>16216.111000000001</v>
      </c>
      <c r="EA59" s="39">
        <v>16949.737000000001</v>
      </c>
      <c r="EB59" s="39">
        <v>17147.095000000001</v>
      </c>
      <c r="EC59" s="39">
        <v>34425.612000000001</v>
      </c>
      <c r="ED59" s="39">
        <v>33346.368000000002</v>
      </c>
      <c r="EE59" s="39">
        <v>31523.325000000001</v>
      </c>
      <c r="EF59" s="273">
        <f t="shared" si="0"/>
        <v>623180.58299999998</v>
      </c>
      <c r="EG59" s="273">
        <f t="shared" si="1"/>
        <v>337360.76200000005</v>
      </c>
    </row>
    <row r="60" spans="1:137" s="3" customFormat="1" x14ac:dyDescent="0.2">
      <c r="A60" s="66" t="str">
        <f>IF('1'!$A$1=1,B60,C60)</f>
        <v>trade credits</v>
      </c>
      <c r="B60" s="69" t="s">
        <v>107</v>
      </c>
      <c r="C60" s="68" t="s">
        <v>108</v>
      </c>
      <c r="D60" s="39">
        <v>-4237.8</v>
      </c>
      <c r="E60" s="39">
        <v>-4112.6220000000003</v>
      </c>
      <c r="F60" s="39">
        <v>4837.2920000000004</v>
      </c>
      <c r="G60" s="39">
        <v>-363.35199999999998</v>
      </c>
      <c r="H60" s="39">
        <v>752.94899999999996</v>
      </c>
      <c r="I60" s="39">
        <v>-1061.6420000000001</v>
      </c>
      <c r="J60" s="39">
        <v>-3655.239</v>
      </c>
      <c r="K60" s="39">
        <v>8261.4629999999997</v>
      </c>
      <c r="L60" s="39">
        <v>-1045.604</v>
      </c>
      <c r="M60" s="39">
        <v>4499.3100000000004</v>
      </c>
      <c r="N60" s="39">
        <v>3706.7069999999999</v>
      </c>
      <c r="O60" s="39">
        <v>7865.2179999999998</v>
      </c>
      <c r="P60" s="39">
        <v>3032.462</v>
      </c>
      <c r="Q60" s="39">
        <v>-105.572</v>
      </c>
      <c r="R60" s="39">
        <v>922.46600000000012</v>
      </c>
      <c r="S60" s="39">
        <v>-1281.4749999999999</v>
      </c>
      <c r="T60" s="39">
        <v>403.30399999999997</v>
      </c>
      <c r="U60" s="39">
        <v>-623.78300000000002</v>
      </c>
      <c r="V60" s="39">
        <v>-1960.5250000000001</v>
      </c>
      <c r="W60" s="39">
        <v>2005.1850000000002</v>
      </c>
      <c r="X60" s="39">
        <v>1392.6</v>
      </c>
      <c r="Y60" s="39">
        <v>1983.3100000000002</v>
      </c>
      <c r="Z60" s="39">
        <v>1901.8700000000001</v>
      </c>
      <c r="AA60" s="39">
        <v>3301.7709999999997</v>
      </c>
      <c r="AB60" s="39">
        <v>3393.8269999999998</v>
      </c>
      <c r="AC60" s="39">
        <v>2729.8050000000003</v>
      </c>
      <c r="AD60" s="39">
        <v>4077.2350000000001</v>
      </c>
      <c r="AE60" s="39">
        <v>7305.0569999999998</v>
      </c>
      <c r="AF60" s="39">
        <v>8032.8029999999999</v>
      </c>
      <c r="AG60" s="39">
        <v>8224.2900000000009</v>
      </c>
      <c r="AH60" s="39">
        <v>-4181.0599999999995</v>
      </c>
      <c r="AI60" s="39">
        <v>-2307.174</v>
      </c>
      <c r="AJ60" s="39">
        <v>-3942.4</v>
      </c>
      <c r="AK60" s="39">
        <v>2585.5329999999999</v>
      </c>
      <c r="AL60" s="39">
        <v>373.87400000000002</v>
      </c>
      <c r="AM60" s="39">
        <v>1678.5070000000001</v>
      </c>
      <c r="AN60" s="39">
        <v>2729.6959999999999</v>
      </c>
      <c r="AO60" s="39">
        <v>2200.855</v>
      </c>
      <c r="AP60" s="39">
        <v>2555.0970000000002</v>
      </c>
      <c r="AQ60" s="39">
        <v>3739.7</v>
      </c>
      <c r="AR60" s="39">
        <v>8325.6299999999992</v>
      </c>
      <c r="AS60" s="39">
        <v>707.45899999999995</v>
      </c>
      <c r="AT60" s="39">
        <v>1689.644</v>
      </c>
      <c r="AU60" s="39">
        <v>-247.34</v>
      </c>
      <c r="AV60" s="39">
        <v>-6681.33</v>
      </c>
      <c r="AW60" s="39">
        <v>-1715.77</v>
      </c>
      <c r="AX60" s="39">
        <v>-3240.2850000000003</v>
      </c>
      <c r="AY60" s="39">
        <v>-14200.25</v>
      </c>
      <c r="AZ60" s="39">
        <v>12740.783000000001</v>
      </c>
      <c r="BA60" s="39">
        <v>-8311.1679999999997</v>
      </c>
      <c r="BB60" s="39">
        <v>7548.6539999999995</v>
      </c>
      <c r="BC60" s="39">
        <v>-1984.0510000000002</v>
      </c>
      <c r="BD60" s="39">
        <v>-1450.836</v>
      </c>
      <c r="BE60" s="39">
        <v>-6042.0249999999996</v>
      </c>
      <c r="BF60" s="39">
        <v>-6000.0659999999998</v>
      </c>
      <c r="BG60" s="39">
        <v>-5301.8680000000004</v>
      </c>
      <c r="BH60" s="39">
        <v>-5053.0240000000003</v>
      </c>
      <c r="BI60" s="39">
        <v>-1290.027</v>
      </c>
      <c r="BJ60" s="39">
        <v>-487.351</v>
      </c>
      <c r="BK60" s="39">
        <v>-613.84500000000003</v>
      </c>
      <c r="BL60" s="39">
        <v>530.625</v>
      </c>
      <c r="BM60" s="39">
        <v>-73.789999999999992</v>
      </c>
      <c r="BN60" s="39">
        <v>-924.43000000000006</v>
      </c>
      <c r="BO60" s="39">
        <v>-408.37</v>
      </c>
      <c r="BP60" s="39">
        <v>-107.25700000000001</v>
      </c>
      <c r="BQ60" s="39">
        <v>-133.53700000000001</v>
      </c>
      <c r="BR60" s="39">
        <v>-2485.4690000000001</v>
      </c>
      <c r="BS60" s="39">
        <v>82.563999999999993</v>
      </c>
      <c r="BT60" s="39">
        <v>-419.65</v>
      </c>
      <c r="BU60" s="39">
        <v>3625.5930000000003</v>
      </c>
      <c r="BV60" s="39">
        <v>1160.7170000000001</v>
      </c>
      <c r="BW60" s="39">
        <v>704.24299999999994</v>
      </c>
      <c r="BX60" s="39">
        <v>-2285.8009999999999</v>
      </c>
      <c r="BY60" s="39">
        <v>613.46199999999999</v>
      </c>
      <c r="BZ60" s="39">
        <v>5003.201</v>
      </c>
      <c r="CA60" s="39">
        <v>10250.313999999998</v>
      </c>
      <c r="CB60" s="39">
        <v>11703.608999999999</v>
      </c>
      <c r="CC60" s="39">
        <v>4004.261</v>
      </c>
      <c r="CD60" s="39">
        <v>-2639.8110000000001</v>
      </c>
      <c r="CE60" s="39">
        <v>401.77199999999999</v>
      </c>
      <c r="CF60" s="39">
        <v>-2111.4949999999999</v>
      </c>
      <c r="CG60" s="39">
        <v>4800.1909999999998</v>
      </c>
      <c r="CH60" s="39">
        <v>-1348.758</v>
      </c>
      <c r="CI60" s="39">
        <v>-1360.673</v>
      </c>
      <c r="CJ60" s="39">
        <v>12479.647000000001</v>
      </c>
      <c r="CK60" s="39">
        <v>7501.2070000000003</v>
      </c>
      <c r="CL60" s="39">
        <v>82908.385999999999</v>
      </c>
      <c r="CM60" s="39">
        <v>36100.546999999999</v>
      </c>
      <c r="CN60" s="39">
        <v>38148.39</v>
      </c>
      <c r="CO60" s="39">
        <v>35252.154999999999</v>
      </c>
      <c r="CP60" s="39">
        <v>17453.846000000001</v>
      </c>
      <c r="CQ60" s="39">
        <v>10166.071</v>
      </c>
      <c r="CR60" s="39">
        <v>15614.791999999999</v>
      </c>
      <c r="CS60" s="39">
        <v>21356.061999999998</v>
      </c>
      <c r="CT60" s="39">
        <v>12579.598</v>
      </c>
      <c r="CU60" s="39">
        <v>12213.913</v>
      </c>
      <c r="CV60" s="39">
        <v>9727.2479999999996</v>
      </c>
      <c r="CW60" s="39">
        <v>-182.84299999999999</v>
      </c>
      <c r="CX60" s="39">
        <v>-11116.853999999999</v>
      </c>
      <c r="CY60" s="39">
        <v>109.70600000000002</v>
      </c>
      <c r="CZ60" s="39">
        <v>-4351.6639999999998</v>
      </c>
      <c r="DA60" s="39">
        <v>6070.3869999999997</v>
      </c>
      <c r="DB60" s="39">
        <v>-14810.282999999999</v>
      </c>
      <c r="DC60" s="39">
        <v>109.706</v>
      </c>
      <c r="DD60" s="39">
        <v>3583.723</v>
      </c>
      <c r="DE60" s="39">
        <v>-1752.91</v>
      </c>
      <c r="DF60" s="39">
        <v>-3145.5219999999999</v>
      </c>
      <c r="DG60" s="39">
        <v>-4117.4259999999995</v>
      </c>
      <c r="DH60" s="39">
        <v>15147.39</v>
      </c>
      <c r="DI60" s="39">
        <v>-1746.7529999999999</v>
      </c>
      <c r="DJ60" s="39">
        <v>-11560.496999999999</v>
      </c>
      <c r="DK60" s="39">
        <v>-13540.028999999999</v>
      </c>
      <c r="DL60" s="39">
        <v>3573.9050000000002</v>
      </c>
      <c r="DM60" s="39">
        <v>-5019.2120000000004</v>
      </c>
      <c r="DN60" s="39">
        <v>-16764.983</v>
      </c>
      <c r="DO60" s="39">
        <v>-10873.995000000001</v>
      </c>
      <c r="DP60" s="39">
        <v>-13364.145</v>
      </c>
      <c r="DQ60" s="39">
        <v>1154.789</v>
      </c>
      <c r="DR60" s="39">
        <v>909.70600000000002</v>
      </c>
      <c r="DS60" s="39">
        <v>-9435.9539999999997</v>
      </c>
      <c r="DT60" s="39">
        <v>-10864.113000000001</v>
      </c>
      <c r="DU60" s="39">
        <v>-18668.653000000002</v>
      </c>
      <c r="DV60" s="39">
        <v>-11614.596000000001</v>
      </c>
      <c r="DW60" s="39">
        <v>-16938.121999999999</v>
      </c>
      <c r="DX60" s="39">
        <v>-1162.8399999999999</v>
      </c>
      <c r="DY60" s="39">
        <v>-21247.022000000001</v>
      </c>
      <c r="DZ60" s="39">
        <v>-9905.2020000000011</v>
      </c>
      <c r="EA60" s="39">
        <v>-12888.431</v>
      </c>
      <c r="EB60" s="39">
        <v>-26567.666999999998</v>
      </c>
      <c r="EC60" s="39">
        <v>-6410.5730000000003</v>
      </c>
      <c r="ED60" s="39">
        <v>-11578.6</v>
      </c>
      <c r="EE60" s="39">
        <v>-14769.965</v>
      </c>
      <c r="EF60" s="273">
        <f t="shared" si="0"/>
        <v>-61519.778000000006</v>
      </c>
      <c r="EG60" s="273">
        <f t="shared" si="1"/>
        <v>-162615.78400000001</v>
      </c>
    </row>
    <row r="61" spans="1:137" x14ac:dyDescent="0.2">
      <c r="A61" s="33" t="str">
        <f>IF('1'!$A$1=1,B61,C61)</f>
        <v>Other investment: liabilities</v>
      </c>
      <c r="B61" s="43" t="s">
        <v>109</v>
      </c>
      <c r="C61" s="35" t="s">
        <v>110</v>
      </c>
      <c r="D61" s="32">
        <v>-10847.501</v>
      </c>
      <c r="E61" s="32">
        <v>-18335.439999999999</v>
      </c>
      <c r="F61" s="32">
        <v>-16325.861000000003</v>
      </c>
      <c r="G61" s="32">
        <v>-136.25800000000072</v>
      </c>
      <c r="H61" s="32">
        <v>-14410.61</v>
      </c>
      <c r="I61" s="32">
        <v>1040.4089999999997</v>
      </c>
      <c r="J61" s="32">
        <v>6744.7869999999984</v>
      </c>
      <c r="K61" s="32">
        <v>4022.5970000000043</v>
      </c>
      <c r="L61" s="32">
        <v>5990.4390000000012</v>
      </c>
      <c r="M61" s="32">
        <v>-3560.1329999999998</v>
      </c>
      <c r="N61" s="32">
        <v>-1445.384</v>
      </c>
      <c r="O61" s="32">
        <v>-38202.485999999997</v>
      </c>
      <c r="P61" s="32">
        <v>13075.976000000001</v>
      </c>
      <c r="Q61" s="32">
        <v>-29903.329000000002</v>
      </c>
      <c r="R61" s="32">
        <v>-9909.9169999999995</v>
      </c>
      <c r="S61" s="32">
        <v>-21990.108</v>
      </c>
      <c r="T61" s="32">
        <v>-15275.125</v>
      </c>
      <c r="U61" s="32">
        <v>1871.3509999999997</v>
      </c>
      <c r="V61" s="32">
        <v>-7966.186999999999</v>
      </c>
      <c r="W61" s="32">
        <v>927.39800000000014</v>
      </c>
      <c r="X61" s="32">
        <v>-23280.061000000002</v>
      </c>
      <c r="Y61" s="32">
        <v>7804.4550000000008</v>
      </c>
      <c r="Z61" s="32">
        <v>-8044.3940000000002</v>
      </c>
      <c r="AA61" s="32">
        <v>5869.8130000000001</v>
      </c>
      <c r="AB61" s="32">
        <v>-11511.86</v>
      </c>
      <c r="AC61" s="32">
        <v>2540.6099999999992</v>
      </c>
      <c r="AD61" s="32">
        <v>8235.4760000000006</v>
      </c>
      <c r="AE61" s="32">
        <v>19175.773000000001</v>
      </c>
      <c r="AF61" s="32">
        <v>2668.7939999999999</v>
      </c>
      <c r="AG61" s="32">
        <v>-2950.3009999999995</v>
      </c>
      <c r="AH61" s="32">
        <v>11270.682999999997</v>
      </c>
      <c r="AI61" s="32">
        <v>-128.17599999999993</v>
      </c>
      <c r="AJ61" s="32">
        <v>4229.5940000000001</v>
      </c>
      <c r="AK61" s="32">
        <v>-10422.094999999999</v>
      </c>
      <c r="AL61" s="32">
        <v>-6062.0990000000002</v>
      </c>
      <c r="AM61" s="32">
        <v>9740.8430000000008</v>
      </c>
      <c r="AN61" s="32">
        <v>-17060.596999999998</v>
      </c>
      <c r="AO61" s="32">
        <v>407.5659999999998</v>
      </c>
      <c r="AP61" s="32">
        <v>-8929.6689999999999</v>
      </c>
      <c r="AQ61" s="32">
        <v>-313.82100000000008</v>
      </c>
      <c r="AR61" s="32">
        <v>11231.745000000001</v>
      </c>
      <c r="AS61" s="32">
        <v>3222.8679999999995</v>
      </c>
      <c r="AT61" s="32">
        <v>12329.119999999999</v>
      </c>
      <c r="AU61" s="32">
        <v>11734.902999999998</v>
      </c>
      <c r="AV61" s="32">
        <v>3411.1440000000002</v>
      </c>
      <c r="AW61" s="32">
        <v>11447.844000000001</v>
      </c>
      <c r="AX61" s="32">
        <v>1117.3420000000003</v>
      </c>
      <c r="AY61" s="32">
        <v>43906.838000000003</v>
      </c>
      <c r="AZ61" s="32">
        <v>-10287.415999999999</v>
      </c>
      <c r="BA61" s="32">
        <v>2553.1039999999994</v>
      </c>
      <c r="BB61" s="32">
        <v>23236.956000000002</v>
      </c>
      <c r="BC61" s="32">
        <v>2976.0769999999998</v>
      </c>
      <c r="BD61" s="32">
        <v>5961.6200000000008</v>
      </c>
      <c r="BE61" s="32">
        <v>17463.572</v>
      </c>
      <c r="BF61" s="32">
        <v>4815.503999999999</v>
      </c>
      <c r="BG61" s="32">
        <v>9063.67</v>
      </c>
      <c r="BH61" s="32">
        <v>10428.053</v>
      </c>
      <c r="BI61" s="32">
        <v>15678.785</v>
      </c>
      <c r="BJ61" s="32">
        <v>7066.5800000000008</v>
      </c>
      <c r="BK61" s="32">
        <v>23680.262999999999</v>
      </c>
      <c r="BL61" s="32">
        <v>-5523.3320000000003</v>
      </c>
      <c r="BM61" s="32">
        <v>4845.5150000000012</v>
      </c>
      <c r="BN61" s="32">
        <v>-9270.7149999999983</v>
      </c>
      <c r="BO61" s="32">
        <v>-5608.2790000000005</v>
      </c>
      <c r="BP61" s="32">
        <v>8553.7720000000008</v>
      </c>
      <c r="BQ61" s="32">
        <v>29324.661999999993</v>
      </c>
      <c r="BR61" s="32">
        <v>-6964.7739999999994</v>
      </c>
      <c r="BS61" s="32">
        <v>577.95100000000002</v>
      </c>
      <c r="BT61" s="32">
        <v>18156.89</v>
      </c>
      <c r="BU61" s="32">
        <v>-2747.5200000000004</v>
      </c>
      <c r="BV61" s="32">
        <v>12654.64</v>
      </c>
      <c r="BW61" s="32">
        <v>57832.433000000005</v>
      </c>
      <c r="BX61" s="32">
        <v>-15690.192999999999</v>
      </c>
      <c r="BY61" s="32">
        <v>5102.893</v>
      </c>
      <c r="BZ61" s="32">
        <v>3696.8100000000013</v>
      </c>
      <c r="CA61" s="32">
        <v>-3351.6010000000006</v>
      </c>
      <c r="CB61" s="32">
        <v>4416.4569999999994</v>
      </c>
      <c r="CC61" s="32">
        <v>-2179.1900000000023</v>
      </c>
      <c r="CD61" s="32">
        <v>1170.2260000000001</v>
      </c>
      <c r="CE61" s="32">
        <v>-5142.6929999999993</v>
      </c>
      <c r="CF61" s="32">
        <v>4410.085</v>
      </c>
      <c r="CG61" s="32">
        <v>27508.790999999997</v>
      </c>
      <c r="CH61" s="32">
        <v>19914.003000000001</v>
      </c>
      <c r="CI61" s="32">
        <v>17525.468000000001</v>
      </c>
      <c r="CJ61" s="32">
        <v>-16676.837</v>
      </c>
      <c r="CK61" s="32">
        <v>24861.956999999999</v>
      </c>
      <c r="CL61" s="32">
        <v>42010.035000000003</v>
      </c>
      <c r="CM61" s="32">
        <v>16353.489</v>
      </c>
      <c r="CN61" s="32">
        <v>17289.644999999997</v>
      </c>
      <c r="CO61" s="32">
        <v>47451.448000000004</v>
      </c>
      <c r="CP61" s="32">
        <v>-10223.876</v>
      </c>
      <c r="CQ61" s="32">
        <v>50062.413</v>
      </c>
      <c r="CR61" s="32">
        <v>-17955.181999999997</v>
      </c>
      <c r="CS61" s="32">
        <v>107950.508</v>
      </c>
      <c r="CT61" s="32">
        <v>103525.70699999999</v>
      </c>
      <c r="CU61" s="32">
        <v>44138.3</v>
      </c>
      <c r="CV61" s="32">
        <v>145323.61680000002</v>
      </c>
      <c r="CW61" s="32">
        <v>39896.341399999998</v>
      </c>
      <c r="CX61" s="32">
        <v>142690.6784</v>
      </c>
      <c r="CY61" s="32">
        <v>57047.01479999999</v>
      </c>
      <c r="CZ61" s="32">
        <v>70979.652799999982</v>
      </c>
      <c r="DA61" s="32">
        <v>64397.304599999989</v>
      </c>
      <c r="DB61" s="32">
        <v>115227.65800000001</v>
      </c>
      <c r="DC61" s="32">
        <v>60045.640399999989</v>
      </c>
      <c r="DD61" s="32">
        <v>50866.923200000005</v>
      </c>
      <c r="DE61" s="32">
        <v>49872.187838709673</v>
      </c>
      <c r="DF61" s="32">
        <v>65768.568279999992</v>
      </c>
      <c r="DG61" s="32">
        <v>130773.1116354839</v>
      </c>
      <c r="DH61" s="32">
        <v>36426.248</v>
      </c>
      <c r="DI61" s="32">
        <v>-6606.6820000000007</v>
      </c>
      <c r="DJ61" s="32">
        <v>331715.02100000001</v>
      </c>
      <c r="DK61" s="32">
        <v>44537.352999999996</v>
      </c>
      <c r="DL61" s="32">
        <v>-7233.4920000000002</v>
      </c>
      <c r="DM61" s="32">
        <v>96093.125</v>
      </c>
      <c r="DN61" s="32">
        <v>11641.207999999999</v>
      </c>
      <c r="DO61" s="32">
        <v>129709.67200000001</v>
      </c>
      <c r="DP61" s="32">
        <v>12169.369000000001</v>
      </c>
      <c r="DQ61" s="32">
        <v>28823.607</v>
      </c>
      <c r="DR61" s="32">
        <v>247095.12400000001</v>
      </c>
      <c r="DS61" s="32">
        <v>224585.05600000001</v>
      </c>
      <c r="DT61" s="32">
        <v>145901.663</v>
      </c>
      <c r="DU61" s="32">
        <v>-29378.125999999997</v>
      </c>
      <c r="DV61" s="32">
        <v>189271.09400000001</v>
      </c>
      <c r="DW61" s="32">
        <v>238554.04300000001</v>
      </c>
      <c r="DX61" s="32">
        <v>53967.887999999992</v>
      </c>
      <c r="DY61" s="32">
        <v>133503.65599999999</v>
      </c>
      <c r="DZ61" s="32">
        <v>71041.52</v>
      </c>
      <c r="EA61" s="32">
        <v>192547.44099999999</v>
      </c>
      <c r="EB61" s="32">
        <v>113358.281</v>
      </c>
      <c r="EC61" s="32">
        <v>212594.98200000002</v>
      </c>
      <c r="ED61" s="32">
        <v>313093.79699999996</v>
      </c>
      <c r="EE61" s="32">
        <v>156224.08300000001</v>
      </c>
      <c r="EF61" s="27">
        <f t="shared" si="0"/>
        <v>1148955.6089999999</v>
      </c>
      <c r="EG61" s="27">
        <f t="shared" si="1"/>
        <v>1790680.3220000004</v>
      </c>
    </row>
    <row r="62" spans="1:137" x14ac:dyDescent="0.2">
      <c r="A62" s="36" t="str">
        <f>IF('1'!$A$1=1,B62,C62)</f>
        <v xml:space="preserve">Central bank </v>
      </c>
      <c r="B62" s="44" t="s">
        <v>103</v>
      </c>
      <c r="C62" s="38" t="s">
        <v>104</v>
      </c>
      <c r="D62" s="39">
        <v>0</v>
      </c>
      <c r="E62" s="39">
        <v>0</v>
      </c>
      <c r="F62" s="39">
        <v>0</v>
      </c>
      <c r="G62" s="39">
        <v>3656.2249999999999</v>
      </c>
      <c r="H62" s="39">
        <v>0</v>
      </c>
      <c r="I62" s="39">
        <v>8896.5570000000007</v>
      </c>
      <c r="J62" s="39">
        <v>0</v>
      </c>
      <c r="K62" s="39">
        <v>5471.5970000000016</v>
      </c>
      <c r="L62" s="39">
        <v>-7036.043999999999</v>
      </c>
      <c r="M62" s="39">
        <v>0</v>
      </c>
      <c r="N62" s="39">
        <v>16062.398999999999</v>
      </c>
      <c r="O62" s="39">
        <v>2832.415</v>
      </c>
      <c r="P62" s="39">
        <v>2911.163</v>
      </c>
      <c r="Q62" s="39">
        <v>-3087.9870000000001</v>
      </c>
      <c r="R62" s="39">
        <v>-12440.109</v>
      </c>
      <c r="S62" s="39">
        <v>-21375.001</v>
      </c>
      <c r="T62" s="39">
        <v>0</v>
      </c>
      <c r="U62" s="39">
        <v>0</v>
      </c>
      <c r="V62" s="39">
        <v>0</v>
      </c>
      <c r="W62" s="39">
        <v>0</v>
      </c>
      <c r="X62" s="39">
        <v>0</v>
      </c>
      <c r="Y62" s="39">
        <v>0</v>
      </c>
      <c r="Z62" s="39">
        <v>0</v>
      </c>
      <c r="AA62" s="39">
        <v>0</v>
      </c>
      <c r="AB62" s="39">
        <v>0</v>
      </c>
      <c r="AC62" s="39">
        <v>0</v>
      </c>
      <c r="AD62" s="39">
        <v>2700.1559999999999</v>
      </c>
      <c r="AE62" s="39">
        <v>0</v>
      </c>
      <c r="AF62" s="39">
        <v>0</v>
      </c>
      <c r="AG62" s="39">
        <v>0</v>
      </c>
      <c r="AH62" s="39">
        <v>0</v>
      </c>
      <c r="AI62" s="39">
        <v>0</v>
      </c>
      <c r="AJ62" s="39">
        <v>0</v>
      </c>
      <c r="AK62" s="39">
        <v>0</v>
      </c>
      <c r="AL62" s="39">
        <v>0</v>
      </c>
      <c r="AM62" s="39">
        <v>0</v>
      </c>
      <c r="AN62" s="39">
        <v>0</v>
      </c>
      <c r="AO62" s="39">
        <v>0</v>
      </c>
      <c r="AP62" s="39">
        <v>0</v>
      </c>
      <c r="AQ62" s="39">
        <v>0</v>
      </c>
      <c r="AR62" s="39">
        <v>0</v>
      </c>
      <c r="AS62" s="39">
        <v>0</v>
      </c>
      <c r="AT62" s="39">
        <v>0</v>
      </c>
      <c r="AU62" s="39">
        <v>0</v>
      </c>
      <c r="AV62" s="39">
        <v>0</v>
      </c>
      <c r="AW62" s="39">
        <v>0</v>
      </c>
      <c r="AX62" s="39">
        <v>0</v>
      </c>
      <c r="AY62" s="39">
        <v>0</v>
      </c>
      <c r="AZ62" s="39">
        <v>0</v>
      </c>
      <c r="BA62" s="39">
        <v>0</v>
      </c>
      <c r="BB62" s="39">
        <v>0</v>
      </c>
      <c r="BC62" s="39">
        <v>0</v>
      </c>
      <c r="BD62" s="39">
        <v>0</v>
      </c>
      <c r="BE62" s="39">
        <v>0</v>
      </c>
      <c r="BF62" s="39">
        <v>0</v>
      </c>
      <c r="BG62" s="39">
        <v>0</v>
      </c>
      <c r="BH62" s="39">
        <v>0</v>
      </c>
      <c r="BI62" s="39">
        <v>0</v>
      </c>
      <c r="BJ62" s="39">
        <v>0</v>
      </c>
      <c r="BK62" s="39">
        <v>0</v>
      </c>
      <c r="BL62" s="39">
        <v>0</v>
      </c>
      <c r="BM62" s="39">
        <v>0</v>
      </c>
      <c r="BN62" s="39">
        <v>0</v>
      </c>
      <c r="BO62" s="39">
        <v>0</v>
      </c>
      <c r="BP62" s="39">
        <v>0</v>
      </c>
      <c r="BQ62" s="39">
        <v>0</v>
      </c>
      <c r="BR62" s="39">
        <v>0</v>
      </c>
      <c r="BS62" s="39">
        <v>0</v>
      </c>
      <c r="BT62" s="39">
        <v>0</v>
      </c>
      <c r="BU62" s="39">
        <v>0</v>
      </c>
      <c r="BV62" s="39">
        <v>0</v>
      </c>
      <c r="BW62" s="39">
        <v>0</v>
      </c>
      <c r="BX62" s="39">
        <v>0</v>
      </c>
      <c r="BY62" s="39">
        <v>0</v>
      </c>
      <c r="BZ62" s="39">
        <v>0</v>
      </c>
      <c r="CA62" s="39">
        <v>0</v>
      </c>
      <c r="CB62" s="39">
        <v>0</v>
      </c>
      <c r="CC62" s="39">
        <v>0</v>
      </c>
      <c r="CD62" s="39">
        <v>0</v>
      </c>
      <c r="CE62" s="39">
        <v>0</v>
      </c>
      <c r="CF62" s="39">
        <v>0</v>
      </c>
      <c r="CG62" s="39">
        <v>0</v>
      </c>
      <c r="CH62" s="39">
        <v>0</v>
      </c>
      <c r="CI62" s="39">
        <v>0</v>
      </c>
      <c r="CJ62" s="39">
        <v>-27.981000000000002</v>
      </c>
      <c r="CK62" s="39">
        <v>28.414000000000001</v>
      </c>
      <c r="CL62" s="39">
        <v>-585.09799999999996</v>
      </c>
      <c r="CM62" s="39">
        <v>468.07799999999997</v>
      </c>
      <c r="CN62" s="39">
        <v>2866.98</v>
      </c>
      <c r="CO62" s="39">
        <v>-2574.4309999999996</v>
      </c>
      <c r="CP62" s="39">
        <v>-2898.357</v>
      </c>
      <c r="CQ62" s="39">
        <v>-292.54899999999998</v>
      </c>
      <c r="CR62" s="39">
        <v>0</v>
      </c>
      <c r="CS62" s="39">
        <v>0</v>
      </c>
      <c r="CT62" s="39">
        <v>548.529</v>
      </c>
      <c r="CU62" s="39">
        <v>-511.96000000000004</v>
      </c>
      <c r="CV62" s="39">
        <v>-36.569000000000003</v>
      </c>
      <c r="CW62" s="39">
        <v>0</v>
      </c>
      <c r="CX62" s="39">
        <v>36.569000000000003</v>
      </c>
      <c r="CY62" s="39">
        <v>-36.569000000000003</v>
      </c>
      <c r="CZ62" s="39">
        <v>36.569000000000003</v>
      </c>
      <c r="DA62" s="39">
        <v>-36.569000000000003</v>
      </c>
      <c r="DB62" s="39">
        <v>73.137</v>
      </c>
      <c r="DC62" s="39">
        <v>-36.569000000000003</v>
      </c>
      <c r="DD62" s="39">
        <v>73.137</v>
      </c>
      <c r="DE62" s="39">
        <v>-73.037999999999997</v>
      </c>
      <c r="DF62" s="39">
        <v>-36.155000000000001</v>
      </c>
      <c r="DG62" s="39">
        <v>0</v>
      </c>
      <c r="DH62" s="39">
        <v>0</v>
      </c>
      <c r="DI62" s="39">
        <v>0</v>
      </c>
      <c r="DJ62" s="39">
        <v>38.664000000000001</v>
      </c>
      <c r="DK62" s="39">
        <v>0</v>
      </c>
      <c r="DL62" s="39">
        <v>0</v>
      </c>
      <c r="DM62" s="39">
        <v>0</v>
      </c>
      <c r="DN62" s="39">
        <v>0</v>
      </c>
      <c r="DO62" s="39">
        <v>41.189</v>
      </c>
      <c r="DP62" s="39">
        <v>0</v>
      </c>
      <c r="DQ62" s="39">
        <v>-41.241999999999997</v>
      </c>
      <c r="DR62" s="39">
        <v>0</v>
      </c>
      <c r="DS62" s="39">
        <v>0</v>
      </c>
      <c r="DT62" s="39">
        <v>0</v>
      </c>
      <c r="DU62" s="39">
        <v>0</v>
      </c>
      <c r="DV62" s="39">
        <v>41.481000000000002</v>
      </c>
      <c r="DW62" s="39">
        <v>0</v>
      </c>
      <c r="DX62" s="39">
        <v>83.06</v>
      </c>
      <c r="DY62" s="39">
        <v>-83.159000000000006</v>
      </c>
      <c r="DZ62" s="39">
        <v>83.587999999999994</v>
      </c>
      <c r="EA62" s="39">
        <v>-82.884</v>
      </c>
      <c r="EB62" s="39">
        <v>-41.317999999999998</v>
      </c>
      <c r="EC62" s="39">
        <v>0</v>
      </c>
      <c r="ED62" s="39">
        <v>84.207999999999998</v>
      </c>
      <c r="EE62" s="39">
        <v>-84.4</v>
      </c>
      <c r="EF62" s="273">
        <f t="shared" si="0"/>
        <v>38.611000000000011</v>
      </c>
      <c r="EG62" s="273">
        <f t="shared" si="1"/>
        <v>0.5759999999999792</v>
      </c>
    </row>
    <row r="63" spans="1:137" x14ac:dyDescent="0.2">
      <c r="A63" s="36" t="str">
        <f>IF('1'!$A$1=1,B63,C63)</f>
        <v>General  government</v>
      </c>
      <c r="B63" s="44" t="s">
        <v>89</v>
      </c>
      <c r="C63" s="38" t="s">
        <v>111</v>
      </c>
      <c r="D63" s="39">
        <v>-553.44400000000019</v>
      </c>
      <c r="E63" s="39">
        <v>-391.678</v>
      </c>
      <c r="F63" s="39">
        <v>3418.663999999997</v>
      </c>
      <c r="G63" s="39">
        <v>5927.1719999999996</v>
      </c>
      <c r="H63" s="39">
        <v>-334.64400000000001</v>
      </c>
      <c r="I63" s="39">
        <v>1422.6</v>
      </c>
      <c r="J63" s="39">
        <v>13946.475999999999</v>
      </c>
      <c r="K63" s="39">
        <v>10467.404</v>
      </c>
      <c r="L63" s="39">
        <v>11218.460999999999</v>
      </c>
      <c r="M63" s="39">
        <v>4411.9440000000004</v>
      </c>
      <c r="N63" s="39">
        <v>-326.37700000000001</v>
      </c>
      <c r="O63" s="39">
        <v>1381.095</v>
      </c>
      <c r="P63" s="39">
        <v>-897.60900000000004</v>
      </c>
      <c r="Q63" s="39">
        <v>-554.25400000000002</v>
      </c>
      <c r="R63" s="39">
        <v>8302.1910000000007</v>
      </c>
      <c r="S63" s="39">
        <v>-153.77699999999999</v>
      </c>
      <c r="T63" s="39">
        <v>-806.60699999999997</v>
      </c>
      <c r="U63" s="39">
        <v>1023.005</v>
      </c>
      <c r="V63" s="39">
        <v>-595.60299999999995</v>
      </c>
      <c r="W63" s="39">
        <v>-375.97199999999998</v>
      </c>
      <c r="X63" s="39">
        <v>-341.58100000000002</v>
      </c>
      <c r="Y63" s="39">
        <v>-103.029</v>
      </c>
      <c r="Z63" s="39">
        <v>-436.916</v>
      </c>
      <c r="AA63" s="39">
        <v>1703.2940000000001</v>
      </c>
      <c r="AB63" s="39">
        <v>-1004.573</v>
      </c>
      <c r="AC63" s="39">
        <v>-324.33300000000003</v>
      </c>
      <c r="AD63" s="39">
        <v>189.011</v>
      </c>
      <c r="AE63" s="39">
        <v>15979.812</v>
      </c>
      <c r="AF63" s="39">
        <v>-1083.3710000000001</v>
      </c>
      <c r="AG63" s="39">
        <v>417.74200000000002</v>
      </c>
      <c r="AH63" s="39">
        <v>-908.92600000000004</v>
      </c>
      <c r="AI63" s="39">
        <v>-717.78799999999956</v>
      </c>
      <c r="AJ63" s="39">
        <v>-261.08600000000001</v>
      </c>
      <c r="AK63" s="39">
        <v>159.93</v>
      </c>
      <c r="AL63" s="39">
        <v>1094.9160000000002</v>
      </c>
      <c r="AM63" s="39">
        <v>770.46199999999999</v>
      </c>
      <c r="AN63" s="39">
        <v>-1080.5039999999999</v>
      </c>
      <c r="AO63" s="39">
        <v>-760.78899999999976</v>
      </c>
      <c r="AP63" s="39">
        <v>-289.75300000000016</v>
      </c>
      <c r="AQ63" s="39">
        <v>-261.517</v>
      </c>
      <c r="AR63" s="39">
        <v>-994.88699999999972</v>
      </c>
      <c r="AS63" s="39">
        <v>628.85199999999986</v>
      </c>
      <c r="AT63" s="39">
        <v>290.40800000000002</v>
      </c>
      <c r="AU63" s="39">
        <v>-384.7510000000002</v>
      </c>
      <c r="AV63" s="39">
        <v>-28.190999999999999</v>
      </c>
      <c r="AW63" s="39">
        <v>534.41999999999996</v>
      </c>
      <c r="AX63" s="39">
        <v>-474.86899999999969</v>
      </c>
      <c r="AY63" s="39">
        <v>28483.866999999998</v>
      </c>
      <c r="AZ63" s="39">
        <v>27.879000000000001</v>
      </c>
      <c r="BA63" s="39">
        <v>-162.96399999999994</v>
      </c>
      <c r="BB63" s="39">
        <v>16306.165000000001</v>
      </c>
      <c r="BC63" s="39">
        <v>616.66399999999999</v>
      </c>
      <c r="BD63" s="39">
        <v>-606.71299999999974</v>
      </c>
      <c r="BE63" s="39">
        <v>927.50399999999991</v>
      </c>
      <c r="BF63" s="39">
        <v>0</v>
      </c>
      <c r="BG63" s="39">
        <v>-1237.1020000000001</v>
      </c>
      <c r="BH63" s="39">
        <v>-842.17100000000028</v>
      </c>
      <c r="BI63" s="39">
        <v>7740.16</v>
      </c>
      <c r="BJ63" s="39">
        <v>-268.04300000000001</v>
      </c>
      <c r="BK63" s="39">
        <v>4296.9170000000004</v>
      </c>
      <c r="BL63" s="39">
        <v>-723.58100000000002</v>
      </c>
      <c r="BM63" s="39">
        <v>-1598.7739999999999</v>
      </c>
      <c r="BN63" s="39">
        <v>-3988.2559999999994</v>
      </c>
      <c r="BO63" s="39">
        <v>-462.81900000000002</v>
      </c>
      <c r="BP63" s="39">
        <v>589.91499999999996</v>
      </c>
      <c r="BQ63" s="39">
        <v>15730.624999999993</v>
      </c>
      <c r="BR63" s="39">
        <v>-18463.478999999999</v>
      </c>
      <c r="BS63" s="39">
        <v>-1761.3710000000001</v>
      </c>
      <c r="BT63" s="39">
        <v>9623.991</v>
      </c>
      <c r="BU63" s="39">
        <v>736.44899999999996</v>
      </c>
      <c r="BV63" s="39">
        <v>1472.1279999999999</v>
      </c>
      <c r="BW63" s="39">
        <v>41663.014000000003</v>
      </c>
      <c r="BX63" s="39">
        <v>-705.49400000000003</v>
      </c>
      <c r="BY63" s="39">
        <v>-2202.8879999999999</v>
      </c>
      <c r="BZ63" s="39">
        <v>-9728.4459999999999</v>
      </c>
      <c r="CA63" s="39">
        <v>754.11</v>
      </c>
      <c r="CB63" s="39">
        <v>910.89400000000001</v>
      </c>
      <c r="CC63" s="39">
        <v>9724.634</v>
      </c>
      <c r="CD63" s="39">
        <v>244.93100000000001</v>
      </c>
      <c r="CE63" s="39">
        <v>-1151.749</v>
      </c>
      <c r="CF63" s="39">
        <v>1229.4780000000001</v>
      </c>
      <c r="CG63" s="39">
        <v>16484.174999999999</v>
      </c>
      <c r="CH63" s="39">
        <v>8753.6990000000005</v>
      </c>
      <c r="CI63" s="39">
        <v>16763.491000000002</v>
      </c>
      <c r="CJ63" s="39">
        <v>-923.38199999999995</v>
      </c>
      <c r="CK63" s="39">
        <v>-2898.194</v>
      </c>
      <c r="CL63" s="39">
        <v>55993.879000000001</v>
      </c>
      <c r="CM63" s="39">
        <v>25715.057000000001</v>
      </c>
      <c r="CN63" s="39">
        <v>27411.841</v>
      </c>
      <c r="CO63" s="39">
        <v>59943.29</v>
      </c>
      <c r="CP63" s="39">
        <v>-1019.203</v>
      </c>
      <c r="CQ63" s="39">
        <v>56973.879000000001</v>
      </c>
      <c r="CR63" s="39">
        <v>17040.968000000001</v>
      </c>
      <c r="CS63" s="39">
        <v>106597.46900000001</v>
      </c>
      <c r="CT63" s="39">
        <v>95005.222999999998</v>
      </c>
      <c r="CU63" s="39">
        <v>58509.760000000002</v>
      </c>
      <c r="CV63" s="39">
        <v>117677.75480000001</v>
      </c>
      <c r="CW63" s="39">
        <v>18979.103399999996</v>
      </c>
      <c r="CX63" s="39">
        <v>121736.86940000003</v>
      </c>
      <c r="CY63" s="39">
        <v>57705.250799999994</v>
      </c>
      <c r="CZ63" s="39">
        <v>70504.260799999989</v>
      </c>
      <c r="DA63" s="39">
        <v>60740.444599999995</v>
      </c>
      <c r="DB63" s="39">
        <v>115008.247</v>
      </c>
      <c r="DC63" s="39">
        <v>57193.290399999998</v>
      </c>
      <c r="DD63" s="39">
        <v>61691.228200000005</v>
      </c>
      <c r="DE63" s="39">
        <v>56737.750838709675</v>
      </c>
      <c r="DF63" s="39">
        <v>71914.990279999998</v>
      </c>
      <c r="DG63" s="39">
        <v>144126.9256354839</v>
      </c>
      <c r="DH63" s="39">
        <v>12152.557000000001</v>
      </c>
      <c r="DI63" s="39">
        <v>-3075.203</v>
      </c>
      <c r="DJ63" s="39">
        <v>313040.37400000001</v>
      </c>
      <c r="DK63" s="39">
        <v>35720.589999999997</v>
      </c>
      <c r="DL63" s="39">
        <v>-522.49400000000003</v>
      </c>
      <c r="DM63" s="39">
        <v>80185.463000000003</v>
      </c>
      <c r="DN63" s="39">
        <v>-1516.6370000000024</v>
      </c>
      <c r="DO63" s="39">
        <v>118753.299</v>
      </c>
      <c r="DP63" s="39">
        <v>-1318.518</v>
      </c>
      <c r="DQ63" s="39">
        <v>10553.197</v>
      </c>
      <c r="DR63" s="39">
        <v>214759.21900000001</v>
      </c>
      <c r="DS63" s="39">
        <v>222789.71900000001</v>
      </c>
      <c r="DT63" s="39">
        <v>128426.442</v>
      </c>
      <c r="DU63" s="39">
        <v>-5792.2829999999994</v>
      </c>
      <c r="DV63" s="39">
        <v>154842.11300000001</v>
      </c>
      <c r="DW63" s="39">
        <v>224514.86600000001</v>
      </c>
      <c r="DX63" s="39">
        <v>44706.697999999997</v>
      </c>
      <c r="DY63" s="39">
        <v>125063.05800000002</v>
      </c>
      <c r="DZ63" s="39">
        <v>75638.873000000007</v>
      </c>
      <c r="EA63" s="39">
        <v>190765.44</v>
      </c>
      <c r="EB63" s="39">
        <v>60553.493000000002</v>
      </c>
      <c r="EC63" s="39">
        <v>201105.902</v>
      </c>
      <c r="ED63" s="39">
        <v>293094.397</v>
      </c>
      <c r="EE63" s="39">
        <v>132212.34</v>
      </c>
      <c r="EF63" s="273">
        <f t="shared" si="0"/>
        <v>1001521.5660000001</v>
      </c>
      <c r="EG63" s="273">
        <f t="shared" si="1"/>
        <v>1625131.3390000004</v>
      </c>
    </row>
    <row r="64" spans="1:137" s="70" customFormat="1" x14ac:dyDescent="0.2">
      <c r="A64" s="36" t="str">
        <f>IF('1'!$A$1=1,B64,C64)</f>
        <v>Banks</v>
      </c>
      <c r="B64" s="44" t="s">
        <v>91</v>
      </c>
      <c r="C64" s="38" t="s">
        <v>92</v>
      </c>
      <c r="D64" s="39">
        <v>-1834.271</v>
      </c>
      <c r="E64" s="39">
        <v>-5752.7749999999996</v>
      </c>
      <c r="F64" s="39">
        <v>-10976.933000000001</v>
      </c>
      <c r="G64" s="39">
        <v>-7584.9650000000001</v>
      </c>
      <c r="H64" s="39">
        <v>-9621.0169999999998</v>
      </c>
      <c r="I64" s="39">
        <v>-6221.22</v>
      </c>
      <c r="J64" s="39">
        <v>979.08199999999999</v>
      </c>
      <c r="K64" s="39">
        <v>-19269.538999999997</v>
      </c>
      <c r="L64" s="39">
        <v>-6251.8419999999996</v>
      </c>
      <c r="M64" s="39">
        <v>-283.93700000000001</v>
      </c>
      <c r="N64" s="39">
        <v>-2354.576</v>
      </c>
      <c r="O64" s="39">
        <v>-26849.418999999998</v>
      </c>
      <c r="P64" s="39">
        <v>-72.777999999999793</v>
      </c>
      <c r="Q64" s="39">
        <v>-23938.499</v>
      </c>
      <c r="R64" s="39">
        <v>-9646.3559999999998</v>
      </c>
      <c r="S64" s="39">
        <v>-8252.6980000000003</v>
      </c>
      <c r="T64" s="39">
        <v>-6503.2709999999997</v>
      </c>
      <c r="U64" s="39">
        <v>-2744.6480000000001</v>
      </c>
      <c r="V64" s="39">
        <v>-9107.759</v>
      </c>
      <c r="W64" s="39">
        <v>-2005.184</v>
      </c>
      <c r="X64" s="39">
        <v>-10878.042000000001</v>
      </c>
      <c r="Y64" s="39">
        <v>5486.3</v>
      </c>
      <c r="Z64" s="39">
        <v>-2775.701</v>
      </c>
      <c r="AA64" s="39">
        <v>2463.2250000000004</v>
      </c>
      <c r="AB64" s="39">
        <v>-9421.2620000000006</v>
      </c>
      <c r="AC64" s="39">
        <v>-2486.5550000000003</v>
      </c>
      <c r="AD64" s="39">
        <v>-1998.1159999999998</v>
      </c>
      <c r="AE64" s="39">
        <v>-5398.223</v>
      </c>
      <c r="AF64" s="39">
        <v>1691.117</v>
      </c>
      <c r="AG64" s="39">
        <v>-11148.483</v>
      </c>
      <c r="AH64" s="39">
        <v>-4622.5380000000005</v>
      </c>
      <c r="AI64" s="39">
        <v>-2640.4330000000004</v>
      </c>
      <c r="AJ64" s="39">
        <v>548.28099999999995</v>
      </c>
      <c r="AK64" s="39">
        <v>-2532.2220000000002</v>
      </c>
      <c r="AL64" s="39">
        <v>-4219.4340000000002</v>
      </c>
      <c r="AM64" s="39">
        <v>1871.1220000000001</v>
      </c>
      <c r="AN64" s="39">
        <v>-2104.14</v>
      </c>
      <c r="AO64" s="39">
        <v>-2961.6450000000004</v>
      </c>
      <c r="AP64" s="39">
        <v>684.87100000000009</v>
      </c>
      <c r="AQ64" s="39">
        <v>-156.91100000000006</v>
      </c>
      <c r="AR64" s="39">
        <v>-1570.873</v>
      </c>
      <c r="AS64" s="39">
        <v>-6733.9570000000003</v>
      </c>
      <c r="AT64" s="39">
        <v>422.41000000000008</v>
      </c>
      <c r="AU64" s="39">
        <v>-1758.8609999999999</v>
      </c>
      <c r="AV64" s="39">
        <v>676.59100000000012</v>
      </c>
      <c r="AW64" s="39">
        <v>365.65500000000003</v>
      </c>
      <c r="AX64" s="39">
        <v>-1312.874</v>
      </c>
      <c r="AY64" s="39">
        <v>2334.2870000000003</v>
      </c>
      <c r="AZ64" s="39">
        <v>167.27500000000003</v>
      </c>
      <c r="BA64" s="39">
        <v>-8935.8630000000012</v>
      </c>
      <c r="BB64" s="39">
        <v>-376.09000000000003</v>
      </c>
      <c r="BC64" s="39">
        <v>428.98399999999998</v>
      </c>
      <c r="BD64" s="39">
        <v>5117.4960000000001</v>
      </c>
      <c r="BE64" s="39">
        <v>1855.0070000000001</v>
      </c>
      <c r="BF64" s="39">
        <v>-4583.741</v>
      </c>
      <c r="BG64" s="39">
        <v>1742.0430000000001</v>
      </c>
      <c r="BH64" s="39">
        <v>0</v>
      </c>
      <c r="BI64" s="39">
        <v>-49.617000000000019</v>
      </c>
      <c r="BJ64" s="39">
        <v>-97.470000000000027</v>
      </c>
      <c r="BK64" s="39">
        <v>-3565.0249999999996</v>
      </c>
      <c r="BL64" s="39">
        <v>-627.10299999999995</v>
      </c>
      <c r="BM64" s="39">
        <v>1918.529</v>
      </c>
      <c r="BN64" s="39">
        <v>-6946.433</v>
      </c>
      <c r="BO64" s="39">
        <v>-1660.704</v>
      </c>
      <c r="BP64" s="39">
        <v>2976.3910000000005</v>
      </c>
      <c r="BQ64" s="39">
        <v>3658.9050000000002</v>
      </c>
      <c r="BR64" s="39">
        <v>273.12800000000004</v>
      </c>
      <c r="BS64" s="39">
        <v>-3192.4840000000004</v>
      </c>
      <c r="BT64" s="39">
        <v>139.88399999999999</v>
      </c>
      <c r="BU64" s="39">
        <v>-2747.52</v>
      </c>
      <c r="BV64" s="39">
        <v>1160.7170000000001</v>
      </c>
      <c r="BW64" s="39">
        <v>478.88400000000001</v>
      </c>
      <c r="BX64" s="39">
        <v>197.53800000000001</v>
      </c>
      <c r="BY64" s="39">
        <v>278.846</v>
      </c>
      <c r="BZ64" s="39">
        <v>1334.1869999999999</v>
      </c>
      <c r="CA64" s="39">
        <v>83.789999999999907</v>
      </c>
      <c r="CB64" s="39">
        <v>276.029</v>
      </c>
      <c r="CC64" s="39">
        <v>1062.3539999999998</v>
      </c>
      <c r="CD64" s="39">
        <v>4136.6120000000001</v>
      </c>
      <c r="CE64" s="39">
        <v>776.76</v>
      </c>
      <c r="CF64" s="39">
        <v>1042.384</v>
      </c>
      <c r="CG64" s="39">
        <v>1608.855</v>
      </c>
      <c r="CH64" s="39">
        <v>1348.7569999999998</v>
      </c>
      <c r="CI64" s="39">
        <v>-2095.4360000000001</v>
      </c>
      <c r="CJ64" s="39">
        <v>-1510.989</v>
      </c>
      <c r="CK64" s="39">
        <v>4262.05</v>
      </c>
      <c r="CL64" s="39">
        <v>-7225.9610000000002</v>
      </c>
      <c r="CM64" s="39">
        <v>-906.90099999999995</v>
      </c>
      <c r="CN64" s="39">
        <v>497.33299999999997</v>
      </c>
      <c r="CO64" s="39">
        <v>-2925.49</v>
      </c>
      <c r="CP64" s="39">
        <v>1305.8529999999998</v>
      </c>
      <c r="CQ64" s="39">
        <v>1791.8620000000001</v>
      </c>
      <c r="CR64" s="39">
        <v>-182.84199999999998</v>
      </c>
      <c r="CS64" s="39">
        <v>-5046.4669999999996</v>
      </c>
      <c r="CT64" s="39">
        <v>2815.7820000000002</v>
      </c>
      <c r="CU64" s="39">
        <v>-7021.1719999999996</v>
      </c>
      <c r="CV64" s="39">
        <v>-1572.4499999999998</v>
      </c>
      <c r="CW64" s="39">
        <v>548.52800000000002</v>
      </c>
      <c r="CX64" s="39">
        <v>-1353.038</v>
      </c>
      <c r="CY64" s="39">
        <v>1389.606</v>
      </c>
      <c r="CZ64" s="39">
        <v>-1060.4900000000002</v>
      </c>
      <c r="DA64" s="39">
        <v>-3218.0359999999996</v>
      </c>
      <c r="DB64" s="39">
        <v>-2194.116</v>
      </c>
      <c r="DC64" s="39">
        <v>804.50900000000001</v>
      </c>
      <c r="DD64" s="39">
        <v>1791.8619999999999</v>
      </c>
      <c r="DE64" s="39">
        <v>-2081.58</v>
      </c>
      <c r="DF64" s="39">
        <v>4808.67</v>
      </c>
      <c r="DG64" s="39">
        <v>-778.97300000000018</v>
      </c>
      <c r="DH64" s="39">
        <v>870.97400000000005</v>
      </c>
      <c r="DI64" s="39">
        <v>-2734.0479999999998</v>
      </c>
      <c r="DJ64" s="39">
        <v>1237.2430000000002</v>
      </c>
      <c r="DK64" s="39">
        <v>747.851</v>
      </c>
      <c r="DL64" s="39">
        <v>-595.65</v>
      </c>
      <c r="DM64" s="39">
        <v>850.02800000000013</v>
      </c>
      <c r="DN64" s="39">
        <v>1475.645</v>
      </c>
      <c r="DO64" s="39">
        <v>-2388.9839999999999</v>
      </c>
      <c r="DP64" s="39">
        <v>659.95799999999986</v>
      </c>
      <c r="DQ64" s="39">
        <v>206.21199999999999</v>
      </c>
      <c r="DR64" s="39">
        <v>-1654.011</v>
      </c>
      <c r="DS64" s="39">
        <v>208.76</v>
      </c>
      <c r="DT64" s="39">
        <v>1684.3589999999999</v>
      </c>
      <c r="DU64" s="39">
        <v>1083.4479999999999</v>
      </c>
      <c r="DV64" s="39">
        <v>-373.327</v>
      </c>
      <c r="DW64" s="39">
        <v>2112.0889999999999</v>
      </c>
      <c r="DX64" s="39">
        <v>-1204.3699999999999</v>
      </c>
      <c r="DY64" s="39">
        <v>-457.37199999999996</v>
      </c>
      <c r="DZ64" s="39">
        <v>376.14600000000002</v>
      </c>
      <c r="EA64" s="39">
        <v>-290.09400000000005</v>
      </c>
      <c r="EB64" s="39">
        <v>2024.597</v>
      </c>
      <c r="EC64" s="39">
        <v>1706.711</v>
      </c>
      <c r="ED64" s="39">
        <v>1221.0160000000003</v>
      </c>
      <c r="EE64" s="39">
        <v>5021.7879999999996</v>
      </c>
      <c r="EF64" s="273">
        <f t="shared" si="0"/>
        <v>-1116.0219999999995</v>
      </c>
      <c r="EG64" s="273">
        <f t="shared" si="1"/>
        <v>12904.991</v>
      </c>
    </row>
    <row r="65" spans="1:277" s="70" customFormat="1" x14ac:dyDescent="0.2">
      <c r="A65" s="36" t="str">
        <f>IF('1'!$A$1=1,B65,C65)</f>
        <v>Other sectors</v>
      </c>
      <c r="B65" s="44" t="s">
        <v>93</v>
      </c>
      <c r="C65" s="38" t="s">
        <v>94</v>
      </c>
      <c r="D65" s="39">
        <v>-8459.7860000000001</v>
      </c>
      <c r="E65" s="39">
        <v>-12190.986999999999</v>
      </c>
      <c r="F65" s="39">
        <v>-8767.5919999999987</v>
      </c>
      <c r="G65" s="39">
        <v>-2134.69</v>
      </c>
      <c r="H65" s="39">
        <v>-4454.9490000000005</v>
      </c>
      <c r="I65" s="39">
        <v>-3057.5280000000002</v>
      </c>
      <c r="J65" s="39">
        <v>-8180.7710000000006</v>
      </c>
      <c r="K65" s="39">
        <v>7353.1349999999993</v>
      </c>
      <c r="L65" s="39">
        <v>8059.8640000000014</v>
      </c>
      <c r="M65" s="39">
        <v>-7688.14</v>
      </c>
      <c r="N65" s="39">
        <v>-14826.83</v>
      </c>
      <c r="O65" s="39">
        <v>-15566.577000000001</v>
      </c>
      <c r="P65" s="39">
        <v>11135.2</v>
      </c>
      <c r="Q65" s="39">
        <v>-2322.588999999999</v>
      </c>
      <c r="R65" s="39">
        <v>3874.3569999999995</v>
      </c>
      <c r="S65" s="39">
        <v>7791.3680000000004</v>
      </c>
      <c r="T65" s="39">
        <v>-7965.2470000000003</v>
      </c>
      <c r="U65" s="39">
        <v>3592.9939999999997</v>
      </c>
      <c r="V65" s="39">
        <v>1737.1750000000002</v>
      </c>
      <c r="W65" s="39">
        <v>3308.5540000000001</v>
      </c>
      <c r="X65" s="39">
        <v>-12060.438</v>
      </c>
      <c r="Y65" s="39">
        <v>2421.1840000000002</v>
      </c>
      <c r="Z65" s="39">
        <v>-4831.777</v>
      </c>
      <c r="AA65" s="39">
        <v>1703.2940000000001</v>
      </c>
      <c r="AB65" s="39">
        <v>-1086.0250000000005</v>
      </c>
      <c r="AC65" s="39">
        <v>5351.4979999999996</v>
      </c>
      <c r="AD65" s="39">
        <v>7344.4250000000002</v>
      </c>
      <c r="AE65" s="39">
        <v>8594.1840000000011</v>
      </c>
      <c r="AF65" s="39">
        <v>2061.0479999999998</v>
      </c>
      <c r="AG65" s="39">
        <v>7780.4400000000005</v>
      </c>
      <c r="AH65" s="39">
        <v>16802.146999999997</v>
      </c>
      <c r="AI65" s="39">
        <v>3230.0450000000001</v>
      </c>
      <c r="AJ65" s="39">
        <v>3942.3990000000003</v>
      </c>
      <c r="AK65" s="39">
        <v>-8049.802999999999</v>
      </c>
      <c r="AL65" s="39">
        <v>-2937.5810000000001</v>
      </c>
      <c r="AM65" s="39">
        <v>7099.2590000000009</v>
      </c>
      <c r="AN65" s="39">
        <v>-13875.953</v>
      </c>
      <c r="AO65" s="39">
        <v>4130</v>
      </c>
      <c r="AP65" s="39">
        <v>-9324.7870000000003</v>
      </c>
      <c r="AQ65" s="39">
        <v>104.60699999999997</v>
      </c>
      <c r="AR65" s="39">
        <v>13797.505000000001</v>
      </c>
      <c r="AS65" s="39">
        <v>9327.973</v>
      </c>
      <c r="AT65" s="39">
        <v>11616.302</v>
      </c>
      <c r="AU65" s="39">
        <v>13878.514999999999</v>
      </c>
      <c r="AV65" s="39">
        <v>2762.7440000000001</v>
      </c>
      <c r="AW65" s="39">
        <v>10547.769</v>
      </c>
      <c r="AX65" s="39">
        <v>2905.085</v>
      </c>
      <c r="AY65" s="39">
        <v>13088.684000000001</v>
      </c>
      <c r="AZ65" s="39">
        <v>-10482.57</v>
      </c>
      <c r="BA65" s="39">
        <v>11651.931</v>
      </c>
      <c r="BB65" s="39">
        <v>7306.8810000000003</v>
      </c>
      <c r="BC65" s="39">
        <v>1930.4289999999999</v>
      </c>
      <c r="BD65" s="39">
        <v>1450.837</v>
      </c>
      <c r="BE65" s="39">
        <v>14681.061000000002</v>
      </c>
      <c r="BF65" s="39">
        <v>9399.244999999999</v>
      </c>
      <c r="BG65" s="39">
        <v>8558.7289999999994</v>
      </c>
      <c r="BH65" s="39">
        <v>11270.224</v>
      </c>
      <c r="BI65" s="39">
        <v>7988.2420000000002</v>
      </c>
      <c r="BJ65" s="39">
        <v>7432.0930000000008</v>
      </c>
      <c r="BK65" s="39">
        <v>22948.370999999999</v>
      </c>
      <c r="BL65" s="39">
        <v>-4172.6480000000001</v>
      </c>
      <c r="BM65" s="39">
        <v>4525.7600000000011</v>
      </c>
      <c r="BN65" s="39">
        <v>1663.9740000000002</v>
      </c>
      <c r="BO65" s="39">
        <v>-3484.7559999999999</v>
      </c>
      <c r="BP65" s="39">
        <v>4987.4660000000003</v>
      </c>
      <c r="BQ65" s="39">
        <v>9935.1320000000014</v>
      </c>
      <c r="BR65" s="39">
        <v>11225.576999999999</v>
      </c>
      <c r="BS65" s="39">
        <v>5531.8060000000005</v>
      </c>
      <c r="BT65" s="39">
        <v>8393.0149999999994</v>
      </c>
      <c r="BU65" s="39">
        <v>-736.4490000000003</v>
      </c>
      <c r="BV65" s="39">
        <v>10021.795</v>
      </c>
      <c r="BW65" s="39">
        <v>15690.535</v>
      </c>
      <c r="BX65" s="39">
        <v>-15182.236999999999</v>
      </c>
      <c r="BY65" s="39">
        <v>7026.9350000000004</v>
      </c>
      <c r="BZ65" s="39">
        <v>12091.069000000001</v>
      </c>
      <c r="CA65" s="39">
        <v>-4189.5010000000002</v>
      </c>
      <c r="CB65" s="39">
        <v>3229.5339999999997</v>
      </c>
      <c r="CC65" s="39">
        <v>-12966.178000000002</v>
      </c>
      <c r="CD65" s="39">
        <v>-3211.3169999999996</v>
      </c>
      <c r="CE65" s="39">
        <v>-4767.7039999999997</v>
      </c>
      <c r="CF65" s="39">
        <v>2138.223</v>
      </c>
      <c r="CG65" s="39">
        <v>9415.7609999999986</v>
      </c>
      <c r="CH65" s="39">
        <v>9811.5470000000005</v>
      </c>
      <c r="CI65" s="39">
        <v>2857.4129999999986</v>
      </c>
      <c r="CJ65" s="39">
        <v>-14214.484999999999</v>
      </c>
      <c r="CK65" s="39">
        <v>23469.686999999998</v>
      </c>
      <c r="CL65" s="39">
        <v>-6172.7849999999989</v>
      </c>
      <c r="CM65" s="39">
        <v>-8922.744999999999</v>
      </c>
      <c r="CN65" s="39">
        <v>-13486.509000000002</v>
      </c>
      <c r="CO65" s="39">
        <v>-6991.9210000000003</v>
      </c>
      <c r="CP65" s="39">
        <v>-7612.1690000000008</v>
      </c>
      <c r="CQ65" s="39">
        <v>-8410.7790000000005</v>
      </c>
      <c r="CR65" s="39">
        <v>-34813.307999999997</v>
      </c>
      <c r="CS65" s="39">
        <v>6399.5059999999994</v>
      </c>
      <c r="CT65" s="39">
        <v>5156.1729999999998</v>
      </c>
      <c r="CU65" s="39">
        <v>-6838.3280000000004</v>
      </c>
      <c r="CV65" s="39">
        <v>29254.881000000001</v>
      </c>
      <c r="CW65" s="39">
        <v>20368.710000000003</v>
      </c>
      <c r="CX65" s="39">
        <v>22270.278000000002</v>
      </c>
      <c r="CY65" s="39">
        <v>-2011.2730000000001</v>
      </c>
      <c r="CZ65" s="39">
        <v>1499.3130000000001</v>
      </c>
      <c r="DA65" s="39">
        <v>6911.4650000000001</v>
      </c>
      <c r="DB65" s="39">
        <v>2340.39</v>
      </c>
      <c r="DC65" s="39">
        <v>2084.41</v>
      </c>
      <c r="DD65" s="39">
        <v>-12689.304</v>
      </c>
      <c r="DE65" s="39">
        <v>-4710.9449999999997</v>
      </c>
      <c r="DF65" s="39">
        <v>-10918.937</v>
      </c>
      <c r="DG65" s="39">
        <v>-12574.841</v>
      </c>
      <c r="DH65" s="39">
        <v>23402.717000000001</v>
      </c>
      <c r="DI65" s="39">
        <v>-797.43100000000004</v>
      </c>
      <c r="DJ65" s="39">
        <v>17398.739999999998</v>
      </c>
      <c r="DK65" s="39">
        <v>8068.9119999999984</v>
      </c>
      <c r="DL65" s="39">
        <v>-6115.348</v>
      </c>
      <c r="DM65" s="39">
        <v>15057.633999999998</v>
      </c>
      <c r="DN65" s="39">
        <v>11682.2</v>
      </c>
      <c r="DO65" s="39">
        <v>13304.168</v>
      </c>
      <c r="DP65" s="39">
        <v>12827.929</v>
      </c>
      <c r="DQ65" s="39">
        <v>18105.439999999999</v>
      </c>
      <c r="DR65" s="39">
        <v>33989.916000000005</v>
      </c>
      <c r="DS65" s="39">
        <v>1586.5770000000011</v>
      </c>
      <c r="DT65" s="39">
        <v>15790.862000000001</v>
      </c>
      <c r="DU65" s="39">
        <v>-24669.290999999997</v>
      </c>
      <c r="DV65" s="39">
        <v>34760.827000000005</v>
      </c>
      <c r="DW65" s="39">
        <v>11927.088</v>
      </c>
      <c r="DX65" s="39">
        <v>10382.5</v>
      </c>
      <c r="DY65" s="39">
        <v>8981.1290000000008</v>
      </c>
      <c r="DZ65" s="39">
        <v>-5057.0869999999995</v>
      </c>
      <c r="EA65" s="39">
        <v>2154.9789999999994</v>
      </c>
      <c r="EB65" s="39">
        <v>50821.508999999998</v>
      </c>
      <c r="EC65" s="39">
        <v>9782.3689999999988</v>
      </c>
      <c r="ED65" s="39">
        <v>18694.175999999999</v>
      </c>
      <c r="EE65" s="39">
        <v>19074.355</v>
      </c>
      <c r="EF65" s="273">
        <f t="shared" si="0"/>
        <v>148511.454</v>
      </c>
      <c r="EG65" s="273">
        <f t="shared" si="1"/>
        <v>152643.41600000003</v>
      </c>
    </row>
    <row r="66" spans="1:277" s="71" customFormat="1" x14ac:dyDescent="0.2">
      <c r="A66" s="66" t="str">
        <f>IF('1'!$A$1=1,B66,C66)</f>
        <v>Long-term loans</v>
      </c>
      <c r="B66" s="69" t="s">
        <v>112</v>
      </c>
      <c r="C66" s="68" t="s">
        <v>113</v>
      </c>
      <c r="D66" s="39">
        <v>1091.075</v>
      </c>
      <c r="E66" s="39">
        <v>-4039.1819999999998</v>
      </c>
      <c r="F66" s="39">
        <v>-674.43</v>
      </c>
      <c r="G66" s="39">
        <v>-1680.501</v>
      </c>
      <c r="H66" s="39">
        <v>-5186.9830000000002</v>
      </c>
      <c r="I66" s="39">
        <v>-1401.367</v>
      </c>
      <c r="J66" s="39">
        <v>-7462.7790000000005</v>
      </c>
      <c r="K66" s="39">
        <v>-4801.165</v>
      </c>
      <c r="L66" s="39">
        <v>-4095.2829999999999</v>
      </c>
      <c r="M66" s="39">
        <v>-174.73</v>
      </c>
      <c r="N66" s="39">
        <v>-3287.08</v>
      </c>
      <c r="O66" s="39">
        <v>3651.7080000000001</v>
      </c>
      <c r="P66" s="39">
        <v>5628.2489999999998</v>
      </c>
      <c r="Q66" s="39">
        <v>-5806.4709999999995</v>
      </c>
      <c r="R66" s="39">
        <v>-210.84899999999999</v>
      </c>
      <c r="S66" s="39">
        <v>2511.6909999999998</v>
      </c>
      <c r="T66" s="39">
        <v>-8318.1380000000008</v>
      </c>
      <c r="U66" s="39">
        <v>-1047.9559999999999</v>
      </c>
      <c r="V66" s="39">
        <v>1861.259</v>
      </c>
      <c r="W66" s="39">
        <v>1554.018</v>
      </c>
      <c r="X66" s="39">
        <v>-8749.7289999999994</v>
      </c>
      <c r="Y66" s="39">
        <v>1390.893</v>
      </c>
      <c r="Z66" s="39">
        <v>-873.83199999999999</v>
      </c>
      <c r="AA66" s="39">
        <v>655.11300000000006</v>
      </c>
      <c r="AB66" s="39">
        <v>-434.41</v>
      </c>
      <c r="AC66" s="39">
        <v>-3837.9430000000002</v>
      </c>
      <c r="AD66" s="39">
        <v>-1242.0719999999999</v>
      </c>
      <c r="AE66" s="39">
        <v>1638.2660000000001</v>
      </c>
      <c r="AF66" s="39">
        <v>-6553.076</v>
      </c>
      <c r="AG66" s="39">
        <v>3655.24</v>
      </c>
      <c r="AH66" s="39">
        <v>5245.8019999999997</v>
      </c>
      <c r="AI66" s="39">
        <v>2127.7280000000001</v>
      </c>
      <c r="AJ66" s="39">
        <v>-496.06400000000002</v>
      </c>
      <c r="AK66" s="39">
        <v>-12954.319</v>
      </c>
      <c r="AL66" s="39">
        <v>-6008.6869999999999</v>
      </c>
      <c r="AM66" s="39">
        <v>11446.867</v>
      </c>
      <c r="AN66" s="39">
        <v>-7933.1779999999999</v>
      </c>
      <c r="AO66" s="39">
        <v>1412.895</v>
      </c>
      <c r="AP66" s="39">
        <v>-684.87099999999998</v>
      </c>
      <c r="AQ66" s="39">
        <v>-235.36600000000001</v>
      </c>
      <c r="AR66" s="39">
        <v>-3351.1970000000001</v>
      </c>
      <c r="AS66" s="39">
        <v>6000.2969999999996</v>
      </c>
      <c r="AT66" s="39">
        <v>9689.0519999999997</v>
      </c>
      <c r="AU66" s="39">
        <v>4864.3509999999997</v>
      </c>
      <c r="AV66" s="39">
        <v>1071.268</v>
      </c>
      <c r="AW66" s="39">
        <v>3487.7950000000001</v>
      </c>
      <c r="AX66" s="39">
        <v>-1759.81</v>
      </c>
      <c r="AY66" s="39">
        <v>6780.55</v>
      </c>
      <c r="AZ66" s="39">
        <v>-2425.4879999999998</v>
      </c>
      <c r="BA66" s="39">
        <v>4182.7449999999999</v>
      </c>
      <c r="BB66" s="39">
        <v>-6823.3379999999997</v>
      </c>
      <c r="BC66" s="39">
        <v>-2225.3539999999998</v>
      </c>
      <c r="BD66" s="39">
        <v>949.63900000000001</v>
      </c>
      <c r="BE66" s="39">
        <v>8480.0349999999999</v>
      </c>
      <c r="BF66" s="39">
        <v>-180.25899999999999</v>
      </c>
      <c r="BG66" s="39">
        <v>1287.596</v>
      </c>
      <c r="BH66" s="39">
        <v>421.08499999999998</v>
      </c>
      <c r="BI66" s="39">
        <v>99.233000000000004</v>
      </c>
      <c r="BJ66" s="39">
        <v>-511.71800000000002</v>
      </c>
      <c r="BK66" s="39">
        <v>8570.2250000000004</v>
      </c>
      <c r="BL66" s="39">
        <v>-771.81899999999996</v>
      </c>
      <c r="BM66" s="39">
        <v>4328.9880000000003</v>
      </c>
      <c r="BN66" s="39">
        <v>-6338.95</v>
      </c>
      <c r="BO66" s="39">
        <v>-490.04399999999998</v>
      </c>
      <c r="BP66" s="39">
        <v>1608.86</v>
      </c>
      <c r="BQ66" s="39">
        <v>5127.8100000000004</v>
      </c>
      <c r="BR66" s="39">
        <v>-764.75900000000001</v>
      </c>
      <c r="BS66" s="39">
        <v>770.6</v>
      </c>
      <c r="BT66" s="39">
        <v>783.34799999999996</v>
      </c>
      <c r="BU66" s="39">
        <v>-2605.8960000000002</v>
      </c>
      <c r="BV66" s="39">
        <v>-6171.6130000000003</v>
      </c>
      <c r="BW66" s="39">
        <v>9183.3289999999997</v>
      </c>
      <c r="BX66" s="39">
        <v>-2680.8780000000002</v>
      </c>
      <c r="BY66" s="39">
        <v>-1533.6559999999999</v>
      </c>
      <c r="BZ66" s="39">
        <v>-1834.5070000000001</v>
      </c>
      <c r="CA66" s="39">
        <v>-1033.4100000000001</v>
      </c>
      <c r="CB66" s="39">
        <v>1380.143</v>
      </c>
      <c r="CC66" s="39">
        <v>-871.67600000000004</v>
      </c>
      <c r="CD66" s="39">
        <v>-3129.6729999999998</v>
      </c>
      <c r="CE66" s="39">
        <v>-1473.1669999999999</v>
      </c>
      <c r="CF66" s="39">
        <v>-80.183000000000007</v>
      </c>
      <c r="CG66" s="39">
        <v>5696.9309999999996</v>
      </c>
      <c r="CH66" s="39">
        <v>3173.5459999999998</v>
      </c>
      <c r="CI66" s="39">
        <v>8000.7569999999996</v>
      </c>
      <c r="CJ66" s="39">
        <v>-615.58799999999997</v>
      </c>
      <c r="CK66" s="39">
        <v>-397.791</v>
      </c>
      <c r="CL66" s="39">
        <v>2603.6860000000001</v>
      </c>
      <c r="CM66" s="39">
        <v>760.62699999999995</v>
      </c>
      <c r="CN66" s="39">
        <v>1111.6859999999999</v>
      </c>
      <c r="CO66" s="39">
        <v>760.62699999999995</v>
      </c>
      <c r="CP66" s="39">
        <v>955.50300000000004</v>
      </c>
      <c r="CQ66" s="39">
        <v>3364.3110000000001</v>
      </c>
      <c r="CR66" s="39">
        <v>-365.68599999999998</v>
      </c>
      <c r="CS66" s="39">
        <v>9398.1299999999992</v>
      </c>
      <c r="CT66" s="39">
        <v>2084.41</v>
      </c>
      <c r="CU66" s="39">
        <v>2962.0569999999998</v>
      </c>
      <c r="CV66" s="39">
        <v>12177.343999999999</v>
      </c>
      <c r="CW66" s="39">
        <v>-6070.3879999999999</v>
      </c>
      <c r="CX66" s="39">
        <v>-5448.7209999999995</v>
      </c>
      <c r="CY66" s="39">
        <v>841.07799999999997</v>
      </c>
      <c r="CZ66" s="39">
        <v>950.78399999999999</v>
      </c>
      <c r="DA66" s="39">
        <v>5777.8389999999999</v>
      </c>
      <c r="DB66" s="39">
        <v>-767.94100000000003</v>
      </c>
      <c r="DC66" s="39">
        <v>9580.973</v>
      </c>
      <c r="DD66" s="39">
        <v>1864.999</v>
      </c>
      <c r="DE66" s="39">
        <v>-2300.694</v>
      </c>
      <c r="DF66" s="39">
        <v>5531.7790000000005</v>
      </c>
      <c r="DG66" s="39">
        <v>2930.42</v>
      </c>
      <c r="DH66" s="39">
        <v>10148.751</v>
      </c>
      <c r="DI66" s="39">
        <v>-4290.9369999999999</v>
      </c>
      <c r="DJ66" s="39">
        <v>-8119.4120000000003</v>
      </c>
      <c r="DK66" s="39">
        <v>-8580.6</v>
      </c>
      <c r="DL66" s="39">
        <v>7664.04</v>
      </c>
      <c r="DM66" s="39">
        <v>-769.07299999999998</v>
      </c>
      <c r="DN66" s="39">
        <v>327.92099999999999</v>
      </c>
      <c r="DO66" s="39">
        <v>-1894.711</v>
      </c>
      <c r="DP66" s="39">
        <v>-1773.636</v>
      </c>
      <c r="DQ66" s="39">
        <v>19260.227999999999</v>
      </c>
      <c r="DR66" s="39">
        <v>-413.50299999999999</v>
      </c>
      <c r="DS66" s="39">
        <v>28307.863000000001</v>
      </c>
      <c r="DT66" s="39">
        <v>4126.6790000000001</v>
      </c>
      <c r="DU66" s="39">
        <v>-5458.9139999999998</v>
      </c>
      <c r="DV66" s="39">
        <v>-4645.8379999999997</v>
      </c>
      <c r="DW66" s="39">
        <v>-3644.3879999999999</v>
      </c>
      <c r="DX66" s="39">
        <v>3114.75</v>
      </c>
      <c r="DY66" s="39">
        <v>-2577.9169999999999</v>
      </c>
      <c r="DZ66" s="39">
        <v>15087.67</v>
      </c>
      <c r="EA66" s="39">
        <v>12764.105</v>
      </c>
      <c r="EB66" s="39">
        <v>12188.898999999999</v>
      </c>
      <c r="EC66" s="39">
        <v>14486.231</v>
      </c>
      <c r="ED66" s="39">
        <v>20125.712</v>
      </c>
      <c r="EE66" s="39">
        <v>12744.37</v>
      </c>
      <c r="EF66" s="273">
        <f t="shared" si="0"/>
        <v>39866.930999999997</v>
      </c>
      <c r="EG66" s="273">
        <f t="shared" si="1"/>
        <v>78311.358999999997</v>
      </c>
    </row>
    <row r="67" spans="1:277" s="71" customFormat="1" x14ac:dyDescent="0.2">
      <c r="A67" s="66" t="str">
        <f>IF('1'!$A$1=1,B67,C67)</f>
        <v>Short-term loans</v>
      </c>
      <c r="B67" s="69" t="s">
        <v>114</v>
      </c>
      <c r="C67" s="68" t="s">
        <v>115</v>
      </c>
      <c r="D67" s="39">
        <v>-411.13</v>
      </c>
      <c r="E67" s="39">
        <v>-1835.992</v>
      </c>
      <c r="F67" s="39">
        <v>1907.01</v>
      </c>
      <c r="G67" s="39">
        <v>-1203.6020000000001</v>
      </c>
      <c r="H67" s="39">
        <v>-1066.6780000000001</v>
      </c>
      <c r="I67" s="39">
        <v>-721.91600000000005</v>
      </c>
      <c r="J67" s="39">
        <v>326.36099999999999</v>
      </c>
      <c r="K67" s="39">
        <v>-432.53699999999998</v>
      </c>
      <c r="L67" s="39">
        <v>21.783000000000001</v>
      </c>
      <c r="M67" s="39">
        <v>633.39800000000002</v>
      </c>
      <c r="N67" s="39">
        <v>-279.75200000000001</v>
      </c>
      <c r="O67" s="39">
        <v>-1170.4190000000001</v>
      </c>
      <c r="P67" s="39">
        <v>-72.778999999999996</v>
      </c>
      <c r="Q67" s="39">
        <v>-263.93099999999998</v>
      </c>
      <c r="R67" s="39">
        <v>105.425</v>
      </c>
      <c r="S67" s="39">
        <v>-25.629000000000001</v>
      </c>
      <c r="T67" s="39">
        <v>831.81399999999996</v>
      </c>
      <c r="U67" s="39">
        <v>1596.886</v>
      </c>
      <c r="V67" s="39">
        <v>1662.7239999999999</v>
      </c>
      <c r="W67" s="39">
        <v>401.03699999999998</v>
      </c>
      <c r="X67" s="39">
        <v>-1707.905</v>
      </c>
      <c r="Y67" s="39">
        <v>-1287.864</v>
      </c>
      <c r="Z67" s="39">
        <v>3161.2150000000001</v>
      </c>
      <c r="AA67" s="39">
        <v>183.43199999999999</v>
      </c>
      <c r="AB67" s="39">
        <v>7059.1589999999997</v>
      </c>
      <c r="AC67" s="39">
        <v>3135.221</v>
      </c>
      <c r="AD67" s="39">
        <v>3510.203</v>
      </c>
      <c r="AE67" s="39">
        <v>1987.405</v>
      </c>
      <c r="AF67" s="39">
        <v>607.745</v>
      </c>
      <c r="AG67" s="39">
        <v>-1958.164</v>
      </c>
      <c r="AH67" s="39">
        <v>1402.3430000000001</v>
      </c>
      <c r="AI67" s="39">
        <v>717.78800000000001</v>
      </c>
      <c r="AJ67" s="39">
        <v>-1618.7339999999999</v>
      </c>
      <c r="AK67" s="39">
        <v>319.86</v>
      </c>
      <c r="AL67" s="39">
        <v>320.46300000000002</v>
      </c>
      <c r="AM67" s="39">
        <v>137.583</v>
      </c>
      <c r="AN67" s="39">
        <v>597.12099999999998</v>
      </c>
      <c r="AO67" s="39">
        <v>1086.8420000000001</v>
      </c>
      <c r="AP67" s="39">
        <v>1712.1780000000001</v>
      </c>
      <c r="AQ67" s="39">
        <v>967.61500000000001</v>
      </c>
      <c r="AR67" s="39">
        <v>366.53699999999998</v>
      </c>
      <c r="AS67" s="39">
        <v>314.42599999999999</v>
      </c>
      <c r="AT67" s="39">
        <v>3062.48</v>
      </c>
      <c r="AU67" s="39">
        <v>522.16200000000003</v>
      </c>
      <c r="AV67" s="39">
        <v>-56.383000000000003</v>
      </c>
      <c r="AW67" s="39">
        <v>478.166</v>
      </c>
      <c r="AX67" s="39">
        <v>111.73399999999999</v>
      </c>
      <c r="AY67" s="39">
        <v>472.41500000000002</v>
      </c>
      <c r="AZ67" s="39">
        <v>-669.1</v>
      </c>
      <c r="BA67" s="39">
        <v>3286.442</v>
      </c>
      <c r="BB67" s="39">
        <v>322.36200000000002</v>
      </c>
      <c r="BC67" s="39">
        <v>1823.182</v>
      </c>
      <c r="BD67" s="39">
        <v>342.92500000000001</v>
      </c>
      <c r="BE67" s="39">
        <v>-662.50300000000004</v>
      </c>
      <c r="BF67" s="39">
        <v>1107.308</v>
      </c>
      <c r="BG67" s="39">
        <v>959.38599999999997</v>
      </c>
      <c r="BH67" s="39">
        <v>1461.414</v>
      </c>
      <c r="BI67" s="39">
        <v>396.93099999999998</v>
      </c>
      <c r="BJ67" s="39">
        <v>243.67500000000001</v>
      </c>
      <c r="BK67" s="39">
        <v>12229.687</v>
      </c>
      <c r="BL67" s="39">
        <v>313.55200000000002</v>
      </c>
      <c r="BM67" s="39">
        <v>-12347.455</v>
      </c>
      <c r="BN67" s="39">
        <v>-977.255</v>
      </c>
      <c r="BO67" s="39">
        <v>-762.29</v>
      </c>
      <c r="BP67" s="39">
        <v>-1287.088</v>
      </c>
      <c r="BQ67" s="39">
        <v>-373.90300000000002</v>
      </c>
      <c r="BR67" s="39">
        <v>2813.2220000000002</v>
      </c>
      <c r="BS67" s="39">
        <v>1183.421</v>
      </c>
      <c r="BT67" s="39">
        <v>-475.60399999999998</v>
      </c>
      <c r="BU67" s="39">
        <v>396.54899999999998</v>
      </c>
      <c r="BV67" s="39">
        <v>509.58300000000003</v>
      </c>
      <c r="BW67" s="39">
        <v>-394.37599999999998</v>
      </c>
      <c r="BX67" s="39">
        <v>-169.31899999999999</v>
      </c>
      <c r="BY67" s="39">
        <v>278.84699999999998</v>
      </c>
      <c r="BZ67" s="39">
        <v>27.795999999999999</v>
      </c>
      <c r="CA67" s="39">
        <v>642.39</v>
      </c>
      <c r="CB67" s="39">
        <v>165.61699999999999</v>
      </c>
      <c r="CC67" s="39">
        <v>544.79700000000003</v>
      </c>
      <c r="CD67" s="39">
        <v>979.72400000000005</v>
      </c>
      <c r="CE67" s="39">
        <v>-53.57</v>
      </c>
      <c r="CF67" s="39">
        <v>641.46699999999998</v>
      </c>
      <c r="CG67" s="39">
        <v>0</v>
      </c>
      <c r="CH67" s="39">
        <v>105.785</v>
      </c>
      <c r="CI67" s="39">
        <v>380.988</v>
      </c>
      <c r="CJ67" s="39">
        <v>503.66300000000001</v>
      </c>
      <c r="CK67" s="39">
        <v>1051.306</v>
      </c>
      <c r="CL67" s="39">
        <v>526.58799999999997</v>
      </c>
      <c r="CM67" s="39">
        <v>0</v>
      </c>
      <c r="CN67" s="39">
        <v>58.51</v>
      </c>
      <c r="CO67" s="39">
        <v>29.254999999999999</v>
      </c>
      <c r="CP67" s="39">
        <v>31.85</v>
      </c>
      <c r="CQ67" s="39">
        <v>73.137</v>
      </c>
      <c r="CR67" s="39">
        <v>73.137</v>
      </c>
      <c r="CS67" s="39">
        <v>219.41200000000001</v>
      </c>
      <c r="CT67" s="39">
        <v>585.09799999999996</v>
      </c>
      <c r="CU67" s="39">
        <v>0</v>
      </c>
      <c r="CV67" s="39">
        <v>0</v>
      </c>
      <c r="CW67" s="39">
        <v>36.569000000000003</v>
      </c>
      <c r="CX67" s="39">
        <v>73.137</v>
      </c>
      <c r="CY67" s="39">
        <v>36.569000000000003</v>
      </c>
      <c r="CZ67" s="39">
        <v>585.09799999999996</v>
      </c>
      <c r="DA67" s="39">
        <v>804.50900000000001</v>
      </c>
      <c r="DB67" s="39">
        <v>329.11700000000002</v>
      </c>
      <c r="DC67" s="39">
        <v>36.569000000000003</v>
      </c>
      <c r="DD67" s="39">
        <v>-36.569000000000003</v>
      </c>
      <c r="DE67" s="39">
        <v>-292.15199999999999</v>
      </c>
      <c r="DF67" s="39">
        <v>253.08799999999999</v>
      </c>
      <c r="DG67" s="39">
        <v>74.188000000000002</v>
      </c>
      <c r="DH67" s="39">
        <v>0</v>
      </c>
      <c r="DI67" s="39">
        <v>75.945999999999998</v>
      </c>
      <c r="DJ67" s="39">
        <v>-115.992</v>
      </c>
      <c r="DK67" s="39">
        <v>0</v>
      </c>
      <c r="DL67" s="39">
        <v>39.71</v>
      </c>
      <c r="DM67" s="39">
        <v>-1538.146</v>
      </c>
      <c r="DN67" s="39">
        <v>286.93099999999998</v>
      </c>
      <c r="DO67" s="39">
        <v>164.75700000000001</v>
      </c>
      <c r="DP67" s="39">
        <v>41.247</v>
      </c>
      <c r="DQ67" s="39">
        <v>0</v>
      </c>
      <c r="DR67" s="39">
        <v>-82.700999999999993</v>
      </c>
      <c r="DS67" s="39">
        <v>-41.752000000000002</v>
      </c>
      <c r="DT67" s="39">
        <v>-378.98099999999999</v>
      </c>
      <c r="DU67" s="39">
        <v>-41.670999999999999</v>
      </c>
      <c r="DV67" s="39">
        <v>331.846</v>
      </c>
      <c r="DW67" s="39">
        <v>248.48099999999999</v>
      </c>
      <c r="DX67" s="39">
        <v>456.83</v>
      </c>
      <c r="DY67" s="39">
        <v>249.476</v>
      </c>
      <c r="DZ67" s="39">
        <v>501.529</v>
      </c>
      <c r="EA67" s="39">
        <v>124.32599999999999</v>
      </c>
      <c r="EB67" s="39">
        <v>6073.79</v>
      </c>
      <c r="EC67" s="39">
        <v>0</v>
      </c>
      <c r="ED67" s="39">
        <v>42.103999999999999</v>
      </c>
      <c r="EE67" s="39">
        <v>1181.597</v>
      </c>
      <c r="EF67" s="273">
        <f t="shared" si="0"/>
        <v>-1169.9999999999998</v>
      </c>
      <c r="EG67" s="273">
        <f t="shared" si="1"/>
        <v>8789.3270000000011</v>
      </c>
    </row>
    <row r="68" spans="1:277" x14ac:dyDescent="0.2">
      <c r="A68" s="66" t="str">
        <f>IF('1'!$A$1=1,B68,C68)</f>
        <v>Trade credits</v>
      </c>
      <c r="B68" s="69" t="s">
        <v>116</v>
      </c>
      <c r="C68" s="68" t="s">
        <v>117</v>
      </c>
      <c r="D68" s="39">
        <v>-9139.7309999999998</v>
      </c>
      <c r="E68" s="39">
        <v>-6315.8129999999992</v>
      </c>
      <c r="F68" s="39">
        <v>-10000.171999999999</v>
      </c>
      <c r="G68" s="39">
        <v>749.41300000000001</v>
      </c>
      <c r="H68" s="39">
        <v>1798.712</v>
      </c>
      <c r="I68" s="39">
        <v>-934.24500000000012</v>
      </c>
      <c r="J68" s="39">
        <v>-1044.3530000000001</v>
      </c>
      <c r="K68" s="39">
        <v>12586.837</v>
      </c>
      <c r="L68" s="39">
        <v>12133.364000000001</v>
      </c>
      <c r="M68" s="39">
        <v>-8146.808</v>
      </c>
      <c r="N68" s="39">
        <v>-11259.998</v>
      </c>
      <c r="O68" s="39">
        <v>-18047.866000000002</v>
      </c>
      <c r="P68" s="39">
        <v>5579.7300000000005</v>
      </c>
      <c r="Q68" s="39">
        <v>3747.8130000000001</v>
      </c>
      <c r="R68" s="39">
        <v>3979.7809999999995</v>
      </c>
      <c r="S68" s="39">
        <v>5305.3060000000005</v>
      </c>
      <c r="T68" s="39">
        <v>-478.923</v>
      </c>
      <c r="U68" s="39">
        <v>3044.0639999999999</v>
      </c>
      <c r="V68" s="39">
        <v>-1786.808</v>
      </c>
      <c r="W68" s="39">
        <v>1353.499</v>
      </c>
      <c r="X68" s="39">
        <v>-1602.8040000000001</v>
      </c>
      <c r="Y68" s="39">
        <v>2318.1550000000002</v>
      </c>
      <c r="Z68" s="39">
        <v>-7119.16</v>
      </c>
      <c r="AA68" s="39">
        <v>864.74900000000002</v>
      </c>
      <c r="AB68" s="39">
        <v>-7710.7740000000003</v>
      </c>
      <c r="AC68" s="39">
        <v>6054.2199999999993</v>
      </c>
      <c r="AD68" s="39">
        <v>5076.2939999999999</v>
      </c>
      <c r="AE68" s="39">
        <v>4968.5129999999999</v>
      </c>
      <c r="AF68" s="39">
        <v>8006.3789999999999</v>
      </c>
      <c r="AG68" s="39">
        <v>6083.3640000000005</v>
      </c>
      <c r="AH68" s="39">
        <v>10154.001999999999</v>
      </c>
      <c r="AI68" s="39">
        <v>384.529</v>
      </c>
      <c r="AJ68" s="39">
        <v>6057.1970000000001</v>
      </c>
      <c r="AK68" s="39">
        <v>4584.6559999999999</v>
      </c>
      <c r="AL68" s="39">
        <v>2750.643</v>
      </c>
      <c r="AM68" s="39">
        <v>-4485.1909999999998</v>
      </c>
      <c r="AN68" s="39">
        <v>-6539.8959999999997</v>
      </c>
      <c r="AO68" s="39">
        <v>1630.2630000000001</v>
      </c>
      <c r="AP68" s="39">
        <v>-10352.094000000001</v>
      </c>
      <c r="AQ68" s="39">
        <v>-627.64200000000005</v>
      </c>
      <c r="AR68" s="39">
        <v>16782.165000000001</v>
      </c>
      <c r="AS68" s="39">
        <v>3013.25</v>
      </c>
      <c r="AT68" s="39">
        <v>-1135.23</v>
      </c>
      <c r="AU68" s="39">
        <v>8492.0020000000004</v>
      </c>
      <c r="AV68" s="39">
        <v>1747.8590000000002</v>
      </c>
      <c r="AW68" s="39">
        <v>6581.8080000000009</v>
      </c>
      <c r="AX68" s="39">
        <v>4553.1610000000001</v>
      </c>
      <c r="AY68" s="39">
        <v>5835.7190000000001</v>
      </c>
      <c r="AZ68" s="39">
        <v>-7387.982</v>
      </c>
      <c r="BA68" s="39">
        <v>4182.7439999999997</v>
      </c>
      <c r="BB68" s="39">
        <v>13807.857</v>
      </c>
      <c r="BC68" s="39">
        <v>2332.6009999999997</v>
      </c>
      <c r="BD68" s="39">
        <v>158.273</v>
      </c>
      <c r="BE68" s="39">
        <v>6863.5290000000005</v>
      </c>
      <c r="BF68" s="39">
        <v>8472.1959999999999</v>
      </c>
      <c r="BG68" s="39">
        <v>6311.7470000000003</v>
      </c>
      <c r="BH68" s="39">
        <v>9387.7250000000004</v>
      </c>
      <c r="BI68" s="39">
        <v>7492.0780000000004</v>
      </c>
      <c r="BJ68" s="39">
        <v>7700.1360000000004</v>
      </c>
      <c r="BK68" s="39">
        <v>2148.4589999999998</v>
      </c>
      <c r="BL68" s="39">
        <v>-3714.3810000000003</v>
      </c>
      <c r="BM68" s="39">
        <v>12544.227000000001</v>
      </c>
      <c r="BN68" s="39">
        <v>8980.1790000000001</v>
      </c>
      <c r="BO68" s="39">
        <v>-2232.422</v>
      </c>
      <c r="BP68" s="39">
        <v>4665.6940000000004</v>
      </c>
      <c r="BQ68" s="39">
        <v>5181.2250000000004</v>
      </c>
      <c r="BR68" s="39">
        <v>9177.1139999999996</v>
      </c>
      <c r="BS68" s="39">
        <v>3577.7849999999999</v>
      </c>
      <c r="BT68" s="39">
        <v>8085.2709999999997</v>
      </c>
      <c r="BU68" s="39">
        <v>1472.8979999999999</v>
      </c>
      <c r="BV68" s="39">
        <v>15683.825000000001</v>
      </c>
      <c r="BW68" s="39">
        <v>6901.5820000000003</v>
      </c>
      <c r="BX68" s="39">
        <v>-12332.039999999999</v>
      </c>
      <c r="BY68" s="39">
        <v>8281.7440000000006</v>
      </c>
      <c r="BZ68" s="39">
        <v>13897.78</v>
      </c>
      <c r="CA68" s="39">
        <v>-3798.4810000000002</v>
      </c>
      <c r="CB68" s="39">
        <v>1683.7739999999999</v>
      </c>
      <c r="CC68" s="39">
        <v>-12639.299000000001</v>
      </c>
      <c r="CD68" s="39">
        <v>-1061.3679999999999</v>
      </c>
      <c r="CE68" s="39">
        <v>-3240.9670000000001</v>
      </c>
      <c r="CF68" s="39">
        <v>1576.9390000000001</v>
      </c>
      <c r="CG68" s="39">
        <v>3718.83</v>
      </c>
      <c r="CH68" s="39">
        <v>6532.2160000000003</v>
      </c>
      <c r="CI68" s="39">
        <v>-5524.3320000000003</v>
      </c>
      <c r="CJ68" s="39">
        <v>-14102.56</v>
      </c>
      <c r="CK68" s="39">
        <v>22816.171999999999</v>
      </c>
      <c r="CL68" s="39">
        <v>-9303.0589999999993</v>
      </c>
      <c r="CM68" s="39">
        <v>-9683.3719999999994</v>
      </c>
      <c r="CN68" s="39">
        <v>-14656.705000000002</v>
      </c>
      <c r="CO68" s="39">
        <v>-7781.8029999999999</v>
      </c>
      <c r="CP68" s="39">
        <v>-8599.5220000000008</v>
      </c>
      <c r="CQ68" s="39">
        <v>-11848.227000000001</v>
      </c>
      <c r="CR68" s="39">
        <v>-34520.758999999998</v>
      </c>
      <c r="CS68" s="39">
        <v>-3218.0360000000001</v>
      </c>
      <c r="CT68" s="39">
        <v>2486.665</v>
      </c>
      <c r="CU68" s="39">
        <v>-9800.3850000000002</v>
      </c>
      <c r="CV68" s="39">
        <v>17077.537</v>
      </c>
      <c r="CW68" s="39">
        <v>26402.529000000002</v>
      </c>
      <c r="CX68" s="39">
        <v>27645.862000000001</v>
      </c>
      <c r="CY68" s="39">
        <v>-2888.92</v>
      </c>
      <c r="CZ68" s="39">
        <v>-36.569000000000003</v>
      </c>
      <c r="DA68" s="39">
        <v>329.11700000000002</v>
      </c>
      <c r="DB68" s="39">
        <v>2779.2139999999999</v>
      </c>
      <c r="DC68" s="39">
        <v>-7533.1319999999996</v>
      </c>
      <c r="DD68" s="39">
        <v>-14517.734</v>
      </c>
      <c r="DE68" s="39">
        <v>-2118.0990000000002</v>
      </c>
      <c r="DF68" s="39">
        <v>-16703.804</v>
      </c>
      <c r="DG68" s="39">
        <v>-15579.449000000001</v>
      </c>
      <c r="DH68" s="39">
        <v>13253.966</v>
      </c>
      <c r="DI68" s="39">
        <v>3417.56</v>
      </c>
      <c r="DJ68" s="39">
        <v>25634.144</v>
      </c>
      <c r="DK68" s="39">
        <v>8895.4839999999986</v>
      </c>
      <c r="DL68" s="39">
        <v>-13819.098</v>
      </c>
      <c r="DM68" s="39">
        <v>17364.852999999999</v>
      </c>
      <c r="DN68" s="39">
        <v>11067.348</v>
      </c>
      <c r="DO68" s="39">
        <v>15034.121999999999</v>
      </c>
      <c r="DP68" s="39">
        <v>14560.317999999999</v>
      </c>
      <c r="DQ68" s="39">
        <v>-1154.788</v>
      </c>
      <c r="DR68" s="39">
        <v>34486.120000000003</v>
      </c>
      <c r="DS68" s="39">
        <v>-26679.534</v>
      </c>
      <c r="DT68" s="39">
        <v>12043.164000000001</v>
      </c>
      <c r="DU68" s="39">
        <v>-19168.705999999998</v>
      </c>
      <c r="DV68" s="39">
        <v>39074.819000000003</v>
      </c>
      <c r="DW68" s="39">
        <v>15322.995000000001</v>
      </c>
      <c r="DX68" s="39">
        <v>6810.92</v>
      </c>
      <c r="DY68" s="39">
        <v>11309.57</v>
      </c>
      <c r="DZ68" s="39">
        <v>-20646.286</v>
      </c>
      <c r="EA68" s="39">
        <v>-10733.451999999999</v>
      </c>
      <c r="EB68" s="39">
        <v>32558.82</v>
      </c>
      <c r="EC68" s="39">
        <v>-4703.8620000000001</v>
      </c>
      <c r="ED68" s="39">
        <v>-1473.64</v>
      </c>
      <c r="EE68" s="39">
        <v>5148.3879999999999</v>
      </c>
      <c r="EF68" s="273">
        <f t="shared" si="0"/>
        <v>102060.49500000001</v>
      </c>
      <c r="EG68" s="273">
        <f t="shared" si="1"/>
        <v>65542.73000000001</v>
      </c>
    </row>
    <row r="69" spans="1:277" x14ac:dyDescent="0.2">
      <c r="A69" s="66" t="str">
        <f>IF('1'!$A$1=1,B69,C69)</f>
        <v>Other accounts payable</v>
      </c>
      <c r="B69" s="69" t="s">
        <v>443</v>
      </c>
      <c r="C69" s="68" t="s">
        <v>444</v>
      </c>
      <c r="D69" s="39">
        <v>0</v>
      </c>
      <c r="E69" s="39">
        <v>0</v>
      </c>
      <c r="F69" s="39">
        <v>0</v>
      </c>
      <c r="G69" s="39">
        <v>0</v>
      </c>
      <c r="H69" s="39">
        <v>0</v>
      </c>
      <c r="I69" s="39">
        <v>0</v>
      </c>
      <c r="J69" s="39">
        <v>0</v>
      </c>
      <c r="K69" s="39">
        <v>0</v>
      </c>
      <c r="L69" s="39">
        <v>0</v>
      </c>
      <c r="M69" s="39">
        <v>0</v>
      </c>
      <c r="N69" s="39">
        <v>0</v>
      </c>
      <c r="O69" s="39">
        <v>0</v>
      </c>
      <c r="P69" s="39">
        <v>0</v>
      </c>
      <c r="Q69" s="39">
        <v>0</v>
      </c>
      <c r="R69" s="39">
        <v>0</v>
      </c>
      <c r="S69" s="39">
        <v>0</v>
      </c>
      <c r="T69" s="39">
        <v>0</v>
      </c>
      <c r="U69" s="39">
        <v>0</v>
      </c>
      <c r="V69" s="39">
        <v>0</v>
      </c>
      <c r="W69" s="39">
        <v>0</v>
      </c>
      <c r="X69" s="39">
        <v>0</v>
      </c>
      <c r="Y69" s="39">
        <v>0</v>
      </c>
      <c r="Z69" s="39">
        <v>0</v>
      </c>
      <c r="AA69" s="39">
        <v>0</v>
      </c>
      <c r="AB69" s="39">
        <v>0</v>
      </c>
      <c r="AC69" s="39">
        <v>0</v>
      </c>
      <c r="AD69" s="39">
        <v>0</v>
      </c>
      <c r="AE69" s="39">
        <v>0</v>
      </c>
      <c r="AF69" s="39">
        <v>0</v>
      </c>
      <c r="AG69" s="39">
        <v>0</v>
      </c>
      <c r="AH69" s="39">
        <v>0</v>
      </c>
      <c r="AI69" s="39">
        <v>0</v>
      </c>
      <c r="AJ69" s="39">
        <v>0</v>
      </c>
      <c r="AK69" s="39">
        <v>0</v>
      </c>
      <c r="AL69" s="39">
        <v>0</v>
      </c>
      <c r="AM69" s="39">
        <v>0</v>
      </c>
      <c r="AN69" s="39">
        <v>0</v>
      </c>
      <c r="AO69" s="39">
        <v>0</v>
      </c>
      <c r="AP69" s="39">
        <v>0</v>
      </c>
      <c r="AQ69" s="39">
        <v>0</v>
      </c>
      <c r="AR69" s="39">
        <v>0</v>
      </c>
      <c r="AS69" s="39">
        <v>0</v>
      </c>
      <c r="AT69" s="39">
        <v>0</v>
      </c>
      <c r="AU69" s="39">
        <v>0</v>
      </c>
      <c r="AV69" s="39">
        <v>0</v>
      </c>
      <c r="AW69" s="39">
        <v>0</v>
      </c>
      <c r="AX69" s="39">
        <v>0</v>
      </c>
      <c r="AY69" s="39">
        <v>0</v>
      </c>
      <c r="AZ69" s="39">
        <v>0</v>
      </c>
      <c r="BA69" s="39">
        <v>0</v>
      </c>
      <c r="BB69" s="39">
        <v>0</v>
      </c>
      <c r="BC69" s="39">
        <v>0</v>
      </c>
      <c r="BD69" s="39">
        <v>0</v>
      </c>
      <c r="BE69" s="39">
        <v>0</v>
      </c>
      <c r="BF69" s="39">
        <v>0</v>
      </c>
      <c r="BG69" s="39">
        <v>0</v>
      </c>
      <c r="BH69" s="39">
        <v>0</v>
      </c>
      <c r="BI69" s="39">
        <v>0</v>
      </c>
      <c r="BJ69" s="39">
        <v>0</v>
      </c>
      <c r="BK69" s="39">
        <v>0</v>
      </c>
      <c r="BL69" s="39">
        <v>0</v>
      </c>
      <c r="BM69" s="39">
        <v>0</v>
      </c>
      <c r="BN69" s="39">
        <v>0</v>
      </c>
      <c r="BO69" s="39">
        <v>0</v>
      </c>
      <c r="BP69" s="39">
        <v>0</v>
      </c>
      <c r="BQ69" s="39">
        <v>0</v>
      </c>
      <c r="BR69" s="39">
        <v>0</v>
      </c>
      <c r="BS69" s="39">
        <v>0</v>
      </c>
      <c r="BT69" s="39">
        <v>0</v>
      </c>
      <c r="BU69" s="39">
        <v>0</v>
      </c>
      <c r="BV69" s="39">
        <v>0</v>
      </c>
      <c r="BW69" s="39">
        <v>0</v>
      </c>
      <c r="BX69" s="39">
        <v>0</v>
      </c>
      <c r="BY69" s="39">
        <v>0</v>
      </c>
      <c r="BZ69" s="39">
        <v>0</v>
      </c>
      <c r="CA69" s="39">
        <v>0</v>
      </c>
      <c r="CB69" s="39">
        <v>0</v>
      </c>
      <c r="CC69" s="39">
        <v>0</v>
      </c>
      <c r="CD69" s="39">
        <v>0</v>
      </c>
      <c r="CE69" s="39">
        <v>0</v>
      </c>
      <c r="CF69" s="39">
        <v>0</v>
      </c>
      <c r="CG69" s="39">
        <v>0</v>
      </c>
      <c r="CH69" s="39">
        <v>0</v>
      </c>
      <c r="CI69" s="39">
        <v>0</v>
      </c>
      <c r="CJ69" s="39">
        <v>0</v>
      </c>
      <c r="CK69" s="39">
        <v>0</v>
      </c>
      <c r="CL69" s="39">
        <v>0</v>
      </c>
      <c r="CM69" s="39">
        <v>0</v>
      </c>
      <c r="CN69" s="39">
        <v>0</v>
      </c>
      <c r="CO69" s="39">
        <v>0</v>
      </c>
      <c r="CP69" s="39">
        <v>0</v>
      </c>
      <c r="CQ69" s="39">
        <v>0</v>
      </c>
      <c r="CR69" s="39">
        <v>0</v>
      </c>
      <c r="CS69" s="39">
        <v>0</v>
      </c>
      <c r="CT69" s="39">
        <v>0</v>
      </c>
      <c r="CU69" s="39">
        <v>0</v>
      </c>
      <c r="CV69" s="39">
        <v>0</v>
      </c>
      <c r="CW69" s="39">
        <v>0</v>
      </c>
      <c r="CX69" s="39">
        <v>0</v>
      </c>
      <c r="CY69" s="39">
        <v>0</v>
      </c>
      <c r="CZ69" s="39">
        <v>0</v>
      </c>
      <c r="DA69" s="39">
        <v>0</v>
      </c>
      <c r="DB69" s="39">
        <v>0</v>
      </c>
      <c r="DC69" s="39">
        <v>0</v>
      </c>
      <c r="DD69" s="39">
        <v>0</v>
      </c>
      <c r="DE69" s="39">
        <v>0</v>
      </c>
      <c r="DF69" s="39">
        <v>0</v>
      </c>
      <c r="DG69" s="39">
        <v>0</v>
      </c>
      <c r="DH69" s="39">
        <v>0</v>
      </c>
      <c r="DI69" s="39">
        <v>0</v>
      </c>
      <c r="DJ69" s="39">
        <v>0</v>
      </c>
      <c r="DK69" s="39">
        <v>7754.0280000000002</v>
      </c>
      <c r="DL69" s="39">
        <v>0</v>
      </c>
      <c r="DM69" s="39">
        <v>0</v>
      </c>
      <c r="DN69" s="39">
        <v>0</v>
      </c>
      <c r="DO69" s="39">
        <v>0</v>
      </c>
      <c r="DP69" s="39">
        <v>0</v>
      </c>
      <c r="DQ69" s="39">
        <v>0</v>
      </c>
      <c r="DR69" s="39">
        <v>0</v>
      </c>
      <c r="DS69" s="39">
        <v>0</v>
      </c>
      <c r="DT69" s="39">
        <v>0</v>
      </c>
      <c r="DU69" s="39">
        <v>0</v>
      </c>
      <c r="DV69" s="39">
        <v>0</v>
      </c>
      <c r="DW69" s="39">
        <v>0</v>
      </c>
      <c r="DX69" s="39">
        <v>0</v>
      </c>
      <c r="DY69" s="39">
        <v>0</v>
      </c>
      <c r="DZ69" s="39">
        <v>0</v>
      </c>
      <c r="EA69" s="39">
        <v>0</v>
      </c>
      <c r="EB69" s="39">
        <v>0</v>
      </c>
      <c r="EC69" s="39">
        <v>0</v>
      </c>
      <c r="ED69" s="39">
        <v>0</v>
      </c>
      <c r="EE69" s="39">
        <v>0</v>
      </c>
      <c r="EF69" s="273">
        <f t="shared" si="0"/>
        <v>7754.0280000000002</v>
      </c>
      <c r="EG69" s="273">
        <f t="shared" si="1"/>
        <v>0</v>
      </c>
    </row>
    <row r="70" spans="1:277" x14ac:dyDescent="0.2">
      <c r="A70" s="29" t="str">
        <f>IF('1'!$A$1=1,B70,C70)</f>
        <v xml:space="preserve"> Errors and omissions</v>
      </c>
      <c r="B70" s="49" t="s">
        <v>118</v>
      </c>
      <c r="C70" s="31" t="s">
        <v>119</v>
      </c>
      <c r="D70" s="32">
        <v>664.12399999998161</v>
      </c>
      <c r="E70" s="32">
        <v>1493.2730000000047</v>
      </c>
      <c r="F70" s="32">
        <v>7378.5199999999604</v>
      </c>
      <c r="G70" s="32">
        <v>-2974.9339999999993</v>
      </c>
      <c r="H70" s="32">
        <v>-2781.7249999999913</v>
      </c>
      <c r="I70" s="32">
        <v>-7580.1269999999913</v>
      </c>
      <c r="J70" s="32">
        <v>-9442.7000000000189</v>
      </c>
      <c r="K70" s="32">
        <v>-10530.404000000031</v>
      </c>
      <c r="L70" s="32">
        <v>-10063.935000000016</v>
      </c>
      <c r="M70" s="32">
        <v>10767.762999999984</v>
      </c>
      <c r="N70" s="32">
        <v>9394.9859999999826</v>
      </c>
      <c r="O70" s="32">
        <v>15285.678</v>
      </c>
      <c r="P70" s="32">
        <v>-3905.8129999999874</v>
      </c>
      <c r="Q70" s="32">
        <v>7416.4449999999842</v>
      </c>
      <c r="R70" s="32">
        <v>474.41300000001047</v>
      </c>
      <c r="S70" s="32">
        <v>-6253.6010000000106</v>
      </c>
      <c r="T70" s="32">
        <v>-6200.7900000000054</v>
      </c>
      <c r="U70" s="32">
        <v>-2669.7980000000025</v>
      </c>
      <c r="V70" s="32">
        <v>-3796.9670000000006</v>
      </c>
      <c r="W70" s="32">
        <v>-3634.4020000000155</v>
      </c>
      <c r="X70" s="32">
        <v>-3014.4039999999877</v>
      </c>
      <c r="Y70" s="32">
        <v>2575.7219999999788</v>
      </c>
      <c r="Z70" s="32">
        <v>5731.3100000000068</v>
      </c>
      <c r="AA70" s="32">
        <v>-314.45499999998174</v>
      </c>
      <c r="AB70" s="32">
        <v>-54.301000000012436</v>
      </c>
      <c r="AC70" s="32">
        <v>6810.9959999999992</v>
      </c>
      <c r="AD70" s="32">
        <v>837.0399999999936</v>
      </c>
      <c r="AE70" s="32">
        <v>-674.97599999999511</v>
      </c>
      <c r="AF70" s="32">
        <v>6500.2229999999981</v>
      </c>
      <c r="AG70" s="32">
        <v>-4281.8509999999587</v>
      </c>
      <c r="AH70" s="32">
        <v>-8076.4590000000062</v>
      </c>
      <c r="AI70" s="32">
        <v>-820.33000000001448</v>
      </c>
      <c r="AJ70" s="32">
        <v>-5926.6519999999764</v>
      </c>
      <c r="AK70" s="32">
        <v>2265.6720000000068</v>
      </c>
      <c r="AL70" s="32">
        <v>8946.2739999999758</v>
      </c>
      <c r="AM70" s="32">
        <v>6136.1850000000159</v>
      </c>
      <c r="AN70" s="32">
        <v>-4151.4120000000112</v>
      </c>
      <c r="AO70" s="32">
        <v>8613.2209999999741</v>
      </c>
      <c r="AP70" s="32">
        <v>21362.715999999968</v>
      </c>
      <c r="AQ70" s="32">
        <v>3556.6390000000256</v>
      </c>
      <c r="AR70" s="32">
        <v>1047.2559999999885</v>
      </c>
      <c r="AS70" s="32">
        <v>-8672.9169999999704</v>
      </c>
      <c r="AT70" s="32">
        <v>11484.297000000046</v>
      </c>
      <c r="AU70" s="32">
        <v>-4232.2610000000077</v>
      </c>
      <c r="AV70" s="32">
        <v>15448.819000000014</v>
      </c>
      <c r="AW70" s="32">
        <v>7059.970000000063</v>
      </c>
      <c r="AX70" s="32">
        <v>-6005.704999999969</v>
      </c>
      <c r="AY70" s="32">
        <v>-288.3060000000296</v>
      </c>
      <c r="AZ70" s="32">
        <v>752.73999999997795</v>
      </c>
      <c r="BA70" s="32">
        <v>7740.7950000000001</v>
      </c>
      <c r="BB70" s="32">
        <v>2149.0800000000272</v>
      </c>
      <c r="BC70" s="32">
        <v>-1286.9499999999662</v>
      </c>
      <c r="BD70" s="32">
        <v>-4273.3740000000107</v>
      </c>
      <c r="BE70" s="32">
        <v>-3339.0139999999847</v>
      </c>
      <c r="BF70" s="32">
        <v>10146.029999999973</v>
      </c>
      <c r="BG70" s="32">
        <v>-151.48800000000119</v>
      </c>
      <c r="BH70" s="32">
        <v>5845.6539999999732</v>
      </c>
      <c r="BI70" s="32">
        <v>5135.3010000000249</v>
      </c>
      <c r="BJ70" s="32">
        <v>4313.0500000000138</v>
      </c>
      <c r="BK70" s="32">
        <v>3069.2260000000388</v>
      </c>
      <c r="BL70" s="32">
        <v>5668.0510000000104</v>
      </c>
      <c r="BM70" s="32">
        <v>4747.1280000000042</v>
      </c>
      <c r="BN70" s="32">
        <v>1531.9099999999999</v>
      </c>
      <c r="BO70" s="32">
        <v>2341.320999999989</v>
      </c>
      <c r="BP70" s="32">
        <v>3968.5210000000006</v>
      </c>
      <c r="BQ70" s="32">
        <v>276.46800000001622</v>
      </c>
      <c r="BR70" s="32">
        <v>-901.32100000004391</v>
      </c>
      <c r="BS70" s="32">
        <v>9687.5380000000368</v>
      </c>
      <c r="BT70" s="32">
        <v>3245.2990000000136</v>
      </c>
      <c r="BU70" s="32">
        <v>906.39899999999943</v>
      </c>
      <c r="BV70" s="32">
        <v>3991.7319999999509</v>
      </c>
      <c r="BW70" s="32">
        <v>2929.6479999999883</v>
      </c>
      <c r="BX70" s="32">
        <v>1326.3320000000463</v>
      </c>
      <c r="BY70" s="32">
        <v>2927.8859999999886</v>
      </c>
      <c r="BZ70" s="32">
        <v>5698.0920000000333</v>
      </c>
      <c r="CA70" s="32">
        <v>3938.1339999999768</v>
      </c>
      <c r="CB70" s="32">
        <v>8943.3220000000256</v>
      </c>
      <c r="CC70" s="32">
        <v>8526.0820000000003</v>
      </c>
      <c r="CD70" s="32">
        <v>9361.8049999999694</v>
      </c>
      <c r="CE70" s="32">
        <v>10620.79399999998</v>
      </c>
      <c r="CF70" s="32">
        <v>7857.9729999999763</v>
      </c>
      <c r="CG70" s="32">
        <v>6171.6730000000243</v>
      </c>
      <c r="CH70" s="32">
        <v>9018.1640000000407</v>
      </c>
      <c r="CI70" s="32">
        <v>299.34899999998015</v>
      </c>
      <c r="CJ70" s="32">
        <v>-419.72100000001228</v>
      </c>
      <c r="CK70" s="32">
        <v>1619.5789999999936</v>
      </c>
      <c r="CL70" s="32">
        <v>-468.07700000001205</v>
      </c>
      <c r="CM70" s="32">
        <v>-1784.546000000013</v>
      </c>
      <c r="CN70" s="32">
        <v>-3744.6279999999679</v>
      </c>
      <c r="CO70" s="32">
        <v>3598.350999999966</v>
      </c>
      <c r="CP70" s="32">
        <v>12739.779999999992</v>
      </c>
      <c r="CQ70" s="32">
        <v>6618.9179999999615</v>
      </c>
      <c r="CR70" s="32">
        <v>4132.2479999999778</v>
      </c>
      <c r="CS70" s="32">
        <v>-1206.7669999999562</v>
      </c>
      <c r="CT70" s="32">
        <v>-7021.174999999992</v>
      </c>
      <c r="CU70" s="32">
        <v>3949.4080000000649</v>
      </c>
      <c r="CV70" s="32">
        <v>4571.0722000000314</v>
      </c>
      <c r="CW70" s="32">
        <v>14298.320999999949</v>
      </c>
      <c r="CX70" s="32">
        <v>2815.7853999999829</v>
      </c>
      <c r="CY70" s="32">
        <v>5375.5870000000086</v>
      </c>
      <c r="CZ70" s="32">
        <v>5339.0136000000621</v>
      </c>
      <c r="DA70" s="32">
        <v>1060.4821999999433</v>
      </c>
      <c r="DB70" s="32">
        <v>-9105.576399999969</v>
      </c>
      <c r="DC70" s="32">
        <v>-5192.7420000000129</v>
      </c>
      <c r="DD70" s="32">
        <v>-329.12220000004163</v>
      </c>
      <c r="DE70" s="32">
        <v>1159.9091451612912</v>
      </c>
      <c r="DF70" s="32">
        <v>1805.9086800000077</v>
      </c>
      <c r="DG70" s="32">
        <v>-3170.7816645161365</v>
      </c>
      <c r="DH70" s="32">
        <v>-607.83700000002136</v>
      </c>
      <c r="DI70" s="32">
        <v>-51.675000000079308</v>
      </c>
      <c r="DJ70" s="32">
        <v>4770.2459999999555</v>
      </c>
      <c r="DK70" s="32">
        <v>2788.885000000053</v>
      </c>
      <c r="DL70" s="32">
        <v>1787.2709999999934</v>
      </c>
      <c r="DM70" s="32">
        <v>-2104.3419999999314</v>
      </c>
      <c r="DN70" s="32">
        <v>3778.0709999999963</v>
      </c>
      <c r="DO70" s="32">
        <v>8653.6890000000712</v>
      </c>
      <c r="DP70" s="32">
        <v>7592.7129999999888</v>
      </c>
      <c r="DQ70" s="32">
        <v>298.93999999998778</v>
      </c>
      <c r="DR70" s="32">
        <v>-518.20500000003813</v>
      </c>
      <c r="DS70" s="32">
        <v>-27859.719999999888</v>
      </c>
      <c r="DT70" s="32">
        <v>10643.921000000031</v>
      </c>
      <c r="DU70" s="32">
        <v>14254.001000000018</v>
      </c>
      <c r="DV70" s="32">
        <v>5665.2299999999886</v>
      </c>
      <c r="DW70" s="32">
        <v>8120.6589999999997</v>
      </c>
      <c r="DX70" s="32">
        <v>14016.722000000038</v>
      </c>
      <c r="DY70" s="32">
        <v>6399.4649999999237</v>
      </c>
      <c r="DZ70" s="32">
        <v>3359.7939999999362</v>
      </c>
      <c r="EA70" s="32">
        <v>13120.124000000054</v>
      </c>
      <c r="EB70" s="32">
        <v>3201.5549999999494</v>
      </c>
      <c r="EC70" s="32">
        <v>19420.764000000025</v>
      </c>
      <c r="ED70" s="32">
        <v>16592.17200000002</v>
      </c>
      <c r="EE70" s="32">
        <v>5614.4249999998574</v>
      </c>
      <c r="EF70" s="27">
        <f t="shared" si="0"/>
        <v>-1471.9639999999126</v>
      </c>
      <c r="EG70" s="27">
        <f t="shared" si="1"/>
        <v>120408.83199999985</v>
      </c>
    </row>
    <row r="71" spans="1:277" x14ac:dyDescent="0.2">
      <c r="A71" s="50" t="str">
        <f>IF('1'!$A$1=1,B71,C71)</f>
        <v xml:space="preserve">D. Overall balance (= A + B - C =E) </v>
      </c>
      <c r="B71" s="51" t="s">
        <v>120</v>
      </c>
      <c r="C71" s="26" t="s">
        <v>121</v>
      </c>
      <c r="D71" s="27">
        <v>-14073.290000000023</v>
      </c>
      <c r="E71" s="27">
        <v>-18188.560000000005</v>
      </c>
      <c r="F71" s="27">
        <v>76.073999999956868</v>
      </c>
      <c r="G71" s="27">
        <v>-3815.1909999999953</v>
      </c>
      <c r="H71" s="27">
        <v>6692.8830000000125</v>
      </c>
      <c r="I71" s="27">
        <v>10382.855000000009</v>
      </c>
      <c r="J71" s="27">
        <v>9529.7299999999832</v>
      </c>
      <c r="K71" s="27">
        <v>10945.071999999982</v>
      </c>
      <c r="L71" s="27">
        <v>7558.8469999999888</v>
      </c>
      <c r="M71" s="27">
        <v>5001.6599999999917</v>
      </c>
      <c r="N71" s="27">
        <v>7902.98</v>
      </c>
      <c r="O71" s="27">
        <v>6624.573000000004</v>
      </c>
      <c r="P71" s="27">
        <v>2911.1640000000079</v>
      </c>
      <c r="Q71" s="27">
        <v>-1953.0870000000225</v>
      </c>
      <c r="R71" s="27">
        <v>-22639.942999999992</v>
      </c>
      <c r="S71" s="27">
        <v>12020.233000000004</v>
      </c>
      <c r="T71" s="27">
        <v>9427.2229999999963</v>
      </c>
      <c r="U71" s="27">
        <v>9406.6549999999879</v>
      </c>
      <c r="V71" s="27">
        <v>2729.8460000000077</v>
      </c>
      <c r="W71" s="27">
        <v>401.03699999999844</v>
      </c>
      <c r="X71" s="27">
        <v>12015.162000000018</v>
      </c>
      <c r="Y71" s="27">
        <v>2343.9109999999919</v>
      </c>
      <c r="Z71" s="27">
        <v>-2056.0749999999907</v>
      </c>
      <c r="AA71" s="27">
        <v>9407.4240000000227</v>
      </c>
      <c r="AB71" s="27">
        <v>-5484.4230000000007</v>
      </c>
      <c r="AC71" s="27">
        <v>-729.75000000001091</v>
      </c>
      <c r="AD71" s="27">
        <v>-9585.5560000000096</v>
      </c>
      <c r="AE71" s="27">
        <v>25752.140999999996</v>
      </c>
      <c r="AF71" s="27">
        <v>9433.259</v>
      </c>
      <c r="AG71" s="27">
        <v>7989.310000000045</v>
      </c>
      <c r="AH71" s="27">
        <v>-7401.2540000000081</v>
      </c>
      <c r="AI71" s="27">
        <v>13279.070000000002</v>
      </c>
      <c r="AJ71" s="27">
        <v>16631.182000000012</v>
      </c>
      <c r="AK71" s="27">
        <v>4131.520999999997</v>
      </c>
      <c r="AL71" s="27">
        <v>13112.289999999985</v>
      </c>
      <c r="AM71" s="27">
        <v>27.518000000014581</v>
      </c>
      <c r="AN71" s="27">
        <v>-12767.012000000001</v>
      </c>
      <c r="AO71" s="27">
        <v>6874.2759999999962</v>
      </c>
      <c r="AP71" s="27">
        <v>-2001.9310000000369</v>
      </c>
      <c r="AQ71" s="27">
        <v>7584.0070000000205</v>
      </c>
      <c r="AR71" s="27">
        <v>6964.2060000000056</v>
      </c>
      <c r="AS71" s="27">
        <v>602.6500000000251</v>
      </c>
      <c r="AT71" s="27">
        <v>-4488.1169999999765</v>
      </c>
      <c r="AU71" s="27">
        <v>742.01999999999316</v>
      </c>
      <c r="AV71" s="27">
        <v>-16407.317000000003</v>
      </c>
      <c r="AW71" s="27">
        <v>4612.8920000000398</v>
      </c>
      <c r="AX71" s="27">
        <v>36900.150999999998</v>
      </c>
      <c r="AY71" s="27">
        <v>50593.606999999982</v>
      </c>
      <c r="AZ71" s="27">
        <v>-1895.7830000000304</v>
      </c>
      <c r="BA71" s="27">
        <v>-6735.8469999999925</v>
      </c>
      <c r="BB71" s="27">
        <v>17326.980000000036</v>
      </c>
      <c r="BC71" s="27">
        <v>-1233.3289999999834</v>
      </c>
      <c r="BD71" s="27">
        <v>-19757.75700000002</v>
      </c>
      <c r="BE71" s="27">
        <v>32065.13400000002</v>
      </c>
      <c r="BF71" s="27">
        <v>33270.749999999993</v>
      </c>
      <c r="BG71" s="27">
        <v>1742.0420000000195</v>
      </c>
      <c r="BH71" s="27">
        <v>2303.583999999988</v>
      </c>
      <c r="BI71" s="27">
        <v>-2704.0949999999702</v>
      </c>
      <c r="BJ71" s="27">
        <v>14644.879000000004</v>
      </c>
      <c r="BK71" s="27">
        <v>77675.04200000003</v>
      </c>
      <c r="BL71" s="27">
        <v>21852.134000000024</v>
      </c>
      <c r="BM71" s="27">
        <v>18029.252</v>
      </c>
      <c r="BN71" s="27">
        <v>-46961.05799999999</v>
      </c>
      <c r="BO71" s="27">
        <v>19492.850999999995</v>
      </c>
      <c r="BP71" s="27">
        <v>-9465.458000000006</v>
      </c>
      <c r="BQ71" s="27">
        <v>26342.834000000006</v>
      </c>
      <c r="BR71" s="27">
        <v>-2403.5300000000411</v>
      </c>
      <c r="BS71" s="27">
        <v>9715.061000000027</v>
      </c>
      <c r="BT71" s="27">
        <v>-54750.434999999998</v>
      </c>
      <c r="BU71" s="27">
        <v>-9715.4579999999969</v>
      </c>
      <c r="BV71" s="27">
        <v>-424.65100000004531</v>
      </c>
      <c r="BW71" s="27">
        <v>79945.663999999975</v>
      </c>
      <c r="BX71" s="27">
        <v>-6208.3499999999749</v>
      </c>
      <c r="BY71" s="27">
        <v>-780.77100000002088</v>
      </c>
      <c r="BZ71" s="27">
        <v>-19818.233999999964</v>
      </c>
      <c r="CA71" s="27">
        <v>22204.357999999986</v>
      </c>
      <c r="CB71" s="27">
        <v>-7728.7969999999759</v>
      </c>
      <c r="CC71" s="27">
        <v>20511.621999999988</v>
      </c>
      <c r="CD71" s="27">
        <v>13171.842999999972</v>
      </c>
      <c r="CE71" s="27">
        <v>3683.5169999999794</v>
      </c>
      <c r="CF71" s="27">
        <v>-59950.433000000034</v>
      </c>
      <c r="CG71" s="27">
        <v>28220.906000000003</v>
      </c>
      <c r="CH71" s="27">
        <v>9970.2240000000274</v>
      </c>
      <c r="CI71" s="27">
        <v>9960.1259999999893</v>
      </c>
      <c r="CJ71" s="27">
        <v>-49302.999000000025</v>
      </c>
      <c r="CK71" s="27">
        <v>-43188.770000000019</v>
      </c>
      <c r="CL71" s="27">
        <v>-1696.7839999999997</v>
      </c>
      <c r="CM71" s="27">
        <v>-22906.58600000001</v>
      </c>
      <c r="CN71" s="27">
        <v>-56198.662999999971</v>
      </c>
      <c r="CO71" s="27">
        <v>-60089.565000000017</v>
      </c>
      <c r="CP71" s="27">
        <v>-9523.1739999999991</v>
      </c>
      <c r="CQ71" s="27">
        <v>118299.41999999994</v>
      </c>
      <c r="CR71" s="27">
        <v>-27426.451000000045</v>
      </c>
      <c r="CS71" s="27">
        <v>1718.7240000000456</v>
      </c>
      <c r="CT71" s="27">
        <v>89117.678000000044</v>
      </c>
      <c r="CU71" s="27">
        <v>19308.222000000031</v>
      </c>
      <c r="CV71" s="27">
        <v>44174.869000000013</v>
      </c>
      <c r="CW71" s="27">
        <v>-26402.530000000006</v>
      </c>
      <c r="CX71" s="27">
        <v>124479.51519999997</v>
      </c>
      <c r="CY71" s="27">
        <v>51086.333399999989</v>
      </c>
      <c r="CZ71" s="27">
        <v>56059.664000000063</v>
      </c>
      <c r="DA71" s="27">
        <v>35434.973399999937</v>
      </c>
      <c r="DB71" s="27">
        <v>94310.420000000071</v>
      </c>
      <c r="DC71" s="27">
        <v>-42602.419000000016</v>
      </c>
      <c r="DD71" s="27">
        <v>9983.2267999999967</v>
      </c>
      <c r="DE71" s="27">
        <v>-28010.037000000011</v>
      </c>
      <c r="DF71" s="27">
        <v>-12835.172999999966</v>
      </c>
      <c r="DG71" s="27">
        <v>40753.270525806474</v>
      </c>
      <c r="DH71" s="27">
        <v>-70738.310000000027</v>
      </c>
      <c r="DI71" s="27">
        <v>-50314.083000000057</v>
      </c>
      <c r="DJ71" s="27">
        <v>245751.58699999991</v>
      </c>
      <c r="DK71" s="27">
        <v>-51837.844999999979</v>
      </c>
      <c r="DL71" s="27">
        <v>-135808.37700000004</v>
      </c>
      <c r="DM71" s="27">
        <v>-36955.969999999928</v>
      </c>
      <c r="DN71" s="27">
        <v>-120183.129</v>
      </c>
      <c r="DO71" s="27">
        <v>203063.61399999997</v>
      </c>
      <c r="DP71" s="27">
        <v>-115740.09299999999</v>
      </c>
      <c r="DQ71" s="27">
        <v>-137642.29999999999</v>
      </c>
      <c r="DR71" s="27">
        <v>145346.17500000002</v>
      </c>
      <c r="DS71" s="27">
        <v>129797.11900000012</v>
      </c>
      <c r="DT71" s="27">
        <v>-38950.791999999958</v>
      </c>
      <c r="DU71" s="27">
        <v>-114012.12999999998</v>
      </c>
      <c r="DV71" s="27">
        <v>98268.575999999943</v>
      </c>
      <c r="DW71" s="27">
        <v>157122.81899999996</v>
      </c>
      <c r="DX71" s="27">
        <v>-81855.629999999976</v>
      </c>
      <c r="DY71" s="27">
        <v>32515.011999999871</v>
      </c>
      <c r="DZ71" s="27">
        <v>-100674.13700000003</v>
      </c>
      <c r="EA71" s="27">
        <v>123579.74699999999</v>
      </c>
      <c r="EB71" s="27">
        <v>18262.689999999944</v>
      </c>
      <c r="EC71" s="27">
        <v>128544.48500000002</v>
      </c>
      <c r="ED71" s="27">
        <v>216204.03999999998</v>
      </c>
      <c r="EE71" s="27">
        <v>95160.774999999951</v>
      </c>
      <c r="EF71" s="27">
        <f t="shared" si="0"/>
        <v>4738.3880000000063</v>
      </c>
      <c r="EG71" s="27">
        <f t="shared" si="1"/>
        <v>534165.45499999973</v>
      </c>
    </row>
    <row r="72" spans="1:277" ht="25.5" x14ac:dyDescent="0.2">
      <c r="A72" s="50" t="str">
        <f>IF('1'!$A$1=1,B72,C72)</f>
        <v>E.  Reserves and related items (= E.1 - E.2 - E.3 = D)</v>
      </c>
      <c r="B72" s="51" t="s">
        <v>122</v>
      </c>
      <c r="C72" s="26" t="s">
        <v>123</v>
      </c>
      <c r="D72" s="27">
        <v>-14073.29</v>
      </c>
      <c r="E72" s="27">
        <v>-18188.559999999998</v>
      </c>
      <c r="F72" s="27">
        <v>76.0740000000078</v>
      </c>
      <c r="G72" s="27">
        <v>-3815.1909999999962</v>
      </c>
      <c r="H72" s="27">
        <v>6692.8829999999998</v>
      </c>
      <c r="I72" s="27">
        <v>10382.855</v>
      </c>
      <c r="J72" s="27">
        <v>9529.73</v>
      </c>
      <c r="K72" s="27">
        <v>10945.071999999993</v>
      </c>
      <c r="L72" s="27">
        <v>7558.8469999999998</v>
      </c>
      <c r="M72" s="27">
        <v>5001.66</v>
      </c>
      <c r="N72" s="27">
        <v>7902.9800000000014</v>
      </c>
      <c r="O72" s="27">
        <v>6624.5730000000012</v>
      </c>
      <c r="P72" s="27">
        <v>2911.1640000000007</v>
      </c>
      <c r="Q72" s="27">
        <v>-1953.0870000000048</v>
      </c>
      <c r="R72" s="27">
        <v>-22639.942999999999</v>
      </c>
      <c r="S72" s="27">
        <v>12020.232999999997</v>
      </c>
      <c r="T72" s="27">
        <v>9427.2230000000018</v>
      </c>
      <c r="U72" s="27">
        <v>9406.6549999999988</v>
      </c>
      <c r="V72" s="27">
        <v>2729.8459999999995</v>
      </c>
      <c r="W72" s="27">
        <v>401.03699999999935</v>
      </c>
      <c r="X72" s="27">
        <v>12015.162</v>
      </c>
      <c r="Y72" s="27">
        <v>2343.9109999999982</v>
      </c>
      <c r="Z72" s="27">
        <v>-2056.0749999999998</v>
      </c>
      <c r="AA72" s="27">
        <v>9407.4240000000009</v>
      </c>
      <c r="AB72" s="27">
        <v>-5484.4230000000007</v>
      </c>
      <c r="AC72" s="27">
        <v>-729.75000000000045</v>
      </c>
      <c r="AD72" s="27">
        <v>-9585.5560000000005</v>
      </c>
      <c r="AE72" s="27">
        <v>25752.141</v>
      </c>
      <c r="AF72" s="27">
        <v>9433.259</v>
      </c>
      <c r="AG72" s="27">
        <v>7989.3100000000013</v>
      </c>
      <c r="AH72" s="27">
        <v>-7401.2539999999999</v>
      </c>
      <c r="AI72" s="27">
        <v>13279.069999999998</v>
      </c>
      <c r="AJ72" s="27">
        <v>16631.182000000001</v>
      </c>
      <c r="AK72" s="27">
        <v>4131.5209999999997</v>
      </c>
      <c r="AL72" s="27">
        <v>13112.289999999997</v>
      </c>
      <c r="AM72" s="27">
        <v>27.518000000000939</v>
      </c>
      <c r="AN72" s="27">
        <v>-12767.012000000002</v>
      </c>
      <c r="AO72" s="27">
        <v>6874.2759999999998</v>
      </c>
      <c r="AP72" s="27">
        <v>-2001.9309999999987</v>
      </c>
      <c r="AQ72" s="27">
        <v>7584.0069999999996</v>
      </c>
      <c r="AR72" s="27">
        <v>6964.2060000000019</v>
      </c>
      <c r="AS72" s="27">
        <v>602.64999999999964</v>
      </c>
      <c r="AT72" s="27">
        <v>-4488.1170000000002</v>
      </c>
      <c r="AU72" s="27">
        <v>742.01999999999862</v>
      </c>
      <c r="AV72" s="27">
        <v>-16407.317000000003</v>
      </c>
      <c r="AW72" s="27">
        <v>4612.8919999999989</v>
      </c>
      <c r="AX72" s="27">
        <v>36900.150999999998</v>
      </c>
      <c r="AY72" s="27">
        <v>50593.606999999989</v>
      </c>
      <c r="AZ72" s="27">
        <v>-1895.7829999999981</v>
      </c>
      <c r="BA72" s="27">
        <v>-6735.8470000000016</v>
      </c>
      <c r="BB72" s="27">
        <v>17326.98</v>
      </c>
      <c r="BC72" s="27">
        <v>-1233.3290000000006</v>
      </c>
      <c r="BD72" s="27">
        <v>-19757.756999999998</v>
      </c>
      <c r="BE72" s="27">
        <v>32065.134000000002</v>
      </c>
      <c r="BF72" s="27">
        <v>33270.75</v>
      </c>
      <c r="BG72" s="27">
        <v>1742.0419999999981</v>
      </c>
      <c r="BH72" s="27">
        <v>2303.5840000000026</v>
      </c>
      <c r="BI72" s="27">
        <v>-2704.0950000000007</v>
      </c>
      <c r="BJ72" s="27">
        <v>14644.878999999997</v>
      </c>
      <c r="BK72" s="27">
        <v>77675.042000000016</v>
      </c>
      <c r="BL72" s="27">
        <v>21852.134000000002</v>
      </c>
      <c r="BM72" s="27">
        <v>18029.252000000004</v>
      </c>
      <c r="BN72" s="27">
        <v>-46961.058000000005</v>
      </c>
      <c r="BO72" s="27">
        <v>19492.851000000002</v>
      </c>
      <c r="BP72" s="27">
        <v>-9465.4580000000005</v>
      </c>
      <c r="BQ72" s="27">
        <v>26342.833999999995</v>
      </c>
      <c r="BR72" s="27">
        <v>-2403.5299999999975</v>
      </c>
      <c r="BS72" s="27">
        <v>9715.0610000000015</v>
      </c>
      <c r="BT72" s="27">
        <v>-54750.434999999998</v>
      </c>
      <c r="BU72" s="27">
        <v>-9715.4580000000005</v>
      </c>
      <c r="BV72" s="27">
        <v>-424.65100000000257</v>
      </c>
      <c r="BW72" s="27">
        <v>79945.664000000004</v>
      </c>
      <c r="BX72" s="27">
        <v>-6208.35</v>
      </c>
      <c r="BY72" s="27">
        <v>-780.77099999999973</v>
      </c>
      <c r="BZ72" s="27">
        <v>-19818.234</v>
      </c>
      <c r="CA72" s="27">
        <v>22204.358</v>
      </c>
      <c r="CB72" s="27">
        <v>-7728.7969999999987</v>
      </c>
      <c r="CC72" s="27">
        <v>20511.622000000003</v>
      </c>
      <c r="CD72" s="27">
        <v>13171.842999999999</v>
      </c>
      <c r="CE72" s="27">
        <v>3683.5170000000071</v>
      </c>
      <c r="CF72" s="27">
        <v>-59950.43299999999</v>
      </c>
      <c r="CG72" s="27">
        <v>28220.905999999999</v>
      </c>
      <c r="CH72" s="27">
        <v>9970.2239999999983</v>
      </c>
      <c r="CI72" s="27">
        <v>9960.1259999999966</v>
      </c>
      <c r="CJ72" s="27">
        <v>-49302.999000000003</v>
      </c>
      <c r="CK72" s="27">
        <v>-43188.76999999999</v>
      </c>
      <c r="CL72" s="27">
        <v>-1696.7840000000033</v>
      </c>
      <c r="CM72" s="27">
        <v>-22906.585999999996</v>
      </c>
      <c r="CN72" s="27">
        <v>-56198.663</v>
      </c>
      <c r="CO72" s="27">
        <v>-60089.564999999995</v>
      </c>
      <c r="CP72" s="27">
        <v>-9523.1739999999991</v>
      </c>
      <c r="CQ72" s="27">
        <v>118299.41999999998</v>
      </c>
      <c r="CR72" s="27">
        <v>-27426.451000000008</v>
      </c>
      <c r="CS72" s="27">
        <v>1718.7239999999874</v>
      </c>
      <c r="CT72" s="27">
        <v>89117.678</v>
      </c>
      <c r="CU72" s="27">
        <v>19308.222000000002</v>
      </c>
      <c r="CV72" s="27">
        <v>44174.869000000006</v>
      </c>
      <c r="CW72" s="27">
        <v>-26402.530000000002</v>
      </c>
      <c r="CX72" s="27">
        <v>124479.51519999999</v>
      </c>
      <c r="CY72" s="27">
        <v>51086.333399999989</v>
      </c>
      <c r="CZ72" s="27">
        <v>56059.66399999999</v>
      </c>
      <c r="DA72" s="27">
        <v>35434.973399999988</v>
      </c>
      <c r="DB72" s="27">
        <v>94310.420000000013</v>
      </c>
      <c r="DC72" s="27">
        <v>-42602.419000000016</v>
      </c>
      <c r="DD72" s="27">
        <v>9983.2268000000258</v>
      </c>
      <c r="DE72" s="27">
        <v>-28010.037</v>
      </c>
      <c r="DF72" s="27">
        <v>-12835.17299999999</v>
      </c>
      <c r="DG72" s="27">
        <v>40753.270525806452</v>
      </c>
      <c r="DH72" s="27">
        <v>-70738.31</v>
      </c>
      <c r="DI72" s="27">
        <v>-50314.082999999999</v>
      </c>
      <c r="DJ72" s="27">
        <v>245751.587</v>
      </c>
      <c r="DK72" s="27">
        <v>-51837.845000000001</v>
      </c>
      <c r="DL72" s="27">
        <v>-135808.37700000001</v>
      </c>
      <c r="DM72" s="27">
        <v>-36955.969999999994</v>
      </c>
      <c r="DN72" s="27">
        <v>-120183.12899999999</v>
      </c>
      <c r="DO72" s="27">
        <v>203063.61399999997</v>
      </c>
      <c r="DP72" s="27">
        <v>-115740.09299999999</v>
      </c>
      <c r="DQ72" s="27">
        <v>-137642.29999999999</v>
      </c>
      <c r="DR72" s="27">
        <v>145346.17499999999</v>
      </c>
      <c r="DS72" s="27">
        <v>129797.11900000001</v>
      </c>
      <c r="DT72" s="27">
        <v>-38950.792000000001</v>
      </c>
      <c r="DU72" s="27">
        <v>-114012.13</v>
      </c>
      <c r="DV72" s="27">
        <v>98268.576000000001</v>
      </c>
      <c r="DW72" s="27">
        <v>157122.81900000002</v>
      </c>
      <c r="DX72" s="27">
        <v>-81855.62999999999</v>
      </c>
      <c r="DY72" s="27">
        <v>32515.011999999995</v>
      </c>
      <c r="DZ72" s="27">
        <v>-100674.13699999999</v>
      </c>
      <c r="EA72" s="27">
        <v>123579.747</v>
      </c>
      <c r="EB72" s="27">
        <v>18262.689999999999</v>
      </c>
      <c r="EC72" s="27">
        <v>128544.48500000002</v>
      </c>
      <c r="ED72" s="27">
        <v>216204.04</v>
      </c>
      <c r="EE72" s="27">
        <v>95160.775000000009</v>
      </c>
      <c r="EF72" s="27">
        <f t="shared" ref="EF72:EF75" si="2">SUM(DH72:DS72)</f>
        <v>4738.3880000000354</v>
      </c>
      <c r="EG72" s="27">
        <f t="shared" ref="EG72:EG75" si="3">SUM(DT72:EE72)</f>
        <v>534165.45500000007</v>
      </c>
    </row>
    <row r="73" spans="1:277" x14ac:dyDescent="0.2">
      <c r="A73" s="40" t="str">
        <f>IF('1'!$A$1=1,B73,C73)</f>
        <v>E.1. Reserve assets</v>
      </c>
      <c r="B73" s="41" t="s">
        <v>124</v>
      </c>
      <c r="C73" s="42" t="s">
        <v>125</v>
      </c>
      <c r="D73" s="39">
        <v>-17552.080000000002</v>
      </c>
      <c r="E73" s="39">
        <v>-18188.559999999998</v>
      </c>
      <c r="F73" s="39">
        <v>102094.784</v>
      </c>
      <c r="G73" s="39">
        <v>-8765.8559999999961</v>
      </c>
      <c r="H73" s="39">
        <v>6692.8829999999998</v>
      </c>
      <c r="I73" s="39">
        <v>6645.8759999999993</v>
      </c>
      <c r="J73" s="39">
        <v>4764.8649999999998</v>
      </c>
      <c r="K73" s="39">
        <v>46778.91399999999</v>
      </c>
      <c r="L73" s="39">
        <v>3746.7489999999998</v>
      </c>
      <c r="M73" s="39">
        <v>5001.66</v>
      </c>
      <c r="N73" s="39">
        <v>7902.9800000000014</v>
      </c>
      <c r="O73" s="39">
        <v>2574.9220000000014</v>
      </c>
      <c r="P73" s="39">
        <v>2911.1640000000007</v>
      </c>
      <c r="Q73" s="39">
        <v>-1953.0870000000048</v>
      </c>
      <c r="R73" s="39">
        <v>-22639.942999999999</v>
      </c>
      <c r="S73" s="39">
        <v>12020.232999999997</v>
      </c>
      <c r="T73" s="39">
        <v>9427.2230000000018</v>
      </c>
      <c r="U73" s="39">
        <v>9406.6549999999988</v>
      </c>
      <c r="V73" s="39">
        <v>2729.8459999999995</v>
      </c>
      <c r="W73" s="39">
        <v>401.03699999999935</v>
      </c>
      <c r="X73" s="39">
        <v>37968.044000000002</v>
      </c>
      <c r="Y73" s="39">
        <v>2343.9109999999982</v>
      </c>
      <c r="Z73" s="39">
        <v>-2056.0749999999998</v>
      </c>
      <c r="AA73" s="39">
        <v>9407.4240000000009</v>
      </c>
      <c r="AB73" s="39">
        <v>-5484.4230000000007</v>
      </c>
      <c r="AC73" s="39">
        <v>-729.75000000000045</v>
      </c>
      <c r="AD73" s="39">
        <v>-9585.5560000000005</v>
      </c>
      <c r="AE73" s="39">
        <v>52800.523000000001</v>
      </c>
      <c r="AF73" s="39">
        <v>9433.259</v>
      </c>
      <c r="AG73" s="39">
        <v>7989.3100000000013</v>
      </c>
      <c r="AH73" s="39">
        <v>-7401.2539999999999</v>
      </c>
      <c r="AI73" s="39">
        <v>3973.4659999999985</v>
      </c>
      <c r="AJ73" s="39">
        <v>16631.182000000001</v>
      </c>
      <c r="AK73" s="39">
        <v>4131.5209999999997</v>
      </c>
      <c r="AL73" s="39">
        <v>3391.5699999999979</v>
      </c>
      <c r="AM73" s="39">
        <v>-4430.155999999999</v>
      </c>
      <c r="AN73" s="39">
        <v>-12767.012000000002</v>
      </c>
      <c r="AO73" s="39">
        <v>-3314.8680000000004</v>
      </c>
      <c r="AP73" s="39">
        <v>-6348.2299999999987</v>
      </c>
      <c r="AQ73" s="39">
        <v>7584.0069999999996</v>
      </c>
      <c r="AR73" s="39">
        <v>-2670.4849999999988</v>
      </c>
      <c r="AS73" s="39">
        <v>-3642.1020000000008</v>
      </c>
      <c r="AT73" s="39">
        <v>-4488.1170000000002</v>
      </c>
      <c r="AU73" s="39">
        <v>-13576.211000000001</v>
      </c>
      <c r="AV73" s="39">
        <v>-16407.317000000003</v>
      </c>
      <c r="AW73" s="39">
        <v>4612.8919999999989</v>
      </c>
      <c r="AX73" s="39">
        <v>26899.957999999999</v>
      </c>
      <c r="AY73" s="39">
        <v>84562.348999999987</v>
      </c>
      <c r="AZ73" s="39">
        <v>-1895.7829999999981</v>
      </c>
      <c r="BA73" s="39">
        <v>-16486.531000000003</v>
      </c>
      <c r="BB73" s="39">
        <v>13028.813999999998</v>
      </c>
      <c r="BC73" s="39">
        <v>-1233.3290000000006</v>
      </c>
      <c r="BD73" s="39">
        <v>-29148.627</v>
      </c>
      <c r="BE73" s="39">
        <v>27878.117000000002</v>
      </c>
      <c r="BF73" s="39">
        <v>33270.75</v>
      </c>
      <c r="BG73" s="39">
        <v>1742.0419999999981</v>
      </c>
      <c r="BH73" s="39">
        <v>-11592.230999999996</v>
      </c>
      <c r="BI73" s="39">
        <v>-2704.0950000000007</v>
      </c>
      <c r="BJ73" s="39">
        <v>14644.878999999997</v>
      </c>
      <c r="BK73" s="39">
        <v>77675.042000000016</v>
      </c>
      <c r="BL73" s="39">
        <v>21852.134000000002</v>
      </c>
      <c r="BM73" s="39">
        <v>14684.125000000004</v>
      </c>
      <c r="BN73" s="39">
        <v>-57763.686000000002</v>
      </c>
      <c r="BO73" s="39">
        <v>19492.851000000002</v>
      </c>
      <c r="BP73" s="39">
        <v>-9465.4580000000005</v>
      </c>
      <c r="BQ73" s="39">
        <v>81564.225999999995</v>
      </c>
      <c r="BR73" s="39">
        <v>-2403.5299999999975</v>
      </c>
      <c r="BS73" s="39">
        <v>5889.5840000000007</v>
      </c>
      <c r="BT73" s="39">
        <v>-66416.725999999995</v>
      </c>
      <c r="BU73" s="39">
        <v>-9715.4580000000005</v>
      </c>
      <c r="BV73" s="39">
        <v>-424.65100000000257</v>
      </c>
      <c r="BW73" s="39">
        <v>79945.664000000004</v>
      </c>
      <c r="BX73" s="39">
        <v>-6208.35</v>
      </c>
      <c r="BY73" s="39">
        <v>-4712.5079999999998</v>
      </c>
      <c r="BZ73" s="39">
        <v>-33938.379000000001</v>
      </c>
      <c r="CA73" s="39">
        <v>22204.358</v>
      </c>
      <c r="CB73" s="39">
        <v>-7728.7969999999987</v>
      </c>
      <c r="CC73" s="39">
        <v>20511.622000000003</v>
      </c>
      <c r="CD73" s="39">
        <v>13171.842999999999</v>
      </c>
      <c r="CE73" s="39">
        <v>72720.866999999998</v>
      </c>
      <c r="CF73" s="39">
        <v>-73501.421999999991</v>
      </c>
      <c r="CG73" s="39">
        <v>25952.683999999997</v>
      </c>
      <c r="CH73" s="39">
        <v>28429.685999999998</v>
      </c>
      <c r="CI73" s="39">
        <v>9960.1259999999966</v>
      </c>
      <c r="CJ73" s="39">
        <v>-49302.999000000003</v>
      </c>
      <c r="CK73" s="39">
        <v>-47109.855999999992</v>
      </c>
      <c r="CL73" s="39">
        <v>19864.076999999997</v>
      </c>
      <c r="CM73" s="39">
        <v>-25363.997999999996</v>
      </c>
      <c r="CN73" s="39">
        <v>-56198.663</v>
      </c>
      <c r="CO73" s="39">
        <v>-64945.877999999997</v>
      </c>
      <c r="CP73" s="39">
        <v>-9523.1739999999991</v>
      </c>
      <c r="CQ73" s="39">
        <v>113545.50199999998</v>
      </c>
      <c r="CR73" s="39">
        <v>-50281.826000000008</v>
      </c>
      <c r="CS73" s="39">
        <v>45747.318999999989</v>
      </c>
      <c r="CT73" s="39">
        <v>89117.678</v>
      </c>
      <c r="CU73" s="39">
        <v>13237.834000000001</v>
      </c>
      <c r="CV73" s="39">
        <v>44174.869000000006</v>
      </c>
      <c r="CW73" s="39">
        <v>-31302.722000000002</v>
      </c>
      <c r="CX73" s="39">
        <v>101112.18</v>
      </c>
      <c r="CY73" s="39">
        <v>147042.34</v>
      </c>
      <c r="CZ73" s="39">
        <v>56059.66399999999</v>
      </c>
      <c r="DA73" s="39">
        <v>61727.796999999991</v>
      </c>
      <c r="DB73" s="39">
        <v>94310.420000000013</v>
      </c>
      <c r="DC73" s="39">
        <v>-47429.474000000017</v>
      </c>
      <c r="DD73" s="39">
        <v>-22270.277999999988</v>
      </c>
      <c r="DE73" s="39">
        <v>-30931.553</v>
      </c>
      <c r="DF73" s="39">
        <v>-12835.17299999999</v>
      </c>
      <c r="DG73" s="39">
        <v>57977.806000000004</v>
      </c>
      <c r="DH73" s="39">
        <v>-70738.31</v>
      </c>
      <c r="DI73" s="39">
        <v>-55288.531999999999</v>
      </c>
      <c r="DJ73" s="39">
        <v>252320.40100000001</v>
      </c>
      <c r="DK73" s="39">
        <v>-55026.05</v>
      </c>
      <c r="DL73" s="39">
        <v>-135808.37700000001</v>
      </c>
      <c r="DM73" s="39">
        <v>-46994.392999999996</v>
      </c>
      <c r="DN73" s="39">
        <v>-30660.651999999995</v>
      </c>
      <c r="DO73" s="39">
        <v>197667.80599999998</v>
      </c>
      <c r="DP73" s="39">
        <v>-145850.666</v>
      </c>
      <c r="DQ73" s="39">
        <v>-95105.107999999978</v>
      </c>
      <c r="DR73" s="39">
        <v>145346.17499999999</v>
      </c>
      <c r="DS73" s="39">
        <v>165087.446</v>
      </c>
      <c r="DT73" s="39">
        <v>-38950.792000000001</v>
      </c>
      <c r="DU73" s="39">
        <v>-122763.061</v>
      </c>
      <c r="DV73" s="39">
        <v>84869.512000000002</v>
      </c>
      <c r="DW73" s="39">
        <v>153726.91200000001</v>
      </c>
      <c r="DX73" s="39">
        <v>-85385.68</v>
      </c>
      <c r="DY73" s="39">
        <v>14802.229999999996</v>
      </c>
      <c r="DZ73" s="39">
        <v>-79241.612999999983</v>
      </c>
      <c r="EA73" s="39">
        <v>114545.41200000001</v>
      </c>
      <c r="EB73" s="39">
        <v>7767.8409999999985</v>
      </c>
      <c r="EC73" s="39">
        <v>125047.80900000001</v>
      </c>
      <c r="ED73" s="39">
        <v>212625.2</v>
      </c>
      <c r="EE73" s="39">
        <v>87944.592000000004</v>
      </c>
      <c r="EF73" s="273">
        <f t="shared" si="2"/>
        <v>124949.73999999999</v>
      </c>
      <c r="EG73" s="273">
        <f t="shared" si="3"/>
        <v>474988.36200000008</v>
      </c>
    </row>
    <row r="74" spans="1:277" s="290" customFormat="1" x14ac:dyDescent="0.2">
      <c r="A74" s="40" t="str">
        <f>IF('1'!$A$1=1,B74,C74)</f>
        <v>E.2. IMF loans</v>
      </c>
      <c r="B74" s="41" t="s">
        <v>126</v>
      </c>
      <c r="C74" s="42" t="s">
        <v>127</v>
      </c>
      <c r="D74" s="39">
        <v>-3478.79</v>
      </c>
      <c r="E74" s="39">
        <v>0</v>
      </c>
      <c r="F74" s="39">
        <v>102018.70999999999</v>
      </c>
      <c r="G74" s="39">
        <v>-4950.665</v>
      </c>
      <c r="H74" s="39">
        <v>0</v>
      </c>
      <c r="I74" s="39">
        <v>-3736.9789999999998</v>
      </c>
      <c r="J74" s="39">
        <v>-4764.8649999999998</v>
      </c>
      <c r="K74" s="39">
        <v>35833.841999999997</v>
      </c>
      <c r="L74" s="39">
        <v>-3812.098</v>
      </c>
      <c r="M74" s="39">
        <v>0</v>
      </c>
      <c r="N74" s="39">
        <v>0</v>
      </c>
      <c r="O74" s="39">
        <v>-4049.6509999999998</v>
      </c>
      <c r="P74" s="39">
        <v>0</v>
      </c>
      <c r="Q74" s="39">
        <v>0</v>
      </c>
      <c r="R74" s="39">
        <v>0</v>
      </c>
      <c r="S74" s="39">
        <v>0</v>
      </c>
      <c r="T74" s="39">
        <v>0</v>
      </c>
      <c r="U74" s="39">
        <v>0</v>
      </c>
      <c r="V74" s="39">
        <v>0</v>
      </c>
      <c r="W74" s="39">
        <v>0</v>
      </c>
      <c r="X74" s="39">
        <v>25952.882000000001</v>
      </c>
      <c r="Y74" s="39">
        <v>0</v>
      </c>
      <c r="Z74" s="39">
        <v>0</v>
      </c>
      <c r="AA74" s="39">
        <v>0</v>
      </c>
      <c r="AB74" s="39">
        <v>0</v>
      </c>
      <c r="AC74" s="39">
        <v>0</v>
      </c>
      <c r="AD74" s="39">
        <v>0</v>
      </c>
      <c r="AE74" s="39">
        <v>27048.382000000001</v>
      </c>
      <c r="AF74" s="39">
        <v>0</v>
      </c>
      <c r="AG74" s="39">
        <v>0</v>
      </c>
      <c r="AH74" s="39">
        <v>0</v>
      </c>
      <c r="AI74" s="39">
        <v>-9305.6039999999994</v>
      </c>
      <c r="AJ74" s="39">
        <v>0</v>
      </c>
      <c r="AK74" s="39">
        <v>0</v>
      </c>
      <c r="AL74" s="39">
        <v>-9720.7199999999993</v>
      </c>
      <c r="AM74" s="39">
        <v>-4457.674</v>
      </c>
      <c r="AN74" s="39">
        <v>0</v>
      </c>
      <c r="AO74" s="39">
        <v>-10189.144</v>
      </c>
      <c r="AP74" s="39">
        <v>-4346.299</v>
      </c>
      <c r="AQ74" s="39">
        <v>0</v>
      </c>
      <c r="AR74" s="39">
        <v>-9634.6910000000007</v>
      </c>
      <c r="AS74" s="39">
        <v>-4244.7520000000004</v>
      </c>
      <c r="AT74" s="39">
        <v>0</v>
      </c>
      <c r="AU74" s="39">
        <v>-14318.231</v>
      </c>
      <c r="AV74" s="39">
        <v>0</v>
      </c>
      <c r="AW74" s="39">
        <v>0</v>
      </c>
      <c r="AX74" s="39">
        <v>-10000.192999999999</v>
      </c>
      <c r="AY74" s="39">
        <v>33968.741999999998</v>
      </c>
      <c r="AZ74" s="39">
        <v>0</v>
      </c>
      <c r="BA74" s="39">
        <v>-9750.6840000000011</v>
      </c>
      <c r="BB74" s="39">
        <v>-4298.1660000000002</v>
      </c>
      <c r="BC74" s="39">
        <v>0</v>
      </c>
      <c r="BD74" s="39">
        <v>-9390.8700000000008</v>
      </c>
      <c r="BE74" s="39">
        <v>-4187.0169999999998</v>
      </c>
      <c r="BF74" s="39">
        <v>0</v>
      </c>
      <c r="BG74" s="39">
        <v>0</v>
      </c>
      <c r="BH74" s="39">
        <v>-13895.814999999999</v>
      </c>
      <c r="BI74" s="39">
        <v>0</v>
      </c>
      <c r="BJ74" s="39">
        <v>0</v>
      </c>
      <c r="BK74" s="39">
        <v>0</v>
      </c>
      <c r="BL74" s="39">
        <v>0</v>
      </c>
      <c r="BM74" s="39">
        <v>-3345.127</v>
      </c>
      <c r="BN74" s="39">
        <v>-10802.628000000001</v>
      </c>
      <c r="BO74" s="39">
        <v>0</v>
      </c>
      <c r="BP74" s="39">
        <v>0</v>
      </c>
      <c r="BQ74" s="39">
        <v>55221.392</v>
      </c>
      <c r="BR74" s="39">
        <v>0</v>
      </c>
      <c r="BS74" s="39">
        <v>-3825.4769999999999</v>
      </c>
      <c r="BT74" s="39">
        <v>-11666.291000000001</v>
      </c>
      <c r="BU74" s="39">
        <v>0</v>
      </c>
      <c r="BV74" s="39">
        <v>0</v>
      </c>
      <c r="BW74" s="39">
        <v>0</v>
      </c>
      <c r="BX74" s="39">
        <v>0</v>
      </c>
      <c r="BY74" s="39">
        <v>-3931.7370000000001</v>
      </c>
      <c r="BZ74" s="39">
        <v>-14120.145</v>
      </c>
      <c r="CA74" s="39">
        <v>0</v>
      </c>
      <c r="CB74" s="39">
        <v>0</v>
      </c>
      <c r="CC74" s="39">
        <v>0</v>
      </c>
      <c r="CD74" s="39">
        <v>0</v>
      </c>
      <c r="CE74" s="39">
        <v>-3776.6640000000002</v>
      </c>
      <c r="CF74" s="39">
        <v>-13550.989</v>
      </c>
      <c r="CG74" s="39">
        <v>-2268.2220000000002</v>
      </c>
      <c r="CH74" s="39">
        <v>18459.462</v>
      </c>
      <c r="CI74" s="39">
        <v>0</v>
      </c>
      <c r="CJ74" s="39">
        <v>0</v>
      </c>
      <c r="CK74" s="39">
        <v>-3921.0859999999998</v>
      </c>
      <c r="CL74" s="39">
        <v>21560.861000000001</v>
      </c>
      <c r="CM74" s="39">
        <v>-2457.4119999999998</v>
      </c>
      <c r="CN74" s="39">
        <v>0</v>
      </c>
      <c r="CO74" s="39">
        <v>-4856.3130000000001</v>
      </c>
      <c r="CP74" s="39">
        <v>0</v>
      </c>
      <c r="CQ74" s="39">
        <v>-4753.9179999999997</v>
      </c>
      <c r="CR74" s="39">
        <v>-22855.375</v>
      </c>
      <c r="CS74" s="39">
        <v>44028.595000000001</v>
      </c>
      <c r="CT74" s="39">
        <v>0</v>
      </c>
      <c r="CU74" s="39">
        <v>-6070.3879999999999</v>
      </c>
      <c r="CV74" s="39">
        <v>0</v>
      </c>
      <c r="CW74" s="39">
        <v>-4900.192</v>
      </c>
      <c r="CX74" s="39">
        <v>-23367.335200000005</v>
      </c>
      <c r="CY74" s="39">
        <v>95956.006600000008</v>
      </c>
      <c r="CZ74" s="39">
        <v>0</v>
      </c>
      <c r="DA74" s="39">
        <v>26292.823600000003</v>
      </c>
      <c r="DB74" s="39">
        <v>0</v>
      </c>
      <c r="DC74" s="39">
        <v>-4827.0550000000003</v>
      </c>
      <c r="DD74" s="39">
        <v>-32253.504800000013</v>
      </c>
      <c r="DE74" s="39">
        <v>-2921.5160000000001</v>
      </c>
      <c r="DF74" s="39">
        <v>0</v>
      </c>
      <c r="DG74" s="39">
        <v>17224.535474193552</v>
      </c>
      <c r="DH74" s="39">
        <v>0</v>
      </c>
      <c r="DI74" s="39">
        <v>-4974.4489999999996</v>
      </c>
      <c r="DJ74" s="39">
        <v>6568.8139999999985</v>
      </c>
      <c r="DK74" s="39">
        <v>-3188.2049999999999</v>
      </c>
      <c r="DL74" s="39">
        <v>0</v>
      </c>
      <c r="DM74" s="39">
        <v>-10038.423000000001</v>
      </c>
      <c r="DN74" s="39">
        <v>89522.476999999999</v>
      </c>
      <c r="DO74" s="39">
        <v>-5395.808</v>
      </c>
      <c r="DP74" s="39">
        <v>-30110.573</v>
      </c>
      <c r="DQ74" s="39">
        <v>42537.192000000003</v>
      </c>
      <c r="DR74" s="39">
        <v>0</v>
      </c>
      <c r="DS74" s="39">
        <v>35290.326999999997</v>
      </c>
      <c r="DT74" s="39">
        <v>0</v>
      </c>
      <c r="DU74" s="39">
        <v>-8750.9310000000005</v>
      </c>
      <c r="DV74" s="39">
        <v>-13399.064</v>
      </c>
      <c r="DW74" s="39">
        <v>-3395.9070000000002</v>
      </c>
      <c r="DX74" s="39">
        <v>-3530.05</v>
      </c>
      <c r="DY74" s="39">
        <v>-17712.781999999999</v>
      </c>
      <c r="DZ74" s="39">
        <v>21432.524000000001</v>
      </c>
      <c r="EA74" s="39">
        <v>-9034.3349999999991</v>
      </c>
      <c r="EB74" s="39">
        <v>-10494.849</v>
      </c>
      <c r="EC74" s="39">
        <v>-3496.6759999999999</v>
      </c>
      <c r="ED74" s="39">
        <v>-3578.84</v>
      </c>
      <c r="EE74" s="39">
        <v>-7216.183</v>
      </c>
      <c r="EF74" s="273">
        <f t="shared" si="2"/>
        <v>120211.35199999998</v>
      </c>
      <c r="EG74" s="273">
        <f t="shared" si="3"/>
        <v>-59177.093000000001</v>
      </c>
      <c r="EH74" s="289"/>
    </row>
    <row r="75" spans="1:277" s="320" customFormat="1" x14ac:dyDescent="0.2">
      <c r="A75" s="72" t="str">
        <f>IF('1'!$A$1=1,B75,C75)</f>
        <v>E.3.Allocation of SDR</v>
      </c>
      <c r="B75" s="73" t="s">
        <v>128</v>
      </c>
      <c r="C75" s="74" t="s">
        <v>129</v>
      </c>
      <c r="D75" s="75">
        <v>0</v>
      </c>
      <c r="E75" s="75">
        <v>0</v>
      </c>
      <c r="F75" s="75">
        <v>0</v>
      </c>
      <c r="G75" s="75">
        <v>0</v>
      </c>
      <c r="H75" s="75">
        <v>0</v>
      </c>
      <c r="I75" s="75">
        <v>0</v>
      </c>
      <c r="J75" s="75">
        <v>0</v>
      </c>
      <c r="K75" s="75">
        <v>0</v>
      </c>
      <c r="L75" s="75">
        <v>0</v>
      </c>
      <c r="M75" s="75">
        <v>0</v>
      </c>
      <c r="N75" s="75">
        <v>0</v>
      </c>
      <c r="O75" s="75">
        <v>0</v>
      </c>
      <c r="P75" s="75">
        <v>0</v>
      </c>
      <c r="Q75" s="75">
        <v>0</v>
      </c>
      <c r="R75" s="75">
        <v>0</v>
      </c>
      <c r="S75" s="75">
        <v>0</v>
      </c>
      <c r="T75" s="75">
        <v>0</v>
      </c>
      <c r="U75" s="75">
        <v>0</v>
      </c>
      <c r="V75" s="75">
        <v>0</v>
      </c>
      <c r="W75" s="75">
        <v>0</v>
      </c>
      <c r="X75" s="75">
        <v>0</v>
      </c>
      <c r="Y75" s="75">
        <v>0</v>
      </c>
      <c r="Z75" s="75">
        <v>0</v>
      </c>
      <c r="AA75" s="75">
        <v>0</v>
      </c>
      <c r="AB75" s="75">
        <v>0</v>
      </c>
      <c r="AC75" s="75">
        <v>0</v>
      </c>
      <c r="AD75" s="75">
        <v>0</v>
      </c>
      <c r="AE75" s="75">
        <v>0</v>
      </c>
      <c r="AF75" s="75">
        <v>0</v>
      </c>
      <c r="AG75" s="75">
        <v>0</v>
      </c>
      <c r="AH75" s="75">
        <v>0</v>
      </c>
      <c r="AI75" s="75">
        <v>0</v>
      </c>
      <c r="AJ75" s="75">
        <v>0</v>
      </c>
      <c r="AK75" s="75">
        <v>0</v>
      </c>
      <c r="AL75" s="75">
        <v>0</v>
      </c>
      <c r="AM75" s="75">
        <v>0</v>
      </c>
      <c r="AN75" s="75">
        <v>0</v>
      </c>
      <c r="AO75" s="75">
        <v>0</v>
      </c>
      <c r="AP75" s="75">
        <v>0</v>
      </c>
      <c r="AQ75" s="75">
        <v>0</v>
      </c>
      <c r="AR75" s="75">
        <v>0</v>
      </c>
      <c r="AS75" s="75">
        <v>0</v>
      </c>
      <c r="AT75" s="75">
        <v>0</v>
      </c>
      <c r="AU75" s="75">
        <v>0</v>
      </c>
      <c r="AV75" s="75">
        <v>0</v>
      </c>
      <c r="AW75" s="75">
        <v>0</v>
      </c>
      <c r="AX75" s="75">
        <v>0</v>
      </c>
      <c r="AY75" s="75">
        <v>0</v>
      </c>
      <c r="AZ75" s="75">
        <v>0</v>
      </c>
      <c r="BA75" s="75">
        <v>0</v>
      </c>
      <c r="BB75" s="75">
        <v>0</v>
      </c>
      <c r="BC75" s="75">
        <v>0</v>
      </c>
      <c r="BD75" s="75">
        <v>0</v>
      </c>
      <c r="BE75" s="75">
        <v>0</v>
      </c>
      <c r="BF75" s="75">
        <v>0</v>
      </c>
      <c r="BG75" s="75">
        <v>0</v>
      </c>
      <c r="BH75" s="75">
        <v>0</v>
      </c>
      <c r="BI75" s="75">
        <v>0</v>
      </c>
      <c r="BJ75" s="75">
        <v>0</v>
      </c>
      <c r="BK75" s="75">
        <v>0</v>
      </c>
      <c r="BL75" s="75">
        <v>0</v>
      </c>
      <c r="BM75" s="75">
        <v>0</v>
      </c>
      <c r="BN75" s="75">
        <v>0</v>
      </c>
      <c r="BO75" s="75">
        <v>0</v>
      </c>
      <c r="BP75" s="75">
        <v>0</v>
      </c>
      <c r="BQ75" s="75">
        <v>0</v>
      </c>
      <c r="BR75" s="75">
        <v>0</v>
      </c>
      <c r="BS75" s="75">
        <v>0</v>
      </c>
      <c r="BT75" s="75">
        <v>0</v>
      </c>
      <c r="BU75" s="75">
        <v>0</v>
      </c>
      <c r="BV75" s="75">
        <v>0</v>
      </c>
      <c r="BW75" s="75">
        <v>0</v>
      </c>
      <c r="BX75" s="75">
        <v>0</v>
      </c>
      <c r="BY75" s="75">
        <v>0</v>
      </c>
      <c r="BZ75" s="75">
        <v>0</v>
      </c>
      <c r="CA75" s="75">
        <v>0</v>
      </c>
      <c r="CB75" s="75">
        <v>0</v>
      </c>
      <c r="CC75" s="75">
        <v>0</v>
      </c>
      <c r="CD75" s="75">
        <v>0</v>
      </c>
      <c r="CE75" s="75">
        <v>72814.013999999996</v>
      </c>
      <c r="CF75" s="75">
        <v>0</v>
      </c>
      <c r="CG75" s="75">
        <v>0</v>
      </c>
      <c r="CH75" s="75">
        <v>0</v>
      </c>
      <c r="CI75" s="75">
        <v>0</v>
      </c>
      <c r="CJ75" s="75">
        <v>0</v>
      </c>
      <c r="CK75" s="75">
        <v>0</v>
      </c>
      <c r="CL75" s="75">
        <v>0</v>
      </c>
      <c r="CM75" s="75">
        <v>0</v>
      </c>
      <c r="CN75" s="75">
        <v>0</v>
      </c>
      <c r="CO75" s="75">
        <v>0</v>
      </c>
      <c r="CP75" s="75">
        <v>0</v>
      </c>
      <c r="CQ75" s="75">
        <v>0</v>
      </c>
      <c r="CR75" s="75">
        <v>0</v>
      </c>
      <c r="CS75" s="75">
        <v>0</v>
      </c>
      <c r="CT75" s="75">
        <v>0</v>
      </c>
      <c r="CU75" s="75">
        <v>0</v>
      </c>
      <c r="CV75" s="75">
        <v>0</v>
      </c>
      <c r="CW75" s="75">
        <v>0</v>
      </c>
      <c r="CX75" s="75">
        <v>0</v>
      </c>
      <c r="CY75" s="75">
        <v>0</v>
      </c>
      <c r="CZ75" s="75">
        <v>0</v>
      </c>
      <c r="DA75" s="75">
        <v>0</v>
      </c>
      <c r="DB75" s="75">
        <v>0</v>
      </c>
      <c r="DC75" s="75">
        <v>0</v>
      </c>
      <c r="DD75" s="75">
        <v>0</v>
      </c>
      <c r="DE75" s="75">
        <v>0</v>
      </c>
      <c r="DF75" s="75">
        <v>0</v>
      </c>
      <c r="DG75" s="75">
        <v>0</v>
      </c>
      <c r="DH75" s="75">
        <v>0</v>
      </c>
      <c r="DI75" s="75">
        <v>0</v>
      </c>
      <c r="DJ75" s="75">
        <v>0</v>
      </c>
      <c r="DK75" s="75">
        <v>0</v>
      </c>
      <c r="DL75" s="75">
        <v>0</v>
      </c>
      <c r="DM75" s="75">
        <v>0</v>
      </c>
      <c r="DN75" s="75">
        <v>0</v>
      </c>
      <c r="DO75" s="75">
        <v>0</v>
      </c>
      <c r="DP75" s="75">
        <v>0</v>
      </c>
      <c r="DQ75" s="75">
        <v>0</v>
      </c>
      <c r="DR75" s="75">
        <v>0</v>
      </c>
      <c r="DS75" s="75">
        <v>0</v>
      </c>
      <c r="DT75" s="75">
        <v>0</v>
      </c>
      <c r="DU75" s="75">
        <v>0</v>
      </c>
      <c r="DV75" s="75">
        <v>0</v>
      </c>
      <c r="DW75" s="75">
        <v>0</v>
      </c>
      <c r="DX75" s="75">
        <v>0</v>
      </c>
      <c r="DY75" s="75">
        <v>0</v>
      </c>
      <c r="DZ75" s="75">
        <v>0</v>
      </c>
      <c r="EA75" s="75">
        <v>0</v>
      </c>
      <c r="EB75" s="75">
        <v>0</v>
      </c>
      <c r="EC75" s="75">
        <v>0</v>
      </c>
      <c r="ED75" s="75">
        <v>0</v>
      </c>
      <c r="EE75" s="75">
        <v>0</v>
      </c>
      <c r="EF75" s="309">
        <f t="shared" si="2"/>
        <v>0</v>
      </c>
      <c r="EG75" s="309">
        <f t="shared" si="3"/>
        <v>0</v>
      </c>
    </row>
    <row r="76" spans="1:277" s="320" customFormat="1" ht="13.5" customHeight="1" x14ac:dyDescent="0.2">
      <c r="A76" s="286" t="str">
        <f>IF('1'!$A$1=1,B76,C76)</f>
        <v>* Preliminary data</v>
      </c>
      <c r="B76" s="287" t="s">
        <v>430</v>
      </c>
      <c r="C76" s="288" t="s">
        <v>431</v>
      </c>
      <c r="D76" s="289"/>
      <c r="E76" s="289"/>
      <c r="F76" s="289"/>
      <c r="G76" s="289"/>
      <c r="H76" s="289"/>
      <c r="I76" s="289"/>
      <c r="J76" s="289"/>
      <c r="K76" s="289"/>
      <c r="L76" s="289"/>
      <c r="M76" s="289"/>
      <c r="N76" s="289"/>
      <c r="O76" s="289"/>
      <c r="P76" s="289"/>
      <c r="Q76" s="289"/>
      <c r="R76" s="289"/>
      <c r="S76" s="289"/>
      <c r="T76" s="289"/>
      <c r="U76" s="289"/>
      <c r="V76" s="289"/>
      <c r="W76" s="289"/>
      <c r="X76" s="289"/>
      <c r="Y76" s="289"/>
      <c r="Z76" s="289"/>
      <c r="AA76" s="289"/>
      <c r="AB76" s="289"/>
      <c r="AC76" s="289"/>
      <c r="AD76" s="289"/>
      <c r="AE76" s="289"/>
      <c r="AF76" s="289"/>
      <c r="AG76" s="289"/>
      <c r="AH76" s="289"/>
      <c r="AI76" s="289"/>
      <c r="AJ76" s="289"/>
      <c r="AK76" s="289"/>
      <c r="AL76" s="289"/>
      <c r="AM76" s="289"/>
      <c r="AN76" s="289"/>
      <c r="AO76" s="289"/>
      <c r="AP76" s="289"/>
      <c r="AQ76" s="289"/>
      <c r="AR76" s="289"/>
      <c r="AS76" s="289"/>
      <c r="AT76" s="289"/>
      <c r="AU76" s="289"/>
      <c r="AV76" s="289"/>
      <c r="AW76" s="289"/>
      <c r="AX76" s="289"/>
      <c r="AY76" s="289"/>
      <c r="AZ76" s="289"/>
      <c r="BA76" s="289"/>
      <c r="BB76" s="289"/>
      <c r="BC76" s="289"/>
      <c r="BD76" s="289"/>
      <c r="BE76" s="289"/>
      <c r="BF76" s="289"/>
      <c r="BG76" s="289"/>
      <c r="BH76" s="289"/>
      <c r="BI76" s="289"/>
      <c r="BJ76" s="289"/>
      <c r="BK76" s="289"/>
      <c r="BL76" s="289"/>
      <c r="BM76" s="289"/>
      <c r="BN76" s="289"/>
      <c r="BO76" s="289"/>
      <c r="BP76" s="289"/>
      <c r="BQ76" s="289"/>
      <c r="BR76" s="289"/>
      <c r="BS76" s="289"/>
      <c r="BT76" s="289"/>
      <c r="BU76" s="289"/>
      <c r="BV76" s="289"/>
      <c r="BW76" s="289"/>
      <c r="BX76" s="289"/>
      <c r="BY76" s="289"/>
      <c r="BZ76" s="289"/>
      <c r="CA76" s="289"/>
      <c r="CB76" s="289"/>
      <c r="CC76" s="289"/>
      <c r="CD76" s="289"/>
      <c r="CE76" s="289"/>
      <c r="CF76" s="289"/>
      <c r="CG76" s="289"/>
      <c r="CH76" s="289"/>
      <c r="CI76" s="289"/>
      <c r="CJ76" s="289"/>
      <c r="CK76" s="289"/>
      <c r="CL76" s="289"/>
      <c r="CM76" s="289"/>
      <c r="CN76" s="289"/>
      <c r="CO76" s="289"/>
      <c r="CP76" s="289"/>
      <c r="CQ76" s="289"/>
      <c r="CR76" s="289"/>
      <c r="CS76" s="289"/>
      <c r="CT76" s="289"/>
      <c r="CU76" s="289"/>
      <c r="CV76" s="289"/>
      <c r="CW76" s="289"/>
      <c r="CX76" s="289"/>
      <c r="CY76" s="289"/>
      <c r="CZ76" s="289"/>
      <c r="DA76" s="289"/>
      <c r="DB76" s="289"/>
      <c r="DC76" s="289"/>
      <c r="DD76" s="289"/>
      <c r="DE76" s="289"/>
      <c r="DF76" s="289"/>
      <c r="DG76" s="289"/>
      <c r="DH76" s="289"/>
      <c r="DI76" s="289"/>
      <c r="DJ76" s="289"/>
      <c r="DK76" s="289"/>
      <c r="DL76" s="289"/>
      <c r="DM76" s="289"/>
      <c r="DN76" s="289"/>
      <c r="DO76" s="289"/>
      <c r="DP76" s="289"/>
      <c r="DQ76" s="289"/>
      <c r="DR76" s="289"/>
      <c r="DS76" s="289"/>
      <c r="DT76" s="289"/>
      <c r="DU76" s="289"/>
      <c r="DV76" s="289"/>
      <c r="DW76" s="289"/>
      <c r="DX76" s="289"/>
      <c r="DY76" s="289"/>
      <c r="DZ76" s="289"/>
      <c r="EA76" s="289"/>
      <c r="EB76" s="289"/>
      <c r="EC76" s="289"/>
      <c r="ED76" s="289"/>
      <c r="EE76" s="289"/>
      <c r="EF76" s="296"/>
      <c r="EG76" s="296"/>
      <c r="EH76" s="321"/>
    </row>
    <row r="77" spans="1:277" s="291" customFormat="1" ht="81.75" customHeight="1" x14ac:dyDescent="0.25">
      <c r="A77" s="347" t="s">
        <v>456</v>
      </c>
      <c r="B77" s="348"/>
      <c r="C77" s="348"/>
      <c r="D77" s="348"/>
      <c r="E77" s="348"/>
      <c r="F77" s="348"/>
      <c r="G77" s="348"/>
      <c r="H77" s="348"/>
      <c r="I77" s="348"/>
      <c r="J77" s="348"/>
      <c r="K77" s="348"/>
      <c r="L77" s="348"/>
      <c r="M77" s="348"/>
      <c r="N77" s="348"/>
      <c r="O77" s="348"/>
      <c r="P77" s="348"/>
      <c r="Q77" s="348"/>
      <c r="R77" s="348"/>
      <c r="S77" s="348"/>
      <c r="T77" s="348"/>
      <c r="U77" s="348"/>
      <c r="V77" s="348"/>
      <c r="W77" s="348"/>
      <c r="X77" s="348"/>
      <c r="Y77" s="348"/>
      <c r="Z77" s="348"/>
      <c r="AA77" s="348"/>
      <c r="AB77" s="348"/>
      <c r="AC77" s="348"/>
      <c r="AD77" s="348"/>
      <c r="AE77" s="348"/>
      <c r="AF77" s="348"/>
      <c r="AG77" s="348"/>
      <c r="AH77" s="348"/>
      <c r="AI77" s="348"/>
      <c r="AJ77" s="348"/>
      <c r="AK77" s="348"/>
      <c r="AL77" s="348"/>
      <c r="AM77" s="348"/>
      <c r="AN77" s="348"/>
      <c r="AO77" s="348"/>
      <c r="AP77" s="348"/>
      <c r="AQ77" s="348"/>
      <c r="AR77" s="348"/>
      <c r="AS77" s="348"/>
      <c r="AT77" s="348"/>
      <c r="AU77" s="348"/>
      <c r="AV77" s="348"/>
      <c r="AW77" s="348"/>
      <c r="AX77" s="348"/>
      <c r="AY77" s="348"/>
      <c r="AZ77" s="348"/>
      <c r="BA77" s="348"/>
      <c r="BB77" s="348"/>
      <c r="BC77" s="348"/>
      <c r="BD77" s="348"/>
      <c r="BE77" s="348"/>
      <c r="BF77" s="348"/>
      <c r="BG77" s="348"/>
      <c r="BH77" s="348"/>
      <c r="BI77" s="348"/>
      <c r="BJ77" s="348"/>
      <c r="BK77" s="348"/>
      <c r="BL77" s="348"/>
      <c r="BM77" s="348"/>
      <c r="BN77" s="348"/>
      <c r="BO77" s="348"/>
      <c r="BP77" s="348"/>
      <c r="BQ77" s="348"/>
      <c r="BR77" s="348"/>
      <c r="BS77" s="348"/>
      <c r="BT77" s="348"/>
      <c r="BU77" s="348"/>
      <c r="BV77" s="348"/>
      <c r="BW77" s="348"/>
      <c r="BX77" s="348"/>
      <c r="BY77" s="348"/>
      <c r="BZ77" s="348"/>
      <c r="CA77" s="348"/>
      <c r="CB77" s="348"/>
      <c r="CC77" s="348"/>
      <c r="CD77" s="348"/>
      <c r="CE77" s="348"/>
      <c r="CF77" s="348"/>
      <c r="CG77" s="348"/>
      <c r="CH77" s="348"/>
      <c r="CI77" s="348"/>
      <c r="CJ77" s="348"/>
      <c r="CK77" s="348"/>
      <c r="CL77" s="348"/>
      <c r="CM77" s="348"/>
      <c r="CN77" s="348"/>
      <c r="CO77" s="348"/>
      <c r="CP77" s="348"/>
      <c r="CQ77" s="348"/>
      <c r="CR77" s="348"/>
      <c r="CS77" s="348"/>
      <c r="CT77" s="348"/>
      <c r="CU77" s="348"/>
      <c r="CV77" s="348"/>
      <c r="CW77" s="348"/>
      <c r="CX77" s="348"/>
      <c r="CY77" s="348"/>
      <c r="CZ77" s="348"/>
      <c r="DA77" s="348"/>
      <c r="DB77" s="348"/>
      <c r="DC77" s="348"/>
      <c r="DD77" s="348"/>
      <c r="DE77" s="348"/>
      <c r="DF77" s="348"/>
      <c r="DG77" s="348"/>
      <c r="DH77" s="348"/>
      <c r="DI77" s="348"/>
      <c r="DJ77" s="348"/>
      <c r="DK77" s="348"/>
      <c r="DL77" s="348"/>
      <c r="DM77" s="348"/>
      <c r="DN77" s="348"/>
      <c r="DO77" s="348"/>
      <c r="DP77" s="348"/>
      <c r="DQ77" s="348"/>
      <c r="DR77" s="348"/>
      <c r="DS77" s="348"/>
      <c r="DT77" s="348"/>
      <c r="DU77" s="348"/>
      <c r="DV77" s="348"/>
      <c r="DW77" s="348"/>
      <c r="DX77" s="348"/>
      <c r="DY77" s="348"/>
      <c r="DZ77" s="348"/>
      <c r="EA77" s="348"/>
      <c r="EB77" s="348"/>
      <c r="EC77" s="348"/>
      <c r="ED77" s="348"/>
      <c r="EE77" s="348"/>
      <c r="EF77" s="348"/>
      <c r="EG77" s="348"/>
      <c r="EH77" s="323"/>
      <c r="EI77" s="323"/>
      <c r="EJ77" s="323"/>
      <c r="EK77" s="323"/>
      <c r="EL77" s="323"/>
      <c r="EM77" s="323"/>
      <c r="EN77" s="323"/>
      <c r="EO77" s="323"/>
      <c r="EP77" s="323"/>
      <c r="EQ77" s="323"/>
      <c r="ER77" s="323"/>
      <c r="ES77" s="323"/>
      <c r="ET77" s="323"/>
      <c r="EU77" s="323"/>
      <c r="EV77" s="323"/>
      <c r="EW77" s="323"/>
      <c r="EX77" s="323"/>
      <c r="EY77" s="323"/>
      <c r="EZ77" s="323"/>
      <c r="FA77" s="323"/>
      <c r="FB77" s="323"/>
      <c r="FC77" s="323"/>
      <c r="FD77" s="323"/>
      <c r="FE77" s="323"/>
      <c r="FF77" s="323"/>
      <c r="FG77" s="323"/>
      <c r="FH77" s="323"/>
      <c r="FI77" s="323"/>
      <c r="FJ77" s="323"/>
      <c r="FK77" s="323"/>
      <c r="FL77" s="323"/>
      <c r="FM77" s="323"/>
      <c r="FN77" s="323"/>
      <c r="FO77" s="323"/>
      <c r="FP77" s="323"/>
      <c r="FQ77" s="323"/>
      <c r="FR77" s="323"/>
      <c r="FS77" s="323"/>
      <c r="FT77" s="323"/>
      <c r="FU77" s="323"/>
      <c r="FV77" s="323"/>
      <c r="FW77" s="323"/>
      <c r="FX77" s="323"/>
      <c r="FY77" s="323"/>
      <c r="FZ77" s="323"/>
      <c r="GA77" s="323"/>
      <c r="GB77" s="323"/>
      <c r="GC77" s="323"/>
      <c r="GD77" s="323"/>
      <c r="GE77" s="323"/>
      <c r="GF77" s="323"/>
      <c r="GG77" s="323"/>
      <c r="GH77" s="323"/>
      <c r="GI77" s="323"/>
      <c r="GJ77" s="323"/>
      <c r="GK77" s="323"/>
      <c r="GL77" s="323"/>
      <c r="GM77" s="323"/>
      <c r="GN77" s="323"/>
      <c r="GO77" s="323"/>
      <c r="GP77" s="323"/>
      <c r="GQ77" s="323"/>
      <c r="GR77" s="323"/>
      <c r="GS77" s="323"/>
      <c r="GT77" s="323"/>
      <c r="GU77" s="323"/>
      <c r="GV77" s="323"/>
      <c r="GW77" s="323"/>
      <c r="GX77" s="323"/>
      <c r="GY77" s="323"/>
      <c r="GZ77" s="323"/>
      <c r="HA77" s="323"/>
      <c r="HB77" s="323"/>
      <c r="HC77" s="323"/>
      <c r="HD77" s="323"/>
      <c r="HE77" s="323"/>
      <c r="HF77" s="323"/>
      <c r="HG77" s="323"/>
      <c r="HH77" s="323"/>
      <c r="HI77" s="323"/>
      <c r="HJ77" s="323"/>
      <c r="HK77" s="323"/>
      <c r="HL77" s="323"/>
      <c r="HM77" s="323"/>
      <c r="HN77" s="323"/>
      <c r="HO77" s="323"/>
      <c r="HP77" s="323"/>
      <c r="HQ77" s="323"/>
      <c r="HR77" s="323"/>
      <c r="HS77" s="323"/>
      <c r="HT77" s="323"/>
      <c r="HU77" s="323"/>
      <c r="HV77" s="323"/>
      <c r="HW77" s="323"/>
      <c r="HX77" s="323"/>
      <c r="HY77" s="323"/>
      <c r="HZ77" s="323"/>
      <c r="IA77" s="323"/>
      <c r="IB77" s="323"/>
      <c r="IC77" s="323"/>
      <c r="ID77" s="323"/>
      <c r="IE77" s="323"/>
      <c r="IF77" s="323"/>
      <c r="IG77" s="323"/>
      <c r="IH77" s="323"/>
      <c r="II77" s="323"/>
      <c r="IJ77" s="323"/>
      <c r="IK77" s="323"/>
      <c r="IL77" s="323"/>
      <c r="IM77" s="323"/>
      <c r="IN77" s="323"/>
      <c r="IO77" s="323"/>
      <c r="IP77" s="323"/>
      <c r="IQ77" s="323"/>
      <c r="IR77" s="323"/>
      <c r="IS77" s="323"/>
      <c r="IT77" s="323"/>
      <c r="IU77" s="323"/>
      <c r="IV77" s="323"/>
      <c r="IW77" s="323"/>
      <c r="IX77" s="323"/>
      <c r="IY77" s="323"/>
      <c r="IZ77" s="323"/>
      <c r="JA77" s="323"/>
      <c r="JB77" s="323"/>
      <c r="JC77" s="323"/>
      <c r="JD77" s="323"/>
      <c r="JE77" s="323"/>
      <c r="JF77" s="323"/>
      <c r="JG77" s="323"/>
      <c r="JH77" s="323"/>
      <c r="JI77" s="323"/>
      <c r="JJ77" s="323"/>
      <c r="JK77" s="323"/>
      <c r="JL77" s="323"/>
      <c r="JM77" s="323"/>
      <c r="JN77" s="323"/>
      <c r="JO77" s="323"/>
      <c r="JP77" s="323"/>
      <c r="JQ77" s="323"/>
    </row>
  </sheetData>
  <mergeCells count="4">
    <mergeCell ref="A5:A6"/>
    <mergeCell ref="B5:B6"/>
    <mergeCell ref="C5:C6"/>
    <mergeCell ref="A77:EG77"/>
  </mergeCells>
  <hyperlinks>
    <hyperlink ref="A1" location="'1'!A1" display="to title"/>
  </hyperlinks>
  <printOptions horizontalCentered="1"/>
  <pageMargins left="0.70866141732283472" right="0.70866141732283472" top="0.94488188976377963" bottom="0.6692913385826772" header="0.51181102362204722" footer="0.51181102362204722"/>
  <pageSetup paperSize="9" scale="4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Q94"/>
  <sheetViews>
    <sheetView zoomScale="70" zoomScaleNormal="70" workbookViewId="0">
      <pane xSplit="3" ySplit="6" topLeftCell="DH7" activePane="bottomRight" state="frozen"/>
      <selection activeCell="EE1" sqref="EE1:EE1048576"/>
      <selection pane="topRight" activeCell="EE1" sqref="EE1:EE1048576"/>
      <selection pane="bottomLeft" activeCell="EE1" sqref="EE1:EE1048576"/>
      <selection pane="bottomRight" activeCell="DH7" sqref="DH7"/>
    </sheetView>
  </sheetViews>
  <sheetFormatPr defaultColWidth="9.140625" defaultRowHeight="12.75" outlineLevelRow="1" outlineLevelCol="1" x14ac:dyDescent="0.2"/>
  <cols>
    <col min="1" max="1" width="42.28515625" style="78" customWidth="1"/>
    <col min="2" max="3" width="68.28515625" style="129" hidden="1" customWidth="1"/>
    <col min="4" max="5" width="7.7109375" style="6" hidden="1" customWidth="1" outlineLevel="1"/>
    <col min="6" max="8" width="8.140625" style="6" hidden="1" customWidth="1" outlineLevel="1"/>
    <col min="9" max="23" width="7.7109375" style="6" hidden="1" customWidth="1" outlineLevel="1"/>
    <col min="24" max="24" width="8.140625" style="6" hidden="1" customWidth="1" outlineLevel="1"/>
    <col min="25" max="25" width="7.7109375" style="6" hidden="1" customWidth="1" outlineLevel="1"/>
    <col min="26" max="27" width="8.140625" style="6" hidden="1" customWidth="1" outlineLevel="1"/>
    <col min="28" max="28" width="7.7109375" style="6" hidden="1" customWidth="1" outlineLevel="1"/>
    <col min="29" max="30" width="8.140625" style="6" hidden="1" customWidth="1" outlineLevel="1"/>
    <col min="31" max="31" width="7.7109375" style="6" hidden="1" customWidth="1" outlineLevel="1"/>
    <col min="32" max="43" width="8.140625" style="6" hidden="1" customWidth="1" outlineLevel="1"/>
    <col min="44" max="44" width="8.140625" style="6" hidden="1" customWidth="1" outlineLevel="1" collapsed="1"/>
    <col min="45" max="59" width="8.140625" style="6" hidden="1" customWidth="1" outlineLevel="1"/>
    <col min="60" max="60" width="8.140625" style="6" hidden="1" customWidth="1" outlineLevel="1" collapsed="1"/>
    <col min="61" max="63" width="8.140625" style="6" hidden="1" customWidth="1" outlineLevel="1"/>
    <col min="64" max="64" width="7.7109375" style="6" hidden="1" customWidth="1" outlineLevel="1"/>
    <col min="65" max="66" width="8.140625" style="6" hidden="1" customWidth="1" outlineLevel="1"/>
    <col min="67" max="68" width="7.7109375" style="6" hidden="1" customWidth="1" outlineLevel="1"/>
    <col min="69" max="71" width="8.140625" style="6" hidden="1" customWidth="1" outlineLevel="1"/>
    <col min="72" max="72" width="8.140625" style="6" hidden="1" customWidth="1" outlineLevel="1" collapsed="1"/>
    <col min="73" max="79" width="8.140625" style="6" hidden="1" customWidth="1" outlineLevel="1"/>
    <col min="80" max="80" width="8.140625" style="6" hidden="1" customWidth="1" outlineLevel="1" collapsed="1"/>
    <col min="81" max="83" width="8.140625" style="6" hidden="1" customWidth="1" outlineLevel="1"/>
    <col min="84" max="84" width="8.140625" style="6" hidden="1" customWidth="1" outlineLevel="1" collapsed="1"/>
    <col min="85" max="87" width="8.140625" style="6" hidden="1" customWidth="1" outlineLevel="1"/>
    <col min="88" max="88" width="8.140625" style="6" hidden="1" customWidth="1" outlineLevel="1" collapsed="1"/>
    <col min="89" max="90" width="8.140625" style="6" hidden="1" customWidth="1" outlineLevel="1"/>
    <col min="91" max="91" width="7.7109375" style="6" hidden="1" customWidth="1" outlineLevel="1"/>
    <col min="92" max="97" width="8.140625" style="6" hidden="1" customWidth="1" outlineLevel="1"/>
    <col min="98" max="98" width="8.7109375" style="6" hidden="1" customWidth="1" outlineLevel="1"/>
    <col min="99" max="99" width="8.85546875" style="6" hidden="1" customWidth="1" outlineLevel="1"/>
    <col min="100" max="100" width="8.85546875" style="6" hidden="1" customWidth="1" outlineLevel="1" collapsed="1"/>
    <col min="101" max="102" width="8.85546875" style="6" hidden="1" customWidth="1" outlineLevel="1"/>
    <col min="103" max="104" width="8.28515625" style="6" hidden="1" customWidth="1" outlineLevel="1"/>
    <col min="105" max="111" width="8.85546875" style="6" hidden="1" customWidth="1" outlineLevel="1"/>
    <col min="112" max="112" width="8.140625" style="6" bestFit="1" customWidth="1" collapsed="1"/>
    <col min="113" max="113" width="8.140625" style="6" bestFit="1" customWidth="1"/>
    <col min="114" max="117" width="8.7109375" style="6" bestFit="1" customWidth="1"/>
    <col min="118" max="118" width="9.140625" style="6" bestFit="1" customWidth="1"/>
    <col min="119" max="123" width="8.7109375" style="6" bestFit="1" customWidth="1"/>
    <col min="124" max="125" width="9.140625" style="6" bestFit="1" customWidth="1"/>
    <col min="126" max="127" width="8.7109375" style="6" bestFit="1" customWidth="1"/>
    <col min="128" max="130" width="9.140625" style="6" bestFit="1" customWidth="1"/>
    <col min="131" max="131" width="8.7109375" style="6" bestFit="1" customWidth="1"/>
    <col min="132" max="132" width="9.140625" style="6" bestFit="1" customWidth="1"/>
    <col min="133" max="133" width="8.7109375" style="6" bestFit="1" customWidth="1"/>
    <col min="134" max="134" width="9.140625" style="6" bestFit="1" customWidth="1"/>
    <col min="135" max="135" width="8.7109375" style="6" bestFit="1" customWidth="1"/>
    <col min="136" max="136" width="10.28515625" style="274" customWidth="1" outlineLevel="1"/>
    <col min="137" max="137" width="11.140625" style="274" bestFit="1" customWidth="1" outlineLevel="1"/>
    <col min="138" max="16384" width="9.140625" style="78"/>
  </cols>
  <sheetData>
    <row r="1" spans="1:137" x14ac:dyDescent="0.2">
      <c r="A1" s="11" t="str">
        <f>IF('1'!$A$1=1,"до змісту","to title")</f>
        <v>to title</v>
      </c>
      <c r="B1" s="12"/>
      <c r="C1" s="12"/>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row>
    <row r="2" spans="1:137" s="317" customFormat="1" x14ac:dyDescent="0.2">
      <c r="A2" s="314" t="str">
        <f>IF('1'!$A$1=1,B2,C2)</f>
        <v>1.2. Balance of Payments of Ukraine: analytical presentation by sectors</v>
      </c>
      <c r="B2" s="315" t="s">
        <v>5</v>
      </c>
      <c r="C2" s="315" t="s">
        <v>130</v>
      </c>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316"/>
      <c r="EG2" s="316"/>
    </row>
    <row r="3" spans="1:137" x14ac:dyDescent="0.2">
      <c r="A3" s="79" t="str">
        <f>IF('1'!$A$1=1,B3,C3)</f>
        <v>(according to BPM6)</v>
      </c>
      <c r="B3" s="80" t="s">
        <v>132</v>
      </c>
      <c r="C3" s="80" t="s">
        <v>131</v>
      </c>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3"/>
      <c r="CY3" s="3"/>
      <c r="CZ3" s="3"/>
      <c r="DA3" s="3"/>
      <c r="DB3" s="3"/>
      <c r="DC3" s="3"/>
      <c r="DD3" s="3"/>
      <c r="DE3" s="3"/>
      <c r="DF3" s="3"/>
      <c r="DG3" s="3"/>
      <c r="DH3" s="16"/>
      <c r="DI3" s="16"/>
      <c r="DJ3" s="16"/>
      <c r="DK3" s="16"/>
      <c r="DL3" s="16"/>
      <c r="DM3" s="16"/>
      <c r="DN3" s="16"/>
      <c r="DO3" s="16"/>
      <c r="DP3" s="16"/>
      <c r="DQ3" s="16"/>
      <c r="DR3" s="16"/>
      <c r="DS3" s="16"/>
      <c r="DT3" s="16"/>
      <c r="DU3" s="16"/>
      <c r="DV3" s="16"/>
      <c r="DW3" s="16"/>
      <c r="DX3" s="16"/>
      <c r="DY3" s="16"/>
      <c r="DZ3" s="16"/>
      <c r="EA3" s="16"/>
      <c r="EB3" s="16"/>
      <c r="EC3" s="16"/>
      <c r="ED3" s="16"/>
      <c r="EE3" s="16"/>
    </row>
    <row r="4" spans="1:137" s="3" customFormat="1" x14ac:dyDescent="0.2">
      <c r="A4" s="293" t="str">
        <f>IF('1'!$A$1=1,C4,B4)</f>
        <v xml:space="preserve"> mln UAH</v>
      </c>
      <c r="B4" s="295" t="s">
        <v>16</v>
      </c>
      <c r="C4" s="294" t="s">
        <v>15</v>
      </c>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c r="BQ4" s="271"/>
      <c r="BR4" s="271"/>
      <c r="BS4" s="271"/>
      <c r="BT4" s="271"/>
      <c r="BU4" s="271"/>
      <c r="BV4" s="271"/>
      <c r="BW4" s="271"/>
      <c r="BX4" s="271"/>
      <c r="BY4" s="271"/>
      <c r="BZ4" s="271"/>
      <c r="CA4" s="271"/>
      <c r="CB4" s="271"/>
      <c r="CC4" s="271"/>
      <c r="CD4" s="271"/>
      <c r="CE4" s="271"/>
      <c r="CF4" s="271"/>
      <c r="CG4" s="271"/>
      <c r="CH4" s="271"/>
      <c r="CI4" s="271"/>
      <c r="CJ4" s="271"/>
      <c r="CK4" s="271"/>
      <c r="CL4" s="271"/>
      <c r="CM4" s="271"/>
      <c r="CN4" s="271"/>
      <c r="CO4" s="271"/>
      <c r="CP4" s="271"/>
      <c r="CQ4" s="271"/>
      <c r="CR4" s="271"/>
      <c r="CS4" s="271"/>
      <c r="CT4" s="271"/>
      <c r="CU4" s="271"/>
      <c r="CV4" s="271"/>
      <c r="CW4" s="271"/>
      <c r="DH4" s="271"/>
      <c r="DI4" s="271"/>
      <c r="DJ4" s="271"/>
      <c r="DK4" s="271"/>
      <c r="DL4" s="271"/>
      <c r="DM4" s="271"/>
      <c r="DN4" s="271"/>
      <c r="DO4" s="271"/>
      <c r="DP4" s="271"/>
      <c r="DQ4" s="271"/>
      <c r="DR4" s="271"/>
      <c r="DS4" s="271"/>
      <c r="DT4" s="271"/>
      <c r="DU4" s="271"/>
      <c r="DV4" s="271"/>
      <c r="DW4" s="271"/>
      <c r="DX4" s="271"/>
      <c r="DY4" s="271"/>
      <c r="DZ4" s="271"/>
      <c r="EA4" s="271"/>
      <c r="EB4" s="271"/>
      <c r="EC4" s="271"/>
      <c r="ED4" s="271"/>
      <c r="EE4" s="271"/>
      <c r="EF4" s="45"/>
      <c r="EG4" s="45"/>
    </row>
    <row r="5" spans="1:137" x14ac:dyDescent="0.2">
      <c r="A5" s="81" t="str">
        <f>IF('1'!$A$1=1,B5,C5)</f>
        <v>Description</v>
      </c>
      <c r="B5" s="82" t="s">
        <v>133</v>
      </c>
      <c r="C5" s="82" t="s">
        <v>18</v>
      </c>
      <c r="D5" s="18">
        <v>2015</v>
      </c>
      <c r="E5" s="19"/>
      <c r="F5" s="20"/>
      <c r="G5" s="19"/>
      <c r="H5" s="21"/>
      <c r="I5" s="21"/>
      <c r="J5" s="21"/>
      <c r="K5" s="21"/>
      <c r="L5" s="21"/>
      <c r="M5" s="21"/>
      <c r="N5" s="21"/>
      <c r="O5" s="21"/>
      <c r="P5" s="18">
        <v>2016</v>
      </c>
      <c r="Q5" s="19"/>
      <c r="R5" s="20"/>
      <c r="S5" s="19"/>
      <c r="T5" s="21"/>
      <c r="U5" s="21"/>
      <c r="V5" s="21"/>
      <c r="W5" s="21"/>
      <c r="X5" s="21"/>
      <c r="Y5" s="21"/>
      <c r="Z5" s="21"/>
      <c r="AA5" s="21"/>
      <c r="AB5" s="18">
        <v>2017</v>
      </c>
      <c r="AC5" s="19"/>
      <c r="AD5" s="20"/>
      <c r="AE5" s="19"/>
      <c r="AF5" s="21"/>
      <c r="AG5" s="21"/>
      <c r="AH5" s="21"/>
      <c r="AI5" s="21"/>
      <c r="AJ5" s="21"/>
      <c r="AK5" s="21"/>
      <c r="AL5" s="21"/>
      <c r="AM5" s="21"/>
      <c r="AN5" s="18">
        <v>2018</v>
      </c>
      <c r="AO5" s="19"/>
      <c r="AP5" s="20"/>
      <c r="AQ5" s="19"/>
      <c r="AR5" s="21"/>
      <c r="AS5" s="21"/>
      <c r="AT5" s="21"/>
      <c r="AU5" s="21"/>
      <c r="AV5" s="21"/>
      <c r="AW5" s="21"/>
      <c r="AX5" s="21"/>
      <c r="AY5" s="21"/>
      <c r="AZ5" s="18">
        <v>2019</v>
      </c>
      <c r="BA5" s="19"/>
      <c r="BB5" s="20"/>
      <c r="BC5" s="19"/>
      <c r="BD5" s="21"/>
      <c r="BE5" s="21"/>
      <c r="BF5" s="21"/>
      <c r="BG5" s="21"/>
      <c r="BH5" s="21"/>
      <c r="BI5" s="21"/>
      <c r="BJ5" s="21"/>
      <c r="BK5" s="21"/>
      <c r="BL5" s="18">
        <v>2020</v>
      </c>
      <c r="BM5" s="19"/>
      <c r="BN5" s="20"/>
      <c r="BO5" s="19"/>
      <c r="BP5" s="21"/>
      <c r="BQ5" s="21"/>
      <c r="BR5" s="21"/>
      <c r="BS5" s="21"/>
      <c r="BT5" s="21"/>
      <c r="BU5" s="21"/>
      <c r="BV5" s="21"/>
      <c r="BW5" s="21"/>
      <c r="BX5" s="18">
        <v>2021</v>
      </c>
      <c r="BY5" s="18"/>
      <c r="BZ5" s="18"/>
      <c r="CA5" s="18"/>
      <c r="CB5" s="18"/>
      <c r="CC5" s="18"/>
      <c r="CD5" s="18"/>
      <c r="CE5" s="18"/>
      <c r="CF5" s="18"/>
      <c r="CG5" s="18"/>
      <c r="CH5" s="18"/>
      <c r="CI5" s="18"/>
      <c r="CJ5" s="18">
        <v>2022</v>
      </c>
      <c r="CK5" s="18"/>
      <c r="CL5" s="18"/>
      <c r="CM5" s="18"/>
      <c r="CN5" s="18"/>
      <c r="CO5" s="18"/>
      <c r="CP5" s="18"/>
      <c r="CQ5" s="18"/>
      <c r="CR5" s="18"/>
      <c r="CS5" s="18"/>
      <c r="CT5" s="18"/>
      <c r="CU5" s="18"/>
      <c r="CV5" s="18">
        <v>2023</v>
      </c>
      <c r="CW5" s="18"/>
      <c r="CX5" s="18"/>
      <c r="CY5" s="18"/>
      <c r="CZ5" s="18"/>
      <c r="DA5" s="18"/>
      <c r="DB5" s="18"/>
      <c r="DC5" s="18"/>
      <c r="DD5" s="18"/>
      <c r="DE5" s="18"/>
      <c r="DF5" s="18"/>
      <c r="DG5" s="18"/>
      <c r="DH5" s="18">
        <v>2024</v>
      </c>
      <c r="DI5" s="18"/>
      <c r="DJ5" s="18"/>
      <c r="DK5" s="18"/>
      <c r="DL5" s="18"/>
      <c r="DM5" s="18"/>
      <c r="DN5" s="18"/>
      <c r="DO5" s="18"/>
      <c r="DP5" s="18"/>
      <c r="DQ5" s="18"/>
      <c r="DR5" s="18"/>
      <c r="DS5" s="18"/>
      <c r="DT5" s="18">
        <v>2025</v>
      </c>
      <c r="DU5" s="319"/>
      <c r="DV5" s="319"/>
      <c r="DW5" s="319"/>
      <c r="DX5" s="319"/>
      <c r="DY5" s="319"/>
      <c r="DZ5" s="319"/>
      <c r="EA5" s="319"/>
      <c r="EB5" s="319"/>
      <c r="EC5" s="319"/>
      <c r="ED5" s="319"/>
      <c r="EE5" s="319"/>
      <c r="EF5" s="341">
        <v>2024</v>
      </c>
      <c r="EG5" s="318">
        <v>2025</v>
      </c>
    </row>
    <row r="6" spans="1:137" x14ac:dyDescent="0.2">
      <c r="A6" s="83"/>
      <c r="B6" s="84"/>
      <c r="C6" s="84"/>
      <c r="D6" s="22" t="str">
        <f>IF('1'!$A$1=1,"січ","Jan")</f>
        <v>Jan</v>
      </c>
      <c r="E6" s="23" t="str">
        <f>IF('1'!$A$1=1,"лют","Feb")</f>
        <v>Feb</v>
      </c>
      <c r="F6" s="22" t="str">
        <f>IF('1'!$A$1=1,"берез","Mar")</f>
        <v>Mar</v>
      </c>
      <c r="G6" s="23" t="str">
        <f>IF('1'!$A$1=1,"квіт","Apr")</f>
        <v>Apr</v>
      </c>
      <c r="H6" s="23" t="str">
        <f>IF('1'!$A$1=1,"трав","May")</f>
        <v>May</v>
      </c>
      <c r="I6" s="23" t="str">
        <f>IF('1'!$A$1=1,"черв","Jun")</f>
        <v>Jun</v>
      </c>
      <c r="J6" s="23" t="str">
        <f>IF('1'!$A$1=1,"лип","Jul")</f>
        <v>Jul</v>
      </c>
      <c r="K6" s="23" t="str">
        <f>IF('1'!$A$1=1,"сер","Aug")</f>
        <v>Aug</v>
      </c>
      <c r="L6" s="23" t="str">
        <f>IF('1'!$A$1=1,"верес","Sept")</f>
        <v>Sept</v>
      </c>
      <c r="M6" s="23" t="str">
        <f>IF('1'!$A$1=1,"жовт","Oct")</f>
        <v>Oct</v>
      </c>
      <c r="N6" s="23" t="str">
        <f>IF('1'!$A$1=1,"лист","Nov")</f>
        <v>Nov</v>
      </c>
      <c r="O6" s="23" t="str">
        <f>IF('1'!$A$1=1,"груд","Dec")</f>
        <v>Dec</v>
      </c>
      <c r="P6" s="22" t="str">
        <f>IF('1'!$A$1=1,"січ","Jan")</f>
        <v>Jan</v>
      </c>
      <c r="Q6" s="23" t="str">
        <f>IF('1'!$A$1=1,"лют","Feb")</f>
        <v>Feb</v>
      </c>
      <c r="R6" s="22" t="str">
        <f>IF('1'!$A$1=1,"берез","Mar")</f>
        <v>Mar</v>
      </c>
      <c r="S6" s="23" t="str">
        <f>IF('1'!$A$1=1,"квіт","Apr")</f>
        <v>Apr</v>
      </c>
      <c r="T6" s="23" t="str">
        <f>IF('1'!$A$1=1,"трав","May")</f>
        <v>May</v>
      </c>
      <c r="U6" s="23" t="str">
        <f>IF('1'!$A$1=1,"черв","June")</f>
        <v>June</v>
      </c>
      <c r="V6" s="23" t="str">
        <f>IF('1'!$A$1=1,"лип","July")</f>
        <v>July</v>
      </c>
      <c r="W6" s="23" t="str">
        <f>IF('1'!$A$1=1,"серп","Aug")</f>
        <v>Aug</v>
      </c>
      <c r="X6" s="23" t="str">
        <f>IF('1'!$A$1=1,"верес","Sept")</f>
        <v>Sept</v>
      </c>
      <c r="Y6" s="23" t="str">
        <f>IF('1'!$A$1=1,"жовт","Oct")</f>
        <v>Oct</v>
      </c>
      <c r="Z6" s="23" t="str">
        <f>IF('1'!$A$1=1,"лист","Nov")</f>
        <v>Nov</v>
      </c>
      <c r="AA6" s="23" t="str">
        <f>IF('1'!$A$1=1,"груд","Dec")</f>
        <v>Dec</v>
      </c>
      <c r="AB6" s="23" t="str">
        <f>IF('1'!$A$1=1,"січ","Jan")</f>
        <v>Jan</v>
      </c>
      <c r="AC6" s="23" t="str">
        <f>IF('1'!$A$1=1,"лют","Feb")</f>
        <v>Feb</v>
      </c>
      <c r="AD6" s="23" t="str">
        <f>IF('1'!$A$1=1,"берез","Mar")</f>
        <v>Mar</v>
      </c>
      <c r="AE6" s="23" t="str">
        <f>IF('1'!$A$1=1,"квіт","Apr")</f>
        <v>Apr</v>
      </c>
      <c r="AF6" s="23" t="str">
        <f>IF('1'!$A$1=1,"трав","May")</f>
        <v>May</v>
      </c>
      <c r="AG6" s="23" t="str">
        <f>IF('1'!$A$1=1,"черв","June")</f>
        <v>June</v>
      </c>
      <c r="AH6" s="23" t="str">
        <f>IF('1'!$A$1=1,"лип","July")</f>
        <v>July</v>
      </c>
      <c r="AI6" s="23" t="str">
        <f>IF('1'!$A$1=1,"серп","Aug")</f>
        <v>Aug</v>
      </c>
      <c r="AJ6" s="23" t="str">
        <f>IF('1'!$A$1=1,"верес","Sept")</f>
        <v>Sept</v>
      </c>
      <c r="AK6" s="23" t="str">
        <f>IF('1'!$A$1=1,"жовт","Oct")</f>
        <v>Oct</v>
      </c>
      <c r="AL6" s="23" t="str">
        <f>IF('1'!$A$1=1,"лист","Nov")</f>
        <v>Nov</v>
      </c>
      <c r="AM6" s="23" t="str">
        <f>IF('1'!$A$1=1,"груд","Dec")</f>
        <v>Dec</v>
      </c>
      <c r="AN6" s="23" t="str">
        <f>IF('1'!$A$1=1,"січ","Jan")</f>
        <v>Jan</v>
      </c>
      <c r="AO6" s="23" t="str">
        <f>IF('1'!$A$1=1,"лют","Feb")</f>
        <v>Feb</v>
      </c>
      <c r="AP6" s="23" t="str">
        <f>IF('1'!$A$1=1,"берез","Mar")</f>
        <v>Mar</v>
      </c>
      <c r="AQ6" s="23" t="str">
        <f>IF('1'!$A$1=1,"квіт","Apr")</f>
        <v>Apr</v>
      </c>
      <c r="AR6" s="23" t="str">
        <f>IF('1'!$A$1=1,"трав","May")</f>
        <v>May</v>
      </c>
      <c r="AS6" s="23" t="str">
        <f>IF('1'!$A$1=1,"черв","June")</f>
        <v>June</v>
      </c>
      <c r="AT6" s="23" t="str">
        <f>IF('1'!$A$1=1,"лип","July")</f>
        <v>July</v>
      </c>
      <c r="AU6" s="23" t="str">
        <f>IF('1'!$A$1=1,"серп","Aug")</f>
        <v>Aug</v>
      </c>
      <c r="AV6" s="23" t="str">
        <f>IF('1'!$A$1=1,"вер","Sept")</f>
        <v>Sept</v>
      </c>
      <c r="AW6" s="23" t="str">
        <f>IF('1'!$A$1=1,"жовт","Oct")</f>
        <v>Oct</v>
      </c>
      <c r="AX6" s="23" t="str">
        <f>IF('1'!$A$1=1,"лист","Nov")</f>
        <v>Nov</v>
      </c>
      <c r="AY6" s="23" t="str">
        <f>IF('1'!$A$1=1,"груд","Dec")</f>
        <v>Dec</v>
      </c>
      <c r="AZ6" s="23" t="str">
        <f>IF('1'!$A$1=1,"січ","Jan")</f>
        <v>Jan</v>
      </c>
      <c r="BA6" s="23" t="str">
        <f>IF('1'!$A$1=1,"лют","Feb")</f>
        <v>Feb</v>
      </c>
      <c r="BB6" s="23" t="str">
        <f>IF('1'!$A$1=1,"берез","Mar")</f>
        <v>Mar</v>
      </c>
      <c r="BC6" s="23" t="str">
        <f>IF('1'!$A$1=1,"квіт","Apr")</f>
        <v>Apr</v>
      </c>
      <c r="BD6" s="23" t="str">
        <f>IF('1'!$A$1=1,"трав","May")</f>
        <v>May</v>
      </c>
      <c r="BE6" s="23" t="str">
        <f>IF('1'!$A$1=1,"черв","June")</f>
        <v>June</v>
      </c>
      <c r="BF6" s="23" t="str">
        <f>IF('1'!$A$1=1,"лип","July")</f>
        <v>July</v>
      </c>
      <c r="BG6" s="23" t="str">
        <f>IF('1'!$A$1=1,"серп","Aug")</f>
        <v>Aug</v>
      </c>
      <c r="BH6" s="23" t="str">
        <f>IF('1'!$A$1=1,"вер","Sept")</f>
        <v>Sept</v>
      </c>
      <c r="BI6" s="23" t="str">
        <f>IF('1'!$A$1=1,"жовт","Oct")</f>
        <v>Oct</v>
      </c>
      <c r="BJ6" s="23" t="str">
        <f>IF('1'!$A$1=1,"лист","Nov")</f>
        <v>Nov</v>
      </c>
      <c r="BK6" s="23" t="str">
        <f>IF('1'!$A$1=1,"груд","Dec")</f>
        <v>Dec</v>
      </c>
      <c r="BL6" s="23" t="s">
        <v>19</v>
      </c>
      <c r="BM6" s="23" t="s">
        <v>20</v>
      </c>
      <c r="BN6" s="23" t="s">
        <v>21</v>
      </c>
      <c r="BO6" s="23" t="s">
        <v>22</v>
      </c>
      <c r="BP6" s="23" t="s">
        <v>23</v>
      </c>
      <c r="BQ6" s="23" t="s">
        <v>24</v>
      </c>
      <c r="BR6" s="23" t="s">
        <v>25</v>
      </c>
      <c r="BS6" s="23" t="s">
        <v>26</v>
      </c>
      <c r="BT6" s="23" t="s">
        <v>27</v>
      </c>
      <c r="BU6" s="23" t="s">
        <v>28</v>
      </c>
      <c r="BV6" s="23" t="s">
        <v>29</v>
      </c>
      <c r="BW6" s="23" t="s">
        <v>30</v>
      </c>
      <c r="BX6" s="23" t="str">
        <f>IF('1'!$A$1=1,"січ","Jan")</f>
        <v>Jan</v>
      </c>
      <c r="BY6" s="23" t="str">
        <f>IF('1'!$A$1=1,"лют","Feb")</f>
        <v>Feb</v>
      </c>
      <c r="BZ6" s="23" t="str">
        <f>IF('1'!$A$1=1,"берез","Mar")</f>
        <v>Mar</v>
      </c>
      <c r="CA6" s="23" t="str">
        <f>IF('1'!$A$1=1,"квіт","Apr")</f>
        <v>Apr</v>
      </c>
      <c r="CB6" s="23" t="str">
        <f>IF('1'!$A$1=1,"трав","May")</f>
        <v>May</v>
      </c>
      <c r="CC6" s="23" t="str">
        <f>IF('1'!$A$1=1,"черв","June")</f>
        <v>June</v>
      </c>
      <c r="CD6" s="23" t="str">
        <f>IF('1'!$A$1=1,"лип","July")</f>
        <v>July</v>
      </c>
      <c r="CE6" s="23" t="str">
        <f>IF('1'!$A$1=1,"серп","Aug")</f>
        <v>Aug</v>
      </c>
      <c r="CF6" s="23" t="str">
        <f>IF('1'!$A$1=1,"вер","Sept")</f>
        <v>Sept</v>
      </c>
      <c r="CG6" s="23" t="str">
        <f>IF('1'!$A$1=1,"жовт","Oct")</f>
        <v>Oct</v>
      </c>
      <c r="CH6" s="23" t="str">
        <f>IF('1'!$A$1=1,"лист","Nov")</f>
        <v>Nov</v>
      </c>
      <c r="CI6" s="23" t="str">
        <f>IF('1'!$A$1=1,"груд","Dec")</f>
        <v>Dec</v>
      </c>
      <c r="CJ6" s="23" t="str">
        <f>IF('1'!$A$1=1,"січ","Jan")</f>
        <v>Jan</v>
      </c>
      <c r="CK6" s="23" t="str">
        <f>IF('1'!$A$1=1,"лют","Feb")</f>
        <v>Feb</v>
      </c>
      <c r="CL6" s="23" t="str">
        <f>IF('1'!$A$1=1,"берез","Mar")</f>
        <v>Mar</v>
      </c>
      <c r="CM6" s="23" t="str">
        <f>IF('1'!$A$1=1,"квіт","Apr")</f>
        <v>Apr</v>
      </c>
      <c r="CN6" s="23" t="str">
        <f>IF('1'!$A$1=1,"трав","May")</f>
        <v>May</v>
      </c>
      <c r="CO6" s="23" t="str">
        <f>IF('1'!$A$1=1,"черв","June")</f>
        <v>June</v>
      </c>
      <c r="CP6" s="23" t="str">
        <f>IF('1'!$A$1=1,"лип","July")</f>
        <v>July</v>
      </c>
      <c r="CQ6" s="23" t="str">
        <f>IF('1'!$A$1=1,"серп","Aug")</f>
        <v>Aug</v>
      </c>
      <c r="CR6" s="23" t="str">
        <f>IF('1'!$A$1=1,"вер","Sept")</f>
        <v>Sept</v>
      </c>
      <c r="CS6" s="23" t="str">
        <f>IF('1'!$A$1=1,"жовт","Oct")</f>
        <v>Oct</v>
      </c>
      <c r="CT6" s="23" t="str">
        <f>IF('1'!$A$1=1,"лист","Nov")</f>
        <v>Nov</v>
      </c>
      <c r="CU6" s="23" t="str">
        <f>IF('1'!$A$1=1,"груд","Dec")</f>
        <v>Dec</v>
      </c>
      <c r="CV6" s="23" t="str">
        <f>IF('1'!$A$1=1,"січ","Jan")</f>
        <v>Jan</v>
      </c>
      <c r="CW6" s="23" t="str">
        <f>IF('1'!$A$1=1,"лют","Feb")</f>
        <v>Feb</v>
      </c>
      <c r="CX6" s="23" t="str">
        <f>IF('1'!$A$1=1,"берез","Mar")</f>
        <v>Mar</v>
      </c>
      <c r="CY6" s="23" t="str">
        <f>IF('1'!$A$1=1,"квіт","Apr")</f>
        <v>Apr</v>
      </c>
      <c r="CZ6" s="23" t="str">
        <f>IF('1'!$A$1=1,"трав","May")</f>
        <v>May</v>
      </c>
      <c r="DA6" s="23" t="str">
        <f>IF('1'!$A$1=1,"черв","June")</f>
        <v>June</v>
      </c>
      <c r="DB6" s="23" t="str">
        <f>IF('1'!$A$1=1,"лип","July")</f>
        <v>July</v>
      </c>
      <c r="DC6" s="23" t="str">
        <f>IF('1'!$A$1=1,"серп","Aug")</f>
        <v>Aug</v>
      </c>
      <c r="DD6" s="23" t="str">
        <f>IF('1'!$A$1=1,"вер","Sept")</f>
        <v>Sept</v>
      </c>
      <c r="DE6" s="23" t="str">
        <f>IF('1'!$A$1=1,"жовт","Oct")</f>
        <v>Oct</v>
      </c>
      <c r="DF6" s="23" t="str">
        <f>IF('1'!$A$1=1,"лист","Nov")</f>
        <v>Nov</v>
      </c>
      <c r="DG6" s="23" t="str">
        <f>IF('1'!$A$1=1,"груд","Dec")</f>
        <v>Dec</v>
      </c>
      <c r="DH6" s="23" t="str">
        <f>IF('1'!$A$1=1,"січ","Jan")</f>
        <v>Jan</v>
      </c>
      <c r="DI6" s="23" t="str">
        <f>IF('1'!$A$1=1,"лют","Feb")</f>
        <v>Feb</v>
      </c>
      <c r="DJ6" s="23" t="str">
        <f>IF('1'!$A$1=1,"берез","Mar")</f>
        <v>Mar</v>
      </c>
      <c r="DK6" s="23" t="str">
        <f>IF('1'!$A$1=1,"квіт","Apr")</f>
        <v>Apr</v>
      </c>
      <c r="DL6" s="23" t="str">
        <f>IF('1'!$A$1=1,"трав","May")</f>
        <v>May</v>
      </c>
      <c r="DM6" s="23" t="str">
        <f>IF('1'!$A$1=1,"черв","June")</f>
        <v>June</v>
      </c>
      <c r="DN6" s="23" t="str">
        <f>IF('1'!$A$1=1,"лип","July")</f>
        <v>July</v>
      </c>
      <c r="DO6" s="23" t="str">
        <f>IF('1'!$A$1=1,"серп","Aug")</f>
        <v>Aug</v>
      </c>
      <c r="DP6" s="23" t="str">
        <f>IF('1'!$A$1=1,"вер","Sept")</f>
        <v>Sept</v>
      </c>
      <c r="DQ6" s="23" t="str">
        <f>IF('1'!$A$1=1,"жовт","Oct")</f>
        <v>Oct</v>
      </c>
      <c r="DR6" s="23" t="str">
        <f>IF('1'!$A$1=1,"лист","Nov")</f>
        <v>Nov</v>
      </c>
      <c r="DS6" s="23" t="str">
        <f>IF('1'!$A$1=1,"груд","Dec")</f>
        <v>Dec</v>
      </c>
      <c r="DT6" s="23" t="str">
        <f>IF('1'!$A$1=1,"січ","Jan")</f>
        <v>Jan</v>
      </c>
      <c r="DU6" s="23" t="str">
        <f>IF('1'!$A$1=1,"лют","Feb")</f>
        <v>Feb</v>
      </c>
      <c r="DV6" s="23" t="str">
        <f>IF('1'!$A$1=1,"берез","Mar")</f>
        <v>Mar</v>
      </c>
      <c r="DW6" s="23" t="str">
        <f>IF('1'!$A$1=1,"квіт","Apr")</f>
        <v>Apr</v>
      </c>
      <c r="DX6" s="23" t="str">
        <f>IF('1'!$A$1=1,"трав","May")</f>
        <v>May</v>
      </c>
      <c r="DY6" s="23" t="str">
        <f>IF('1'!$A$1=1,"черв","June")</f>
        <v>June</v>
      </c>
      <c r="DZ6" s="23" t="str">
        <f>IF('1'!$A$1=1,"лип","July")</f>
        <v>July</v>
      </c>
      <c r="EA6" s="23" t="str">
        <f>IF('1'!$A$1=1,"серп","Aug")</f>
        <v>Aug</v>
      </c>
      <c r="EB6" s="23" t="str">
        <f>IF('1'!$A$1=1,"вер","Sept")</f>
        <v>Sept</v>
      </c>
      <c r="EC6" s="23" t="str">
        <f>IF('1'!$A$1=1,"жовт*","Oct*")</f>
        <v>Oct*</v>
      </c>
      <c r="ED6" s="23" t="str">
        <f>IF('1'!$A$1=1,"лист*","Nov*")</f>
        <v>Nov*</v>
      </c>
      <c r="EE6" s="23" t="str">
        <f>IF('1'!$A$1=1,"груд*","Dec*")</f>
        <v>Dec*</v>
      </c>
      <c r="EF6" s="342"/>
      <c r="EG6" s="343"/>
    </row>
    <row r="7" spans="1:137" x14ac:dyDescent="0.2">
      <c r="A7" s="85" t="str">
        <f>IF('1'!$A$1=1,B7,C7)</f>
        <v>A.Current account</v>
      </c>
      <c r="B7" s="86" t="s">
        <v>31</v>
      </c>
      <c r="C7" s="86" t="s">
        <v>32</v>
      </c>
      <c r="D7" s="87">
        <v>20129.551999999996</v>
      </c>
      <c r="E7" s="87">
        <v>21689.185999999998</v>
      </c>
      <c r="F7" s="87">
        <v>34977.351000000002</v>
      </c>
      <c r="G7" s="87">
        <v>-10537.198999999993</v>
      </c>
      <c r="H7" s="87">
        <v>-13929.563999999998</v>
      </c>
      <c r="I7" s="87">
        <v>-5626.6960000000017</v>
      </c>
      <c r="J7" s="87">
        <v>3807.5390000000034</v>
      </c>
      <c r="K7" s="87">
        <v>3827.9530000000077</v>
      </c>
      <c r="L7" s="87">
        <v>6012.220000000003</v>
      </c>
      <c r="M7" s="87">
        <v>6836.333000000006</v>
      </c>
      <c r="N7" s="87">
        <v>12402.319000000016</v>
      </c>
      <c r="O7" s="87">
        <v>30290.451000000001</v>
      </c>
      <c r="P7" s="87">
        <v>533.7129999999961</v>
      </c>
      <c r="Q7" s="87">
        <v>-1953.0850000000055</v>
      </c>
      <c r="R7" s="87">
        <v>-3320.8770000000031</v>
      </c>
      <c r="S7" s="87">
        <v>-1947.8399999999874</v>
      </c>
      <c r="T7" s="87">
        <v>529.33500000000004</v>
      </c>
      <c r="U7" s="87">
        <v>-4640.9460000000072</v>
      </c>
      <c r="V7" s="87">
        <v>-6204.1929999999911</v>
      </c>
      <c r="W7" s="87">
        <v>-6541.9129999999859</v>
      </c>
      <c r="X7" s="87">
        <v>-19207.359999999993</v>
      </c>
      <c r="Y7" s="87">
        <v>-798.47199999998702</v>
      </c>
      <c r="Z7" s="87">
        <v>822.43000000000211</v>
      </c>
      <c r="AA7" s="87">
        <v>-5398.1339999999982</v>
      </c>
      <c r="AB7" s="87">
        <v>1384.6810000000114</v>
      </c>
      <c r="AC7" s="87">
        <v>-8621.8560000000107</v>
      </c>
      <c r="AD7" s="87">
        <v>-19576.128000000004</v>
      </c>
      <c r="AE7" s="87">
        <v>-429.70900000000893</v>
      </c>
      <c r="AF7" s="87">
        <v>-3144.4159999999974</v>
      </c>
      <c r="AG7" s="87">
        <v>-2663.1049999999959</v>
      </c>
      <c r="AH7" s="87">
        <v>-9348.9519999999993</v>
      </c>
      <c r="AI7" s="87">
        <v>-2127.7269999999826</v>
      </c>
      <c r="AJ7" s="87">
        <v>-17779.963000000011</v>
      </c>
      <c r="AK7" s="87">
        <v>-8236.3880000000081</v>
      </c>
      <c r="AL7" s="87">
        <v>-907.9829999999929</v>
      </c>
      <c r="AM7" s="87">
        <v>-21352.811000000002</v>
      </c>
      <c r="AN7" s="87">
        <v>-9525.4979999999905</v>
      </c>
      <c r="AO7" s="87">
        <v>-11411.83899999998</v>
      </c>
      <c r="AP7" s="87">
        <v>-31662.125000000007</v>
      </c>
      <c r="AQ7" s="87">
        <v>3504.3339999999944</v>
      </c>
      <c r="AR7" s="87">
        <v>-5210.068999999985</v>
      </c>
      <c r="AS7" s="87">
        <v>-5738.2770000000055</v>
      </c>
      <c r="AT7" s="87">
        <v>-19298.898000000023</v>
      </c>
      <c r="AU7" s="87">
        <v>-3655.1339999999964</v>
      </c>
      <c r="AV7" s="87">
        <v>-34111.436000000016</v>
      </c>
      <c r="AW7" s="87">
        <v>-30630.714000000029</v>
      </c>
      <c r="AX7" s="87">
        <v>-13547.745000000023</v>
      </c>
      <c r="AY7" s="87">
        <v>-15089.501</v>
      </c>
      <c r="AZ7" s="87">
        <v>13828.070999999993</v>
      </c>
      <c r="BA7" s="87">
        <v>-10402.54099999999</v>
      </c>
      <c r="BB7" s="87">
        <v>-18428.380000000005</v>
      </c>
      <c r="BC7" s="87">
        <v>-9839.8200000000197</v>
      </c>
      <c r="BD7" s="87">
        <v>-3376.4930000000058</v>
      </c>
      <c r="BE7" s="87">
        <v>-20643.583999999988</v>
      </c>
      <c r="BF7" s="87">
        <v>-26034.617999999991</v>
      </c>
      <c r="BG7" s="87">
        <v>-22242.594999999979</v>
      </c>
      <c r="BH7" s="87">
        <v>-45551.52399999999</v>
      </c>
      <c r="BI7" s="87">
        <v>-16274.184999999996</v>
      </c>
      <c r="BJ7" s="87">
        <v>-2631.6920000000027</v>
      </c>
      <c r="BK7" s="87">
        <v>52365.732999999993</v>
      </c>
      <c r="BL7" s="87">
        <v>26434.809000000001</v>
      </c>
      <c r="BM7" s="87">
        <v>10281.347999999996</v>
      </c>
      <c r="BN7" s="87">
        <v>8029.3410000000113</v>
      </c>
      <c r="BO7" s="87">
        <v>31390.026000000005</v>
      </c>
      <c r="BP7" s="87">
        <v>19011.359999999986</v>
      </c>
      <c r="BQ7" s="87">
        <v>-2590.6150000000016</v>
      </c>
      <c r="BR7" s="87">
        <v>-273.13199999999779</v>
      </c>
      <c r="BS7" s="87">
        <v>14531.30999999999</v>
      </c>
      <c r="BT7" s="87">
        <v>-6098.9240000000063</v>
      </c>
      <c r="BU7" s="87">
        <v>12406.329000000011</v>
      </c>
      <c r="BV7" s="87">
        <v>9965.1750000000029</v>
      </c>
      <c r="BW7" s="87">
        <v>-11972.129000000015</v>
      </c>
      <c r="BX7" s="87">
        <v>3104.172999999977</v>
      </c>
      <c r="BY7" s="87">
        <v>278.84699999998702</v>
      </c>
      <c r="BZ7" s="87">
        <v>-25293.959999999992</v>
      </c>
      <c r="CA7" s="87">
        <v>-2318.1949999999924</v>
      </c>
      <c r="CB7" s="87">
        <v>6900.7149999999965</v>
      </c>
      <c r="CC7" s="87">
        <v>-6265.1740000000063</v>
      </c>
      <c r="CD7" s="87">
        <v>-19921.048999999999</v>
      </c>
      <c r="CE7" s="87">
        <v>-2410.6350000000057</v>
      </c>
      <c r="CF7" s="87">
        <v>-25204.307000000015</v>
      </c>
      <c r="CG7" s="87">
        <v>-10048.753000000015</v>
      </c>
      <c r="CH7" s="87">
        <v>-30994.972000000016</v>
      </c>
      <c r="CI7" s="87">
        <v>-34996.511999999988</v>
      </c>
      <c r="CJ7" s="87">
        <v>18159.84599999999</v>
      </c>
      <c r="CK7" s="87">
        <v>653.51299999998082</v>
      </c>
      <c r="CL7" s="87">
        <v>41015.368000000002</v>
      </c>
      <c r="CM7" s="87">
        <v>33145.800000000003</v>
      </c>
      <c r="CN7" s="87">
        <v>-8659.4499999999971</v>
      </c>
      <c r="CO7" s="87">
        <v>-9098.2739999999903</v>
      </c>
      <c r="CP7" s="87">
        <v>35099.047000000006</v>
      </c>
      <c r="CQ7" s="87">
        <v>69334.063999999984</v>
      </c>
      <c r="CR7" s="87">
        <v>60082.212999999982</v>
      </c>
      <c r="CS7" s="87">
        <v>-22343.412999999993</v>
      </c>
      <c r="CT7" s="87">
        <v>10787.740000000034</v>
      </c>
      <c r="CU7" s="87">
        <v>6472.6419999999634</v>
      </c>
      <c r="CV7" s="87">
        <v>-40115.752000000037</v>
      </c>
      <c r="CW7" s="87">
        <v>-25122.625399999961</v>
      </c>
      <c r="CX7" s="87">
        <v>109.70339999998396</v>
      </c>
      <c r="CY7" s="87">
        <v>9727.2445999999909</v>
      </c>
      <c r="CZ7" s="87">
        <v>-4132.2513999999792</v>
      </c>
      <c r="DA7" s="87">
        <v>-1755.290399999998</v>
      </c>
      <c r="DB7" s="87">
        <v>-33240.860599999971</v>
      </c>
      <c r="DC7" s="87">
        <v>-84729.448399999994</v>
      </c>
      <c r="DD7" s="87">
        <v>-35215.561199999967</v>
      </c>
      <c r="DE7" s="87">
        <v>-36278.442983870977</v>
      </c>
      <c r="DF7" s="87">
        <v>-56547.072959999969</v>
      </c>
      <c r="DG7" s="87">
        <v>-33878.9344451613</v>
      </c>
      <c r="DH7" s="87">
        <v>-32940.404000000002</v>
      </c>
      <c r="DI7" s="87">
        <v>-19656.854999999981</v>
      </c>
      <c r="DJ7" s="87">
        <v>-82266.294000000024</v>
      </c>
      <c r="DK7" s="87">
        <v>-81609.27800000002</v>
      </c>
      <c r="DL7" s="87">
        <v>-75482.864000000031</v>
      </c>
      <c r="DM7" s="87">
        <v>-98157.969000000012</v>
      </c>
      <c r="DN7" s="87">
        <v>-101867.49400000001</v>
      </c>
      <c r="DO7" s="87">
        <v>118411.19599999994</v>
      </c>
      <c r="DP7" s="27">
        <v>-98503.291999999987</v>
      </c>
      <c r="DQ7" s="27">
        <v>-88156.72099999999</v>
      </c>
      <c r="DR7" s="27">
        <v>-55290.602999999974</v>
      </c>
      <c r="DS7" s="27">
        <v>9770.2240000000165</v>
      </c>
      <c r="DT7" s="27">
        <v>-116457.85100000001</v>
      </c>
      <c r="DU7" s="27">
        <v>-121932.12299999999</v>
      </c>
      <c r="DV7" s="27">
        <v>-55311.490000000049</v>
      </c>
      <c r="DW7" s="27">
        <v>-66401.74000000002</v>
      </c>
      <c r="DX7" s="27">
        <v>-145313.47</v>
      </c>
      <c r="DY7" s="27">
        <v>-135412.557</v>
      </c>
      <c r="DZ7" s="27">
        <v>-169057.09999999998</v>
      </c>
      <c r="EA7" s="27">
        <v>-98706.020000000019</v>
      </c>
      <c r="EB7" s="27">
        <v>-134037.47600000002</v>
      </c>
      <c r="EC7" s="27">
        <v>-85030.454000000027</v>
      </c>
      <c r="ED7" s="27">
        <v>-142533.68900000001</v>
      </c>
      <c r="EE7" s="27">
        <v>-57562.555999999982</v>
      </c>
      <c r="EF7" s="27">
        <f>SUM(DH7:DS7)</f>
        <v>-605750.35400000017</v>
      </c>
      <c r="EG7" s="27">
        <f>SUM(DT7:EE7)</f>
        <v>-1327756.5260000001</v>
      </c>
    </row>
    <row r="8" spans="1:137" hidden="1" outlineLevel="1" x14ac:dyDescent="0.2">
      <c r="A8" s="88" t="str">
        <f>IF('1'!$A$1=1,B8,C8)</f>
        <v>Goods and services (net)</v>
      </c>
      <c r="B8" s="89" t="s">
        <v>33</v>
      </c>
      <c r="C8" s="89" t="s">
        <v>34</v>
      </c>
      <c r="D8" s="90">
        <v>-3241.5960000000014</v>
      </c>
      <c r="E8" s="90">
        <v>-12533.702999999998</v>
      </c>
      <c r="F8" s="90">
        <v>1325.6070000000036</v>
      </c>
      <c r="G8" s="90">
        <v>-2270.9499999999935</v>
      </c>
      <c r="H8" s="90">
        <v>-4120.3079999999973</v>
      </c>
      <c r="I8" s="90">
        <v>1189.0419999999976</v>
      </c>
      <c r="J8" s="90">
        <v>-4503.7759999999944</v>
      </c>
      <c r="K8" s="90">
        <v>-5125.5669999999918</v>
      </c>
      <c r="L8" s="90">
        <v>-2940.7629999999954</v>
      </c>
      <c r="M8" s="90">
        <v>-12515.066999999995</v>
      </c>
      <c r="N8" s="90">
        <v>-9091.9229999999843</v>
      </c>
      <c r="O8" s="90">
        <v>1896.0789999999979</v>
      </c>
      <c r="P8" s="90">
        <v>-13221.533000000003</v>
      </c>
      <c r="Q8" s="90">
        <v>-18554.315000000006</v>
      </c>
      <c r="R8" s="90">
        <v>-13810.630000000005</v>
      </c>
      <c r="S8" s="90">
        <v>-4920.8629999999903</v>
      </c>
      <c r="T8" s="90">
        <v>-2016.5210000000043</v>
      </c>
      <c r="U8" s="90">
        <v>-7235.8860000000059</v>
      </c>
      <c r="V8" s="90">
        <v>-17545.461999999989</v>
      </c>
      <c r="W8" s="90">
        <v>-21831.445999999985</v>
      </c>
      <c r="X8" s="90">
        <v>-18918.329999999991</v>
      </c>
      <c r="Y8" s="90">
        <v>-13136.204999999987</v>
      </c>
      <c r="Z8" s="90">
        <v>-13287.383999999998</v>
      </c>
      <c r="AA8" s="90">
        <v>-20806.394</v>
      </c>
      <c r="AB8" s="90">
        <v>-4615.6029999999882</v>
      </c>
      <c r="AC8" s="90">
        <v>-18162.660000000011</v>
      </c>
      <c r="AD8" s="90">
        <v>-14526.838</v>
      </c>
      <c r="AE8" s="90">
        <v>-10742.729000000007</v>
      </c>
      <c r="AF8" s="90">
        <v>-16752.619000000002</v>
      </c>
      <c r="AG8" s="90">
        <v>-19111.683999999997</v>
      </c>
      <c r="AH8" s="90">
        <v>-28072.826999999997</v>
      </c>
      <c r="AI8" s="90">
        <v>-21841.250999999982</v>
      </c>
      <c r="AJ8" s="90">
        <v>-20965.213000000007</v>
      </c>
      <c r="AK8" s="90">
        <v>-25162.296000000006</v>
      </c>
      <c r="AL8" s="90">
        <v>-19227.800999999992</v>
      </c>
      <c r="AM8" s="90">
        <v>-32964.777000000002</v>
      </c>
      <c r="AN8" s="90">
        <v>-14956.455999999991</v>
      </c>
      <c r="AO8" s="90">
        <v>-18340.454999999984</v>
      </c>
      <c r="AP8" s="90">
        <v>-18149.087999999996</v>
      </c>
      <c r="AQ8" s="90">
        <v>-9310.0230000000047</v>
      </c>
      <c r="AR8" s="90">
        <v>-21206.796999999984</v>
      </c>
      <c r="AS8" s="90">
        <v>-21380.973000000005</v>
      </c>
      <c r="AT8" s="90">
        <v>-43165.119000000021</v>
      </c>
      <c r="AU8" s="90">
        <v>-27482.21</v>
      </c>
      <c r="AV8" s="90">
        <v>-45444.324000000015</v>
      </c>
      <c r="AW8" s="90">
        <v>-42669.236000000026</v>
      </c>
      <c r="AX8" s="90">
        <v>-25391.549000000017</v>
      </c>
      <c r="AY8" s="90">
        <v>-23148.352000000006</v>
      </c>
      <c r="AZ8" s="90">
        <v>-2620.6430000000037</v>
      </c>
      <c r="BA8" s="90">
        <v>-28654.516999999989</v>
      </c>
      <c r="BB8" s="90">
        <v>-19234.289000000004</v>
      </c>
      <c r="BC8" s="90">
        <v>-22575.281000000017</v>
      </c>
      <c r="BD8" s="90">
        <v>-20390.848000000005</v>
      </c>
      <c r="BE8" s="90">
        <v>-34662.142999999989</v>
      </c>
      <c r="BF8" s="90">
        <v>-39039.054999999986</v>
      </c>
      <c r="BG8" s="90">
        <v>-30952.806999999979</v>
      </c>
      <c r="BH8" s="90">
        <v>-35321.627999999982</v>
      </c>
      <c r="BI8" s="90">
        <v>-35103.612999999998</v>
      </c>
      <c r="BJ8" s="90">
        <v>-22101.339000000004</v>
      </c>
      <c r="BK8" s="90">
        <v>-29110.429000000007</v>
      </c>
      <c r="BL8" s="90">
        <v>-4389.7219999999979</v>
      </c>
      <c r="BM8" s="90">
        <v>-18152.232000000004</v>
      </c>
      <c r="BN8" s="90">
        <v>-12255.299999999992</v>
      </c>
      <c r="BO8" s="90">
        <v>19111.707000000006</v>
      </c>
      <c r="BP8" s="90">
        <v>8500.1429999999855</v>
      </c>
      <c r="BQ8" s="90">
        <v>-11617.697000000004</v>
      </c>
      <c r="BR8" s="90">
        <v>-19993.001</v>
      </c>
      <c r="BS8" s="90">
        <v>-4155.7340000000113</v>
      </c>
      <c r="BT8" s="90">
        <v>-12617.499</v>
      </c>
      <c r="BU8" s="90">
        <v>-5466.7169999999824</v>
      </c>
      <c r="BV8" s="90">
        <v>-10503.064999999995</v>
      </c>
      <c r="BW8" s="90">
        <v>-19690.631000000023</v>
      </c>
      <c r="BX8" s="90">
        <v>-3442.8140000000203</v>
      </c>
      <c r="BY8" s="90">
        <v>-8616.3600000000115</v>
      </c>
      <c r="BZ8" s="90">
        <v>-18539.64</v>
      </c>
      <c r="CA8" s="90">
        <v>1759.586000000003</v>
      </c>
      <c r="CB8" s="90">
        <v>10516.688000000002</v>
      </c>
      <c r="CC8" s="90">
        <v>-6292.4119999999966</v>
      </c>
      <c r="CD8" s="90">
        <v>-18451.464999999997</v>
      </c>
      <c r="CE8" s="90">
        <v>-294.63200000000506</v>
      </c>
      <c r="CF8" s="90">
        <v>-9114.176000000014</v>
      </c>
      <c r="CG8" s="90">
        <v>-9916.8810000000158</v>
      </c>
      <c r="CH8" s="90">
        <v>-23722.263000000014</v>
      </c>
      <c r="CI8" s="90">
        <v>-28791.842999999986</v>
      </c>
      <c r="CJ8" s="90">
        <v>-3889.3960000000079</v>
      </c>
      <c r="CK8" s="90">
        <v>-26652.018000000018</v>
      </c>
      <c r="CL8" s="90">
        <v>-17084.861999999997</v>
      </c>
      <c r="CM8" s="90">
        <v>-38206.901000000005</v>
      </c>
      <c r="CN8" s="90">
        <v>-69831.445999999996</v>
      </c>
      <c r="CO8" s="90">
        <v>-93235.366999999984</v>
      </c>
      <c r="CP8" s="90">
        <v>-101283.269</v>
      </c>
      <c r="CQ8" s="90">
        <v>-99978.554000000004</v>
      </c>
      <c r="CR8" s="90">
        <v>-69626.611000000034</v>
      </c>
      <c r="CS8" s="90">
        <v>-90141.597999999998</v>
      </c>
      <c r="CT8" s="90">
        <v>-116946.37999999998</v>
      </c>
      <c r="CU8" s="90">
        <v>-159621.93900000001</v>
      </c>
      <c r="CV8" s="90">
        <v>-130842.44900000005</v>
      </c>
      <c r="CW8" s="90">
        <v>-121517.45599999998</v>
      </c>
      <c r="CX8" s="90">
        <v>-99064.341000000029</v>
      </c>
      <c r="CY8" s="90">
        <v>-82864.449000000022</v>
      </c>
      <c r="CZ8" s="90">
        <v>-90799.832999999999</v>
      </c>
      <c r="DA8" s="90">
        <v>-102904.038</v>
      </c>
      <c r="DB8" s="90">
        <v>-128575.19999999998</v>
      </c>
      <c r="DC8" s="90">
        <v>-129196.86600000001</v>
      </c>
      <c r="DD8" s="90">
        <v>-125393.72699999998</v>
      </c>
      <c r="DE8" s="90">
        <v>-125333.04300000001</v>
      </c>
      <c r="DF8" s="90">
        <v>-101126.70899999997</v>
      </c>
      <c r="DG8" s="90">
        <v>-140066.666</v>
      </c>
      <c r="DH8" s="90">
        <v>-82666.880000000005</v>
      </c>
      <c r="DI8" s="90">
        <v>-78262.129999999976</v>
      </c>
      <c r="DJ8" s="90">
        <v>-124304.33500000002</v>
      </c>
      <c r="DK8" s="90">
        <v>-123434.683</v>
      </c>
      <c r="DL8" s="90">
        <v>-116429.87400000003</v>
      </c>
      <c r="DM8" s="90">
        <v>-138109.27600000001</v>
      </c>
      <c r="DN8" s="90">
        <v>-156582.47600000002</v>
      </c>
      <c r="DO8" s="90">
        <v>-138066.77900000001</v>
      </c>
      <c r="DP8" s="90">
        <v>-143623.30599999998</v>
      </c>
      <c r="DQ8" s="90">
        <v>-137543.59899999999</v>
      </c>
      <c r="DR8" s="90">
        <v>-138151.22999999998</v>
      </c>
      <c r="DS8" s="90">
        <v>-188176.30799999999</v>
      </c>
      <c r="DT8" s="90">
        <v>-148770.96900000001</v>
      </c>
      <c r="DU8" s="90">
        <v>-144932.08199999999</v>
      </c>
      <c r="DV8" s="90">
        <v>-181768.43000000005</v>
      </c>
      <c r="DW8" s="90">
        <v>-166233.79</v>
      </c>
      <c r="DX8" s="90">
        <v>-170356.06</v>
      </c>
      <c r="DY8" s="90">
        <v>-210890.20799999998</v>
      </c>
      <c r="DZ8" s="90">
        <v>-207800.26199999999</v>
      </c>
      <c r="EA8" s="90">
        <v>-191751.66900000002</v>
      </c>
      <c r="EB8" s="90">
        <v>-229357.88500000001</v>
      </c>
      <c r="EC8" s="90">
        <v>-209467.56900000002</v>
      </c>
      <c r="ED8" s="90">
        <v>-219067.11200000002</v>
      </c>
      <c r="EE8" s="90">
        <v>-287550.11900000001</v>
      </c>
      <c r="EF8" s="87">
        <f t="shared" ref="EF8:EF71" si="0">SUM(DH8:DS8)</f>
        <v>-1565350.8759999999</v>
      </c>
      <c r="EG8" s="87">
        <f t="shared" ref="EG8:EG71" si="1">SUM(DT8:EE8)</f>
        <v>-2367946.1550000003</v>
      </c>
    </row>
    <row r="9" spans="1:137" hidden="1" outlineLevel="1" x14ac:dyDescent="0.2">
      <c r="A9" s="91" t="str">
        <f>IF('1'!$A$1=1,B9,C9)</f>
        <v>Goods (net)</v>
      </c>
      <c r="B9" s="92" t="s">
        <v>35</v>
      </c>
      <c r="C9" s="92" t="s">
        <v>36</v>
      </c>
      <c r="D9" s="90">
        <v>-6767.8289999999979</v>
      </c>
      <c r="E9" s="90">
        <v>-14394.176999999996</v>
      </c>
      <c r="F9" s="90">
        <v>-3046.5639999999985</v>
      </c>
      <c r="G9" s="90">
        <v>-5086.9219999999987</v>
      </c>
      <c r="H9" s="90">
        <v>-5103.3229999999967</v>
      </c>
      <c r="I9" s="90">
        <v>-594.51900000000023</v>
      </c>
      <c r="J9" s="90">
        <v>-5156.4969999999958</v>
      </c>
      <c r="K9" s="90">
        <v>-5925.7619999999952</v>
      </c>
      <c r="L9" s="90">
        <v>-3877.448000000004</v>
      </c>
      <c r="M9" s="90">
        <v>-14699.199999999997</v>
      </c>
      <c r="N9" s="90">
        <v>-10280.867999999988</v>
      </c>
      <c r="O9" s="90">
        <v>-210.67600000000675</v>
      </c>
      <c r="P9" s="90">
        <v>-14385.998</v>
      </c>
      <c r="Q9" s="90">
        <v>-20058.72</v>
      </c>
      <c r="R9" s="90">
        <v>-15049.368000000002</v>
      </c>
      <c r="S9" s="90">
        <v>-6843.0749999999971</v>
      </c>
      <c r="T9" s="90">
        <v>-3150.8099999999977</v>
      </c>
      <c r="U9" s="90">
        <v>-6811.7160000000003</v>
      </c>
      <c r="V9" s="90">
        <v>-15262.319999999992</v>
      </c>
      <c r="W9" s="90">
        <v>-21455.475999999995</v>
      </c>
      <c r="X9" s="90">
        <v>-17262.978999999992</v>
      </c>
      <c r="Y9" s="90">
        <v>-17231.614999999991</v>
      </c>
      <c r="Z9" s="90">
        <v>-16242.991999999998</v>
      </c>
      <c r="AA9" s="90">
        <v>-24212.981</v>
      </c>
      <c r="AB9" s="90">
        <v>-6923.4059999999881</v>
      </c>
      <c r="AC9" s="90">
        <v>-19459.99500000001</v>
      </c>
      <c r="AD9" s="90">
        <v>-14418.834000000003</v>
      </c>
      <c r="AE9" s="90">
        <v>-11306.724000000002</v>
      </c>
      <c r="AF9" s="90">
        <v>-19870.616999999998</v>
      </c>
      <c r="AG9" s="90">
        <v>-21330.937999999995</v>
      </c>
      <c r="AH9" s="90">
        <v>-29085.633000000002</v>
      </c>
      <c r="AI9" s="90">
        <v>-22815.390999999989</v>
      </c>
      <c r="AJ9" s="90">
        <v>-23236.660000000003</v>
      </c>
      <c r="AK9" s="90">
        <v>-28760.720000000001</v>
      </c>
      <c r="AL9" s="90">
        <v>-23794.399999999994</v>
      </c>
      <c r="AM9" s="90">
        <v>-35606.361000000004</v>
      </c>
      <c r="AN9" s="90">
        <v>-16292.869999999995</v>
      </c>
      <c r="AO9" s="90">
        <v>-19563.155999999988</v>
      </c>
      <c r="AP9" s="90">
        <v>-21072.963000000003</v>
      </c>
      <c r="AQ9" s="90">
        <v>-11219.100000000006</v>
      </c>
      <c r="AR9" s="90">
        <v>-25186.338999999993</v>
      </c>
      <c r="AS9" s="90">
        <v>-22638.675000000003</v>
      </c>
      <c r="AT9" s="90">
        <v>-45277.177000000011</v>
      </c>
      <c r="AU9" s="90">
        <v>-30450.288</v>
      </c>
      <c r="AV9" s="90">
        <v>-48319.833000000013</v>
      </c>
      <c r="AW9" s="90">
        <v>-46213.289000000019</v>
      </c>
      <c r="AX9" s="90">
        <v>-31564.853000000017</v>
      </c>
      <c r="AY9" s="90">
        <v>-29345.331000000006</v>
      </c>
      <c r="AZ9" s="90">
        <v>-7722.5310000000027</v>
      </c>
      <c r="BA9" s="90">
        <v>-30501.441999999995</v>
      </c>
      <c r="BB9" s="90">
        <v>-22699.686000000002</v>
      </c>
      <c r="BC9" s="90">
        <v>-26811.49500000001</v>
      </c>
      <c r="BD9" s="90">
        <v>-23292.521999999997</v>
      </c>
      <c r="BE9" s="90">
        <v>-35748.64899999999</v>
      </c>
      <c r="BF9" s="90">
        <v>-40223.617999999988</v>
      </c>
      <c r="BG9" s="90">
        <v>-33351.272999999986</v>
      </c>
      <c r="BH9" s="90">
        <v>-38938.006999999998</v>
      </c>
      <c r="BI9" s="90">
        <v>-40263.72</v>
      </c>
      <c r="BJ9" s="90">
        <v>-29411.595000000001</v>
      </c>
      <c r="BK9" s="90">
        <v>-35390.543000000005</v>
      </c>
      <c r="BL9" s="90">
        <v>-6608.7030000000086</v>
      </c>
      <c r="BM9" s="90">
        <v>-21275.993000000002</v>
      </c>
      <c r="BN9" s="90">
        <v>-21948.615999999995</v>
      </c>
      <c r="BO9" s="90">
        <v>6152.7719999999972</v>
      </c>
      <c r="BP9" s="90">
        <v>-4102.593000000008</v>
      </c>
      <c r="BQ9" s="90">
        <v>-23288.803</v>
      </c>
      <c r="BR9" s="90">
        <v>-29006.233999999997</v>
      </c>
      <c r="BS9" s="90">
        <v>-13843.274000000005</v>
      </c>
      <c r="BT9" s="90">
        <v>-21821.838999999993</v>
      </c>
      <c r="BU9" s="90">
        <v>-17306.544999999984</v>
      </c>
      <c r="BV9" s="90">
        <v>-24488.28300000001</v>
      </c>
      <c r="BW9" s="90">
        <v>-34000.852000000014</v>
      </c>
      <c r="BX9" s="90">
        <v>-13009.314000000013</v>
      </c>
      <c r="BY9" s="90">
        <v>-16758.680000000008</v>
      </c>
      <c r="BZ9" s="90">
        <v>-27962.334000000003</v>
      </c>
      <c r="CA9" s="90">
        <v>-7848.3319999999949</v>
      </c>
      <c r="CB9" s="90">
        <v>2015.0080000000016</v>
      </c>
      <c r="CC9" s="90">
        <v>-12693.779999999999</v>
      </c>
      <c r="CD9" s="90">
        <v>-25445.603999999992</v>
      </c>
      <c r="CE9" s="90">
        <v>-7660.4670000000042</v>
      </c>
      <c r="CF9" s="90">
        <v>-16384.135000000009</v>
      </c>
      <c r="CG9" s="90">
        <v>-19570.012000000017</v>
      </c>
      <c r="CH9" s="90">
        <v>-36337.107000000018</v>
      </c>
      <c r="CI9" s="90">
        <v>-41500.525999999983</v>
      </c>
      <c r="CJ9" s="90">
        <v>-10604.902000000002</v>
      </c>
      <c r="CK9" s="90">
        <v>-30317.379000000015</v>
      </c>
      <c r="CL9" s="90">
        <v>8454.6659999999974</v>
      </c>
      <c r="CM9" s="90">
        <v>-11877.489000000001</v>
      </c>
      <c r="CN9" s="90">
        <v>-35837.252999999997</v>
      </c>
      <c r="CO9" s="90">
        <v>-56344.936999999991</v>
      </c>
      <c r="CP9" s="90">
        <v>-62903.915999999997</v>
      </c>
      <c r="CQ9" s="90">
        <v>-58875.445999999982</v>
      </c>
      <c r="CR9" s="90">
        <v>-27207.038</v>
      </c>
      <c r="CS9" s="90">
        <v>-47283.198999999993</v>
      </c>
      <c r="CT9" s="90">
        <v>-72405.82799999998</v>
      </c>
      <c r="CU9" s="90">
        <v>-109193.83900000001</v>
      </c>
      <c r="CV9" s="90">
        <v>-81840.527000000016</v>
      </c>
      <c r="CW9" s="90">
        <v>-76318.667999999991</v>
      </c>
      <c r="CX9" s="90">
        <v>-71930.436000000016</v>
      </c>
      <c r="CY9" s="90">
        <v>-65384.657000000007</v>
      </c>
      <c r="CZ9" s="90">
        <v>-74709.649999999994</v>
      </c>
      <c r="DA9" s="90">
        <v>-88569.14899999999</v>
      </c>
      <c r="DB9" s="90">
        <v>-111936.485</v>
      </c>
      <c r="DC9" s="90">
        <v>-113106.68</v>
      </c>
      <c r="DD9" s="90">
        <v>-106414.626</v>
      </c>
      <c r="DE9" s="90">
        <v>-110542.867</v>
      </c>
      <c r="DF9" s="90">
        <v>-85616.033999999985</v>
      </c>
      <c r="DG9" s="90">
        <v>-125525.845</v>
      </c>
      <c r="DH9" s="90">
        <v>-65285.25</v>
      </c>
      <c r="DI9" s="90">
        <v>-64553.91899999998</v>
      </c>
      <c r="DJ9" s="90">
        <v>-107098.91300000002</v>
      </c>
      <c r="DK9" s="90">
        <v>-106627.73000000001</v>
      </c>
      <c r="DL9" s="90">
        <v>-94787.893000000011</v>
      </c>
      <c r="DM9" s="90">
        <v>-118720.54700000001</v>
      </c>
      <c r="DN9" s="90">
        <v>-133136.09700000001</v>
      </c>
      <c r="DO9" s="90">
        <v>-113394.34700000001</v>
      </c>
      <c r="DP9" s="90">
        <v>-122958.37999999999</v>
      </c>
      <c r="DQ9" s="90">
        <v>-115520.125</v>
      </c>
      <c r="DR9" s="90">
        <v>-118303.103</v>
      </c>
      <c r="DS9" s="90">
        <v>-172227.04</v>
      </c>
      <c r="DT9" s="90">
        <v>-123926.68200000002</v>
      </c>
      <c r="DU9" s="90">
        <v>-131722.34700000001</v>
      </c>
      <c r="DV9" s="90">
        <v>-165010.22500000003</v>
      </c>
      <c r="DW9" s="90">
        <v>-149005.77300000002</v>
      </c>
      <c r="DX9" s="90">
        <v>-151792.15</v>
      </c>
      <c r="DY9" s="90">
        <v>-185235.78099999999</v>
      </c>
      <c r="DZ9" s="90">
        <v>-187571.92099999997</v>
      </c>
      <c r="EA9" s="90">
        <v>-169746.022</v>
      </c>
      <c r="EB9" s="90">
        <v>-206632.81800000003</v>
      </c>
      <c r="EC9" s="90">
        <v>-189236.796</v>
      </c>
      <c r="ED9" s="90">
        <v>-198478.25600000002</v>
      </c>
      <c r="EE9" s="90">
        <v>-269783.96100000001</v>
      </c>
      <c r="EF9" s="87">
        <f t="shared" si="0"/>
        <v>-1332613.3440000003</v>
      </c>
      <c r="EG9" s="87">
        <f t="shared" si="1"/>
        <v>-2128142.7320000003</v>
      </c>
    </row>
    <row r="10" spans="1:137" hidden="1" outlineLevel="1" x14ac:dyDescent="0.2">
      <c r="A10" s="93" t="str">
        <f>IF('1'!$A$1=1,B10,C10)</f>
        <v>Exports of goods</v>
      </c>
      <c r="B10" s="94" t="s">
        <v>37</v>
      </c>
      <c r="C10" s="94" t="s">
        <v>38</v>
      </c>
      <c r="D10" s="95">
        <v>43263.504000000001</v>
      </c>
      <c r="E10" s="95">
        <v>68152.021999999997</v>
      </c>
      <c r="F10" s="95">
        <v>76210.616999999998</v>
      </c>
      <c r="G10" s="95">
        <v>64994.51</v>
      </c>
      <c r="H10" s="95">
        <v>56617.597000000002</v>
      </c>
      <c r="I10" s="95">
        <v>62275.898000000001</v>
      </c>
      <c r="J10" s="95">
        <v>64880.487000000001</v>
      </c>
      <c r="K10" s="95">
        <v>63193.705999999998</v>
      </c>
      <c r="L10" s="95">
        <v>68051.402000000002</v>
      </c>
      <c r="M10" s="95">
        <v>66419.415999999997</v>
      </c>
      <c r="N10" s="95">
        <v>68026.240000000005</v>
      </c>
      <c r="O10" s="95">
        <v>73361.881999999998</v>
      </c>
      <c r="P10" s="95">
        <v>44322.457999999999</v>
      </c>
      <c r="Q10" s="95">
        <v>64689.370999999999</v>
      </c>
      <c r="R10" s="95">
        <v>72953.857000000004</v>
      </c>
      <c r="S10" s="95">
        <v>73172.216</v>
      </c>
      <c r="T10" s="95">
        <v>66519.894</v>
      </c>
      <c r="U10" s="95">
        <v>67193.962</v>
      </c>
      <c r="V10" s="95">
        <v>66409.706000000006</v>
      </c>
      <c r="W10" s="95">
        <v>73865.993000000002</v>
      </c>
      <c r="X10" s="95">
        <v>76172.565000000002</v>
      </c>
      <c r="Y10" s="95">
        <v>77786.963000000003</v>
      </c>
      <c r="Z10" s="95">
        <v>86457.955000000002</v>
      </c>
      <c r="AA10" s="95">
        <v>89645.68</v>
      </c>
      <c r="AB10" s="95">
        <v>75560.153000000006</v>
      </c>
      <c r="AC10" s="95">
        <v>80569.785999999993</v>
      </c>
      <c r="AD10" s="95">
        <v>103686</v>
      </c>
      <c r="AE10" s="95">
        <v>82799.597999999998</v>
      </c>
      <c r="AF10" s="95">
        <v>85031.444000000003</v>
      </c>
      <c r="AG10" s="95">
        <v>80728.589000000007</v>
      </c>
      <c r="AH10" s="95">
        <v>75856.37</v>
      </c>
      <c r="AI10" s="95">
        <v>86031.971000000005</v>
      </c>
      <c r="AJ10" s="95">
        <v>89709.173999999999</v>
      </c>
      <c r="AK10" s="95">
        <v>94411.929000000004</v>
      </c>
      <c r="AL10" s="95">
        <v>102040.85400000001</v>
      </c>
      <c r="AM10" s="95">
        <v>99829.891000000003</v>
      </c>
      <c r="AN10" s="95">
        <v>97046.364000000001</v>
      </c>
      <c r="AO10" s="95">
        <v>90207.884000000005</v>
      </c>
      <c r="AP10" s="95">
        <v>97330.751999999993</v>
      </c>
      <c r="AQ10" s="95">
        <v>96343.042000000001</v>
      </c>
      <c r="AR10" s="95">
        <v>95535.288</v>
      </c>
      <c r="AS10" s="95">
        <v>90345.084000000003</v>
      </c>
      <c r="AT10" s="95">
        <v>86779.055999999997</v>
      </c>
      <c r="AU10" s="95">
        <v>102316.264</v>
      </c>
      <c r="AV10" s="95">
        <v>93538.625</v>
      </c>
      <c r="AW10" s="95">
        <v>110850.014</v>
      </c>
      <c r="AX10" s="95">
        <v>113661.40399999999</v>
      </c>
      <c r="AY10" s="95">
        <v>105431.992</v>
      </c>
      <c r="AZ10" s="95">
        <v>103849.927</v>
      </c>
      <c r="BA10" s="95">
        <v>96719.179000000004</v>
      </c>
      <c r="BB10" s="95">
        <v>106970.595</v>
      </c>
      <c r="BC10" s="95">
        <v>100784.41099999999</v>
      </c>
      <c r="BD10" s="95">
        <v>110210.826</v>
      </c>
      <c r="BE10" s="95">
        <v>86443.361000000004</v>
      </c>
      <c r="BF10" s="95">
        <v>102129.875</v>
      </c>
      <c r="BG10" s="95">
        <v>99776.103000000003</v>
      </c>
      <c r="BH10" s="95">
        <v>92118.604000000007</v>
      </c>
      <c r="BI10" s="95">
        <v>104566.59</v>
      </c>
      <c r="BJ10" s="95">
        <v>96081.126000000004</v>
      </c>
      <c r="BK10" s="95">
        <v>90400.527000000002</v>
      </c>
      <c r="BL10" s="95">
        <v>92087.683999999994</v>
      </c>
      <c r="BM10" s="95">
        <v>89211.592999999993</v>
      </c>
      <c r="BN10" s="95">
        <v>102743.822</v>
      </c>
      <c r="BO10" s="95">
        <v>99179.411999999997</v>
      </c>
      <c r="BP10" s="95">
        <v>86342.138999999996</v>
      </c>
      <c r="BQ10" s="95">
        <v>82125.081000000006</v>
      </c>
      <c r="BR10" s="95">
        <v>92672.462</v>
      </c>
      <c r="BS10" s="95">
        <v>107443.621</v>
      </c>
      <c r="BT10" s="95">
        <v>106815.10400000001</v>
      </c>
      <c r="BU10" s="95">
        <v>120834.24400000001</v>
      </c>
      <c r="BV10" s="95">
        <v>123403.958</v>
      </c>
      <c r="BW10" s="95">
        <v>128735.617</v>
      </c>
      <c r="BX10" s="95">
        <v>101845.15</v>
      </c>
      <c r="BY10" s="95">
        <v>115498.262</v>
      </c>
      <c r="BZ10" s="95">
        <v>135614.53700000001</v>
      </c>
      <c r="CA10" s="95">
        <v>138281.48000000001</v>
      </c>
      <c r="CB10" s="95">
        <v>143313.997</v>
      </c>
      <c r="CC10" s="95">
        <v>134483.23800000001</v>
      </c>
      <c r="CD10" s="95">
        <v>142141.595</v>
      </c>
      <c r="CE10" s="95">
        <v>160360.897</v>
      </c>
      <c r="CF10" s="95">
        <v>161275.48499999999</v>
      </c>
      <c r="CG10" s="95">
        <v>155874.359</v>
      </c>
      <c r="CH10" s="95">
        <v>167616.14199999999</v>
      </c>
      <c r="CI10" s="95">
        <v>174683.2</v>
      </c>
      <c r="CJ10" s="95">
        <v>157170.799</v>
      </c>
      <c r="CK10" s="95">
        <v>139681.57399999999</v>
      </c>
      <c r="CL10" s="95">
        <v>67257.014999999999</v>
      </c>
      <c r="CM10" s="95">
        <v>69948.466</v>
      </c>
      <c r="CN10" s="95">
        <v>77525.485000000001</v>
      </c>
      <c r="CO10" s="95">
        <v>86155.680999999997</v>
      </c>
      <c r="CP10" s="95">
        <v>85835.975999999995</v>
      </c>
      <c r="CQ10" s="95">
        <v>115081.38400000001</v>
      </c>
      <c r="CR10" s="95">
        <v>143531.755</v>
      </c>
      <c r="CS10" s="95">
        <v>132597.74400000001</v>
      </c>
      <c r="CT10" s="95">
        <v>132597.74400000001</v>
      </c>
      <c r="CU10" s="95">
        <v>122065.98699999999</v>
      </c>
      <c r="CV10" s="95">
        <v>110217.76</v>
      </c>
      <c r="CW10" s="95">
        <v>116580.697</v>
      </c>
      <c r="CX10" s="95">
        <v>135962.05499999999</v>
      </c>
      <c r="CY10" s="95">
        <v>108608.742</v>
      </c>
      <c r="CZ10" s="95">
        <v>109778.93700000001</v>
      </c>
      <c r="DA10" s="95">
        <v>104147.37300000001</v>
      </c>
      <c r="DB10" s="95">
        <v>84180.917000000001</v>
      </c>
      <c r="DC10" s="95">
        <v>94273.850999999995</v>
      </c>
      <c r="DD10" s="95">
        <v>95078.36</v>
      </c>
      <c r="DE10" s="95">
        <v>97359.524999999994</v>
      </c>
      <c r="DF10" s="95">
        <v>105863.07</v>
      </c>
      <c r="DG10" s="95">
        <v>118700.56299999999</v>
      </c>
      <c r="DH10" s="95">
        <v>129131.497</v>
      </c>
      <c r="DI10" s="95">
        <v>129905.26700000001</v>
      </c>
      <c r="DJ10" s="95">
        <v>126392.18399999999</v>
      </c>
      <c r="DK10" s="95">
        <v>134180.11499999999</v>
      </c>
      <c r="DL10" s="95">
        <v>135093.59599999999</v>
      </c>
      <c r="DM10" s="95">
        <v>114106.11</v>
      </c>
      <c r="DN10" s="95">
        <v>123667.36500000001</v>
      </c>
      <c r="DO10" s="95">
        <v>132011.94399999999</v>
      </c>
      <c r="DP10" s="95">
        <v>125268.232</v>
      </c>
      <c r="DQ10" s="95">
        <v>151277.33600000001</v>
      </c>
      <c r="DR10" s="95">
        <v>144312.41899999999</v>
      </c>
      <c r="DS10" s="95">
        <v>132813.14300000001</v>
      </c>
      <c r="DT10" s="95">
        <v>127463.836</v>
      </c>
      <c r="DU10" s="95">
        <v>122012.981</v>
      </c>
      <c r="DV10" s="95">
        <v>144020.99</v>
      </c>
      <c r="DW10" s="95">
        <v>131322.209</v>
      </c>
      <c r="DX10" s="95">
        <v>142198.72</v>
      </c>
      <c r="DY10" s="95">
        <v>120787.867</v>
      </c>
      <c r="DZ10" s="95">
        <v>128851.21</v>
      </c>
      <c r="EA10" s="95">
        <v>121134.674</v>
      </c>
      <c r="EB10" s="95">
        <v>123335.126</v>
      </c>
      <c r="EC10" s="95">
        <v>146860.40900000001</v>
      </c>
      <c r="ED10" s="95">
        <v>144458.82399999999</v>
      </c>
      <c r="EE10" s="95">
        <v>143775.05900000001</v>
      </c>
      <c r="EF10" s="297">
        <f t="shared" si="0"/>
        <v>1578159.2080000001</v>
      </c>
      <c r="EG10" s="297">
        <f t="shared" si="1"/>
        <v>1596221.9049999998</v>
      </c>
    </row>
    <row r="11" spans="1:137" hidden="1" outlineLevel="1" x14ac:dyDescent="0.2">
      <c r="A11" s="93" t="str">
        <f>IF('1'!$A$1=1,B11,C11)</f>
        <v>Imports of goods</v>
      </c>
      <c r="B11" s="94" t="s">
        <v>39</v>
      </c>
      <c r="C11" s="94" t="s">
        <v>40</v>
      </c>
      <c r="D11" s="95">
        <v>50031.332999999999</v>
      </c>
      <c r="E11" s="95">
        <v>82546.198999999993</v>
      </c>
      <c r="F11" s="95">
        <v>79257.180999999997</v>
      </c>
      <c r="G11" s="95">
        <v>70081.432000000001</v>
      </c>
      <c r="H11" s="95">
        <v>61720.92</v>
      </c>
      <c r="I11" s="95">
        <v>62870.417000000001</v>
      </c>
      <c r="J11" s="95">
        <v>70036.983999999997</v>
      </c>
      <c r="K11" s="95">
        <v>69119.467999999993</v>
      </c>
      <c r="L11" s="95">
        <v>71928.850000000006</v>
      </c>
      <c r="M11" s="95">
        <v>81118.615999999995</v>
      </c>
      <c r="N11" s="95">
        <v>78307.107999999993</v>
      </c>
      <c r="O11" s="95">
        <v>73572.558000000005</v>
      </c>
      <c r="P11" s="95">
        <v>58708.455999999998</v>
      </c>
      <c r="Q11" s="95">
        <v>84748.091</v>
      </c>
      <c r="R11" s="95">
        <v>88003.225000000006</v>
      </c>
      <c r="S11" s="95">
        <v>80015.290999999997</v>
      </c>
      <c r="T11" s="95">
        <v>69670.703999999998</v>
      </c>
      <c r="U11" s="95">
        <v>74005.678</v>
      </c>
      <c r="V11" s="95">
        <v>81672.025999999998</v>
      </c>
      <c r="W11" s="95">
        <v>95321.468999999997</v>
      </c>
      <c r="X11" s="95">
        <v>93435.543999999994</v>
      </c>
      <c r="Y11" s="95">
        <v>95018.577999999994</v>
      </c>
      <c r="Z11" s="95">
        <v>102700.947</v>
      </c>
      <c r="AA11" s="95">
        <v>113858.66099999999</v>
      </c>
      <c r="AB11" s="95">
        <v>82483.558999999994</v>
      </c>
      <c r="AC11" s="95">
        <v>100029.781</v>
      </c>
      <c r="AD11" s="95">
        <v>118104.834</v>
      </c>
      <c r="AE11" s="95">
        <v>94106.322</v>
      </c>
      <c r="AF11" s="95">
        <v>104902.061</v>
      </c>
      <c r="AG11" s="95">
        <v>102059.527</v>
      </c>
      <c r="AH11" s="95">
        <v>104942.003</v>
      </c>
      <c r="AI11" s="95">
        <v>108847.36199999999</v>
      </c>
      <c r="AJ11" s="95">
        <v>112945.834</v>
      </c>
      <c r="AK11" s="95">
        <v>123172.649</v>
      </c>
      <c r="AL11" s="95">
        <v>125835.254</v>
      </c>
      <c r="AM11" s="95">
        <v>135436.25200000001</v>
      </c>
      <c r="AN11" s="95">
        <v>113339.234</v>
      </c>
      <c r="AO11" s="95">
        <v>109771.04</v>
      </c>
      <c r="AP11" s="95">
        <v>118403.715</v>
      </c>
      <c r="AQ11" s="95">
        <v>107562.14200000001</v>
      </c>
      <c r="AR11" s="95">
        <v>120721.62699999999</v>
      </c>
      <c r="AS11" s="95">
        <v>112983.75900000001</v>
      </c>
      <c r="AT11" s="95">
        <v>132056.23300000001</v>
      </c>
      <c r="AU11" s="95">
        <v>132766.552</v>
      </c>
      <c r="AV11" s="95">
        <v>141858.45800000001</v>
      </c>
      <c r="AW11" s="95">
        <v>157063.30300000001</v>
      </c>
      <c r="AX11" s="95">
        <v>145226.25700000001</v>
      </c>
      <c r="AY11" s="95">
        <v>134777.323</v>
      </c>
      <c r="AZ11" s="95">
        <v>111572.458</v>
      </c>
      <c r="BA11" s="95">
        <v>127220.621</v>
      </c>
      <c r="BB11" s="95">
        <v>129670.281</v>
      </c>
      <c r="BC11" s="95">
        <v>127595.906</v>
      </c>
      <c r="BD11" s="95">
        <v>133503.348</v>
      </c>
      <c r="BE11" s="95">
        <v>122192.01</v>
      </c>
      <c r="BF11" s="95">
        <v>142353.49299999999</v>
      </c>
      <c r="BG11" s="95">
        <v>133127.37599999999</v>
      </c>
      <c r="BH11" s="95">
        <v>131056.611</v>
      </c>
      <c r="BI11" s="95">
        <v>144830.31</v>
      </c>
      <c r="BJ11" s="95">
        <v>125492.72100000001</v>
      </c>
      <c r="BK11" s="95">
        <v>125791.07</v>
      </c>
      <c r="BL11" s="95">
        <v>98696.387000000002</v>
      </c>
      <c r="BM11" s="95">
        <v>110487.586</v>
      </c>
      <c r="BN11" s="95">
        <v>124692.43799999999</v>
      </c>
      <c r="BO11" s="95">
        <v>93026.64</v>
      </c>
      <c r="BP11" s="95">
        <v>90444.732000000004</v>
      </c>
      <c r="BQ11" s="95">
        <v>105413.88400000001</v>
      </c>
      <c r="BR11" s="95">
        <v>121678.696</v>
      </c>
      <c r="BS11" s="95">
        <v>121286.895</v>
      </c>
      <c r="BT11" s="95">
        <v>128636.943</v>
      </c>
      <c r="BU11" s="95">
        <v>138140.78899999999</v>
      </c>
      <c r="BV11" s="95">
        <v>147892.24100000001</v>
      </c>
      <c r="BW11" s="95">
        <v>162736.46900000001</v>
      </c>
      <c r="BX11" s="95">
        <v>114854.46400000001</v>
      </c>
      <c r="BY11" s="95">
        <v>132256.94200000001</v>
      </c>
      <c r="BZ11" s="95">
        <v>163576.87100000001</v>
      </c>
      <c r="CA11" s="95">
        <v>146129.81200000001</v>
      </c>
      <c r="CB11" s="95">
        <v>141298.989</v>
      </c>
      <c r="CC11" s="95">
        <v>147177.01800000001</v>
      </c>
      <c r="CD11" s="95">
        <v>167587.19899999999</v>
      </c>
      <c r="CE11" s="95">
        <v>168021.364</v>
      </c>
      <c r="CF11" s="95">
        <v>177659.62</v>
      </c>
      <c r="CG11" s="95">
        <v>175444.37100000001</v>
      </c>
      <c r="CH11" s="95">
        <v>203953.24900000001</v>
      </c>
      <c r="CI11" s="95">
        <v>216183.726</v>
      </c>
      <c r="CJ11" s="95">
        <v>167775.701</v>
      </c>
      <c r="CK11" s="95">
        <v>169998.95300000001</v>
      </c>
      <c r="CL11" s="95">
        <v>58802.349000000002</v>
      </c>
      <c r="CM11" s="95">
        <v>81825.955000000002</v>
      </c>
      <c r="CN11" s="95">
        <v>113362.738</v>
      </c>
      <c r="CO11" s="95">
        <v>142500.61799999999</v>
      </c>
      <c r="CP11" s="95">
        <v>148739.89199999999</v>
      </c>
      <c r="CQ11" s="95">
        <v>173956.83</v>
      </c>
      <c r="CR11" s="95">
        <v>170738.79300000001</v>
      </c>
      <c r="CS11" s="95">
        <v>179880.943</v>
      </c>
      <c r="CT11" s="95">
        <v>205003.57199999999</v>
      </c>
      <c r="CU11" s="95">
        <v>231259.826</v>
      </c>
      <c r="CV11" s="95">
        <v>192058.28700000001</v>
      </c>
      <c r="CW11" s="95">
        <v>192899.36499999999</v>
      </c>
      <c r="CX11" s="95">
        <v>207892.49100000001</v>
      </c>
      <c r="CY11" s="95">
        <v>173993.399</v>
      </c>
      <c r="CZ11" s="95">
        <v>184488.587</v>
      </c>
      <c r="DA11" s="95">
        <v>192716.522</v>
      </c>
      <c r="DB11" s="95">
        <v>196117.402</v>
      </c>
      <c r="DC11" s="95">
        <v>207380.53099999999</v>
      </c>
      <c r="DD11" s="95">
        <v>201492.986</v>
      </c>
      <c r="DE11" s="95">
        <v>207902.39199999999</v>
      </c>
      <c r="DF11" s="95">
        <v>191479.10399999999</v>
      </c>
      <c r="DG11" s="95">
        <v>244226.408</v>
      </c>
      <c r="DH11" s="95">
        <v>194416.747</v>
      </c>
      <c r="DI11" s="95">
        <v>194459.18599999999</v>
      </c>
      <c r="DJ11" s="95">
        <v>233491.09700000001</v>
      </c>
      <c r="DK11" s="95">
        <v>240807.845</v>
      </c>
      <c r="DL11" s="95">
        <v>229881.489</v>
      </c>
      <c r="DM11" s="95">
        <v>232826.65700000001</v>
      </c>
      <c r="DN11" s="95">
        <v>256803.462</v>
      </c>
      <c r="DO11" s="95">
        <v>245406.291</v>
      </c>
      <c r="DP11" s="95">
        <v>248226.61199999999</v>
      </c>
      <c r="DQ11" s="95">
        <v>266797.46100000001</v>
      </c>
      <c r="DR11" s="95">
        <v>262615.522</v>
      </c>
      <c r="DS11" s="95">
        <v>305040.18300000002</v>
      </c>
      <c r="DT11" s="95">
        <v>251390.51800000001</v>
      </c>
      <c r="DU11" s="95">
        <v>253735.32800000001</v>
      </c>
      <c r="DV11" s="95">
        <v>309031.21500000003</v>
      </c>
      <c r="DW11" s="95">
        <v>280327.98200000002</v>
      </c>
      <c r="DX11" s="95">
        <v>293990.87</v>
      </c>
      <c r="DY11" s="95">
        <v>306023.64799999999</v>
      </c>
      <c r="DZ11" s="95">
        <v>316423.13099999999</v>
      </c>
      <c r="EA11" s="95">
        <v>290880.696</v>
      </c>
      <c r="EB11" s="95">
        <v>329967.94400000002</v>
      </c>
      <c r="EC11" s="95">
        <v>336097.20500000002</v>
      </c>
      <c r="ED11" s="95">
        <v>342937.08</v>
      </c>
      <c r="EE11" s="95">
        <v>413559.02</v>
      </c>
      <c r="EF11" s="297">
        <f t="shared" si="0"/>
        <v>2910772.5520000001</v>
      </c>
      <c r="EG11" s="297">
        <f t="shared" si="1"/>
        <v>3724364.6370000006</v>
      </c>
    </row>
    <row r="12" spans="1:137" hidden="1" outlineLevel="1" x14ac:dyDescent="0.2">
      <c r="A12" s="91" t="str">
        <f>IF('1'!$A$1=1,B12,C12)</f>
        <v>Services (net)</v>
      </c>
      <c r="B12" s="92" t="s">
        <v>41</v>
      </c>
      <c r="C12" s="92" t="s">
        <v>42</v>
      </c>
      <c r="D12" s="90">
        <v>3526.2329999999965</v>
      </c>
      <c r="E12" s="90">
        <v>1860.4739999999983</v>
      </c>
      <c r="F12" s="90">
        <v>4372.1710000000021</v>
      </c>
      <c r="G12" s="90">
        <v>2815.9720000000052</v>
      </c>
      <c r="H12" s="90">
        <v>983.01499999999942</v>
      </c>
      <c r="I12" s="90">
        <v>1783.5609999999979</v>
      </c>
      <c r="J12" s="90">
        <v>652.72100000000137</v>
      </c>
      <c r="K12" s="90">
        <v>800.19500000000335</v>
      </c>
      <c r="L12" s="90">
        <v>936.68500000000859</v>
      </c>
      <c r="M12" s="90">
        <v>2184.1330000000016</v>
      </c>
      <c r="N12" s="90">
        <v>1188.9450000000033</v>
      </c>
      <c r="O12" s="90">
        <v>2106.7550000000047</v>
      </c>
      <c r="P12" s="90">
        <v>1164.4649999999965</v>
      </c>
      <c r="Q12" s="90">
        <v>1504.4049999999952</v>
      </c>
      <c r="R12" s="90">
        <v>1238.7379999999976</v>
      </c>
      <c r="S12" s="90">
        <v>1922.2120000000068</v>
      </c>
      <c r="T12" s="90">
        <v>1134.2889999999934</v>
      </c>
      <c r="U12" s="90">
        <v>-424.17000000000553</v>
      </c>
      <c r="V12" s="90">
        <v>-2283.1419999999962</v>
      </c>
      <c r="W12" s="90">
        <v>-375.96999999999025</v>
      </c>
      <c r="X12" s="90">
        <v>-1655.3509999999987</v>
      </c>
      <c r="Y12" s="90">
        <v>4095.4100000000035</v>
      </c>
      <c r="Z12" s="90">
        <v>2955.6080000000002</v>
      </c>
      <c r="AA12" s="90">
        <v>3406.5869999999995</v>
      </c>
      <c r="AB12" s="90">
        <v>2307.8029999999999</v>
      </c>
      <c r="AC12" s="90">
        <v>1297.3349999999991</v>
      </c>
      <c r="AD12" s="90">
        <v>-108.00399999999718</v>
      </c>
      <c r="AE12" s="90">
        <v>563.99499999999534</v>
      </c>
      <c r="AF12" s="90">
        <v>3117.997999999996</v>
      </c>
      <c r="AG12" s="90">
        <v>2219.2539999999972</v>
      </c>
      <c r="AH12" s="90">
        <v>1012.8060000000041</v>
      </c>
      <c r="AI12" s="90">
        <v>974.14000000000669</v>
      </c>
      <c r="AJ12" s="90">
        <v>2271.4469999999965</v>
      </c>
      <c r="AK12" s="90">
        <v>3598.4239999999954</v>
      </c>
      <c r="AL12" s="90">
        <v>4566.599000000002</v>
      </c>
      <c r="AM12" s="90">
        <v>2641.5840000000026</v>
      </c>
      <c r="AN12" s="90">
        <v>1336.4140000000043</v>
      </c>
      <c r="AO12" s="90">
        <v>1222.7010000000046</v>
      </c>
      <c r="AP12" s="90">
        <v>2923.8750000000073</v>
      </c>
      <c r="AQ12" s="90">
        <v>1909.0770000000011</v>
      </c>
      <c r="AR12" s="90">
        <v>3979.5420000000086</v>
      </c>
      <c r="AS12" s="90">
        <v>1257.7019999999975</v>
      </c>
      <c r="AT12" s="90">
        <v>2112.05799999999</v>
      </c>
      <c r="AU12" s="90">
        <v>2968.0780000000013</v>
      </c>
      <c r="AV12" s="90">
        <v>2875.5089999999982</v>
      </c>
      <c r="AW12" s="90">
        <v>3544.0529999999926</v>
      </c>
      <c r="AX12" s="90">
        <v>6173.3040000000001</v>
      </c>
      <c r="AY12" s="90">
        <v>6196.9789999999994</v>
      </c>
      <c r="AZ12" s="90">
        <v>5101.887999999999</v>
      </c>
      <c r="BA12" s="90">
        <v>1846.9250000000065</v>
      </c>
      <c r="BB12" s="90">
        <v>3465.3969999999972</v>
      </c>
      <c r="BC12" s="90">
        <v>4236.2139999999927</v>
      </c>
      <c r="BD12" s="90">
        <v>2901.6739999999918</v>
      </c>
      <c r="BE12" s="90">
        <v>1086.5060000000012</v>
      </c>
      <c r="BF12" s="90">
        <v>1184.5630000000019</v>
      </c>
      <c r="BG12" s="90">
        <v>2398.4660000000076</v>
      </c>
      <c r="BH12" s="90">
        <v>3616.3790000000154</v>
      </c>
      <c r="BI12" s="90">
        <v>5160.107</v>
      </c>
      <c r="BJ12" s="90">
        <v>7310.2559999999976</v>
      </c>
      <c r="BK12" s="90">
        <v>6280.1139999999978</v>
      </c>
      <c r="BL12" s="90">
        <v>2218.9810000000107</v>
      </c>
      <c r="BM12" s="90">
        <v>3123.7609999999986</v>
      </c>
      <c r="BN12" s="90">
        <v>9693.3160000000025</v>
      </c>
      <c r="BO12" s="90">
        <v>12958.935000000009</v>
      </c>
      <c r="BP12" s="90">
        <v>12602.735999999994</v>
      </c>
      <c r="BQ12" s="90">
        <v>11671.105999999996</v>
      </c>
      <c r="BR12" s="90">
        <v>9013.2329999999965</v>
      </c>
      <c r="BS12" s="90">
        <v>9687.5399999999936</v>
      </c>
      <c r="BT12" s="90">
        <v>9204.3399999999929</v>
      </c>
      <c r="BU12" s="90">
        <v>11839.828000000001</v>
      </c>
      <c r="BV12" s="90">
        <v>13985.218000000015</v>
      </c>
      <c r="BW12" s="90">
        <v>14310.22099999999</v>
      </c>
      <c r="BX12" s="90">
        <v>9566.4999999999927</v>
      </c>
      <c r="BY12" s="90">
        <v>8142.3199999999961</v>
      </c>
      <c r="BZ12" s="90">
        <v>9422.6940000000031</v>
      </c>
      <c r="CA12" s="90">
        <v>9607.9179999999978</v>
      </c>
      <c r="CB12" s="90">
        <v>8501.68</v>
      </c>
      <c r="CC12" s="90">
        <v>6401.3680000000022</v>
      </c>
      <c r="CD12" s="90">
        <v>6994.1389999999956</v>
      </c>
      <c r="CE12" s="90">
        <v>7365.8349999999991</v>
      </c>
      <c r="CF12" s="90">
        <v>7269.9589999999953</v>
      </c>
      <c r="CG12" s="90">
        <v>9653.1310000000012</v>
      </c>
      <c r="CH12" s="90">
        <v>12614.844000000005</v>
      </c>
      <c r="CI12" s="90">
        <v>12708.682999999997</v>
      </c>
      <c r="CJ12" s="90">
        <v>6715.5059999999939</v>
      </c>
      <c r="CK12" s="90">
        <v>3665.3609999999971</v>
      </c>
      <c r="CL12" s="90">
        <v>-25539.527999999995</v>
      </c>
      <c r="CM12" s="90">
        <v>-26329.412000000004</v>
      </c>
      <c r="CN12" s="90">
        <v>-33994.192999999999</v>
      </c>
      <c r="CO12" s="90">
        <v>-36890.429999999993</v>
      </c>
      <c r="CP12" s="90">
        <v>-38379.35300000001</v>
      </c>
      <c r="CQ12" s="90">
        <v>-41103.108000000022</v>
      </c>
      <c r="CR12" s="90">
        <v>-42419.573000000033</v>
      </c>
      <c r="CS12" s="90">
        <v>-42858.399000000012</v>
      </c>
      <c r="CT12" s="90">
        <v>-44540.551999999989</v>
      </c>
      <c r="CU12" s="90">
        <v>-50428.100000000006</v>
      </c>
      <c r="CV12" s="90">
        <v>-49001.922000000028</v>
      </c>
      <c r="CW12" s="90">
        <v>-45198.787999999993</v>
      </c>
      <c r="CX12" s="90">
        <v>-27133.905000000013</v>
      </c>
      <c r="CY12" s="90">
        <v>-17479.792000000016</v>
      </c>
      <c r="CZ12" s="90">
        <v>-16090.183000000005</v>
      </c>
      <c r="DA12" s="90">
        <v>-14334.88900000001</v>
      </c>
      <c r="DB12" s="90">
        <v>-16638.714999999989</v>
      </c>
      <c r="DC12" s="90">
        <v>-16090.186000000016</v>
      </c>
      <c r="DD12" s="90">
        <v>-18979.100999999981</v>
      </c>
      <c r="DE12" s="90">
        <v>-14790.176000000007</v>
      </c>
      <c r="DF12" s="90">
        <v>-15510.674999999988</v>
      </c>
      <c r="DG12" s="90">
        <v>-14540.820999999996</v>
      </c>
      <c r="DH12" s="90">
        <v>-17381.630000000012</v>
      </c>
      <c r="DI12" s="90">
        <v>-13708.210999999996</v>
      </c>
      <c r="DJ12" s="90">
        <v>-17205.422000000006</v>
      </c>
      <c r="DK12" s="90">
        <v>-16806.952999999994</v>
      </c>
      <c r="DL12" s="90">
        <v>-21641.981000000014</v>
      </c>
      <c r="DM12" s="90">
        <v>-19388.728999999999</v>
      </c>
      <c r="DN12" s="90">
        <v>-23446.379000000001</v>
      </c>
      <c r="DO12" s="90">
        <v>-24672.431999999993</v>
      </c>
      <c r="DP12" s="90">
        <v>-20664.925999999999</v>
      </c>
      <c r="DQ12" s="90">
        <v>-22023.474000000002</v>
      </c>
      <c r="DR12" s="90">
        <v>-19848.126999999993</v>
      </c>
      <c r="DS12" s="90">
        <v>-15949.267999999982</v>
      </c>
      <c r="DT12" s="90">
        <v>-24844.286999999997</v>
      </c>
      <c r="DU12" s="90">
        <v>-13209.735000000001</v>
      </c>
      <c r="DV12" s="90">
        <v>-16758.205000000016</v>
      </c>
      <c r="DW12" s="90">
        <v>-17228.016999999993</v>
      </c>
      <c r="DX12" s="90">
        <v>-18563.910000000003</v>
      </c>
      <c r="DY12" s="90">
        <v>-25654.426999999989</v>
      </c>
      <c r="DZ12" s="90">
        <v>-20228.341000000008</v>
      </c>
      <c r="EA12" s="90">
        <v>-22005.647000000026</v>
      </c>
      <c r="EB12" s="90">
        <v>-22725.066999999988</v>
      </c>
      <c r="EC12" s="90">
        <v>-20230.773000000008</v>
      </c>
      <c r="ED12" s="90">
        <v>-20588.856</v>
      </c>
      <c r="EE12" s="90">
        <v>-17766.157999999996</v>
      </c>
      <c r="EF12" s="87">
        <f t="shared" si="0"/>
        <v>-232737.53199999995</v>
      </c>
      <c r="EG12" s="87">
        <f t="shared" si="1"/>
        <v>-239803.42300000004</v>
      </c>
    </row>
    <row r="13" spans="1:137" hidden="1" outlineLevel="1" x14ac:dyDescent="0.2">
      <c r="A13" s="93" t="str">
        <f>IF('1'!$A$1=1,B13,C13)</f>
        <v>Exports of services</v>
      </c>
      <c r="B13" s="94" t="s">
        <v>43</v>
      </c>
      <c r="C13" s="94" t="s">
        <v>44</v>
      </c>
      <c r="D13" s="95">
        <v>16540.065999999999</v>
      </c>
      <c r="E13" s="95">
        <v>22031.904999999995</v>
      </c>
      <c r="F13" s="95">
        <v>24465.54</v>
      </c>
      <c r="G13" s="95">
        <v>23413.463000000003</v>
      </c>
      <c r="H13" s="95">
        <v>20266.88</v>
      </c>
      <c r="I13" s="95">
        <v>23165.021999999997</v>
      </c>
      <c r="J13" s="95">
        <v>23802.563999999998</v>
      </c>
      <c r="K13" s="95">
        <v>22989.359000000004</v>
      </c>
      <c r="L13" s="95">
        <v>23700.358000000007</v>
      </c>
      <c r="M13" s="95">
        <v>22256.293000000005</v>
      </c>
      <c r="N13" s="95">
        <v>22496.684000000001</v>
      </c>
      <c r="O13" s="95">
        <v>26311.025000000005</v>
      </c>
      <c r="P13" s="95">
        <v>20960.372999999996</v>
      </c>
      <c r="Q13" s="95">
        <v>24730.288999999997</v>
      </c>
      <c r="R13" s="95">
        <v>25829.034</v>
      </c>
      <c r="S13" s="95">
        <v>25219.418000000009</v>
      </c>
      <c r="T13" s="95">
        <v>25130.853999999999</v>
      </c>
      <c r="U13" s="95">
        <v>26348.616000000002</v>
      </c>
      <c r="V13" s="95">
        <v>26206.522000000004</v>
      </c>
      <c r="W13" s="95">
        <v>28197.913000000004</v>
      </c>
      <c r="X13" s="95">
        <v>28929.286</v>
      </c>
      <c r="Y13" s="95">
        <v>27869.371999999999</v>
      </c>
      <c r="Z13" s="95">
        <v>28091.128999999997</v>
      </c>
      <c r="AA13" s="95">
        <v>30737.907999999996</v>
      </c>
      <c r="AB13" s="95">
        <v>27910.829999999998</v>
      </c>
      <c r="AC13" s="95">
        <v>27243.994999999995</v>
      </c>
      <c r="AD13" s="95">
        <v>28054.626000000004</v>
      </c>
      <c r="AE13" s="95">
        <v>30294.501999999997</v>
      </c>
      <c r="AF13" s="95">
        <v>31549.89</v>
      </c>
      <c r="AG13" s="95">
        <v>31670.043999999998</v>
      </c>
      <c r="AH13" s="95">
        <v>32643.432000000001</v>
      </c>
      <c r="AI13" s="95">
        <v>34530.71</v>
      </c>
      <c r="AJ13" s="95">
        <v>33627.885999999999</v>
      </c>
      <c r="AK13" s="95">
        <v>32758.97</v>
      </c>
      <c r="AL13" s="95">
        <v>33595.236000000004</v>
      </c>
      <c r="AM13" s="95">
        <v>34505.704000000005</v>
      </c>
      <c r="AN13" s="95">
        <v>31789.581000000002</v>
      </c>
      <c r="AO13" s="95">
        <v>29888.154999999999</v>
      </c>
      <c r="AP13" s="95">
        <v>32004.563000000006</v>
      </c>
      <c r="AQ13" s="95">
        <v>33395.779000000002</v>
      </c>
      <c r="AR13" s="95">
        <v>34716.299000000006</v>
      </c>
      <c r="AS13" s="95">
        <v>34115.224999999991</v>
      </c>
      <c r="AT13" s="95">
        <v>38650.604999999996</v>
      </c>
      <c r="AU13" s="95">
        <v>40069.059000000008</v>
      </c>
      <c r="AV13" s="95">
        <v>39580.539000000004</v>
      </c>
      <c r="AW13" s="95">
        <v>36706.234999999993</v>
      </c>
      <c r="AX13" s="95">
        <v>38576.156000000003</v>
      </c>
      <c r="AY13" s="95">
        <v>41294.656999999999</v>
      </c>
      <c r="AZ13" s="95">
        <v>36159.29</v>
      </c>
      <c r="BA13" s="95">
        <v>33407.635000000002</v>
      </c>
      <c r="BB13" s="95">
        <v>35218.095999999998</v>
      </c>
      <c r="BC13" s="95">
        <v>37375.218999999997</v>
      </c>
      <c r="BD13" s="95">
        <v>39225.346999999994</v>
      </c>
      <c r="BE13" s="95">
        <v>38425.160000000003</v>
      </c>
      <c r="BF13" s="95">
        <v>40352.373000000007</v>
      </c>
      <c r="BG13" s="95">
        <v>39031.85</v>
      </c>
      <c r="BH13" s="95">
        <v>38938.008000000009</v>
      </c>
      <c r="BI13" s="95">
        <v>36219.981999999996</v>
      </c>
      <c r="BJ13" s="95">
        <v>36868.057999999997</v>
      </c>
      <c r="BK13" s="95">
        <v>38672.255999999994</v>
      </c>
      <c r="BL13" s="95">
        <v>31644.590000000004</v>
      </c>
      <c r="BM13" s="95">
        <v>32910.152000000002</v>
      </c>
      <c r="BN13" s="95">
        <v>35735.836000000003</v>
      </c>
      <c r="BO13" s="95">
        <v>31117.780000000006</v>
      </c>
      <c r="BP13" s="95">
        <v>29817.535999999996</v>
      </c>
      <c r="BQ13" s="95">
        <v>30232.71</v>
      </c>
      <c r="BR13" s="95">
        <v>35807.129999999997</v>
      </c>
      <c r="BS13" s="95">
        <v>35392.543999999994</v>
      </c>
      <c r="BT13" s="95">
        <v>36257.824999999997</v>
      </c>
      <c r="BU13" s="95">
        <v>37558.886000000006</v>
      </c>
      <c r="BV13" s="95">
        <v>38218.708000000013</v>
      </c>
      <c r="BW13" s="95">
        <v>45212.402999999991</v>
      </c>
      <c r="BX13" s="95">
        <v>35133.612999999998</v>
      </c>
      <c r="BY13" s="95">
        <v>34911.595000000001</v>
      </c>
      <c r="BZ13" s="95">
        <v>38107.715000000004</v>
      </c>
      <c r="CA13" s="95">
        <v>40694.019999999997</v>
      </c>
      <c r="CB13" s="95">
        <v>37871.114000000001</v>
      </c>
      <c r="CC13" s="95">
        <v>39634.009000000005</v>
      </c>
      <c r="CD13" s="95">
        <v>43352.778999999995</v>
      </c>
      <c r="CE13" s="95">
        <v>44328.928999999989</v>
      </c>
      <c r="CF13" s="95">
        <v>43486.114999999998</v>
      </c>
      <c r="CG13" s="95">
        <v>44203.962</v>
      </c>
      <c r="CH13" s="95">
        <v>45857.745000000003</v>
      </c>
      <c r="CI13" s="95">
        <v>53175.098999999995</v>
      </c>
      <c r="CJ13" s="95">
        <v>49135.110999999997</v>
      </c>
      <c r="CK13" s="95">
        <v>50519.495000000003</v>
      </c>
      <c r="CL13" s="95">
        <v>32180.391999999996</v>
      </c>
      <c r="CM13" s="95">
        <v>35456.94</v>
      </c>
      <c r="CN13" s="95">
        <v>37826.588000000003</v>
      </c>
      <c r="CO13" s="95">
        <v>36159.058999999994</v>
      </c>
      <c r="CP13" s="95">
        <v>40513.303000000007</v>
      </c>
      <c r="CQ13" s="95">
        <v>48416.827999999994</v>
      </c>
      <c r="CR13" s="95">
        <v>47502.614000000001</v>
      </c>
      <c r="CS13" s="95">
        <v>48270.553999999996</v>
      </c>
      <c r="CT13" s="95">
        <v>50903.492999999995</v>
      </c>
      <c r="CU13" s="95">
        <v>59826.231</v>
      </c>
      <c r="CV13" s="95">
        <v>47027.222000000002</v>
      </c>
      <c r="CW13" s="95">
        <v>48343.690999999999</v>
      </c>
      <c r="CX13" s="95">
        <v>51013.195999999996</v>
      </c>
      <c r="CY13" s="95">
        <v>47868.297999999995</v>
      </c>
      <c r="CZ13" s="95">
        <v>50684.08</v>
      </c>
      <c r="DA13" s="95">
        <v>51122.904999999992</v>
      </c>
      <c r="DB13" s="95">
        <v>50391.529000000002</v>
      </c>
      <c r="DC13" s="95">
        <v>51159.471999999994</v>
      </c>
      <c r="DD13" s="95">
        <v>47063.790000000008</v>
      </c>
      <c r="DE13" s="95">
        <v>50834.381999999998</v>
      </c>
      <c r="DF13" s="95">
        <v>52497.67</v>
      </c>
      <c r="DG13" s="95">
        <v>59276.095000000001</v>
      </c>
      <c r="DH13" s="95">
        <v>52485.703000000001</v>
      </c>
      <c r="DI13" s="95">
        <v>53313.944000000003</v>
      </c>
      <c r="DJ13" s="95">
        <v>56333.25499999999</v>
      </c>
      <c r="DK13" s="95">
        <v>56836.635999999999</v>
      </c>
      <c r="DL13" s="95">
        <v>58254.642999999996</v>
      </c>
      <c r="DM13" s="95">
        <v>58004.280999999995</v>
      </c>
      <c r="DN13" s="95">
        <v>58943.876000000004</v>
      </c>
      <c r="DO13" s="95">
        <v>57788.689999999995</v>
      </c>
      <c r="DP13" s="95">
        <v>58076.281999999999</v>
      </c>
      <c r="DQ13" s="95">
        <v>58399.316999999995</v>
      </c>
      <c r="DR13" s="95">
        <v>58510.623999999996</v>
      </c>
      <c r="DS13" s="95">
        <v>68473.293000000005</v>
      </c>
      <c r="DT13" s="95">
        <v>51625.592999999993</v>
      </c>
      <c r="DU13" s="95">
        <v>52213.891000000003</v>
      </c>
      <c r="DV13" s="95">
        <v>52265.68299999999</v>
      </c>
      <c r="DW13" s="95">
        <v>54003.213000000003</v>
      </c>
      <c r="DX13" s="95">
        <v>54072.06</v>
      </c>
      <c r="DY13" s="95">
        <v>53637.298000000003</v>
      </c>
      <c r="DZ13" s="95">
        <v>56672.802000000003</v>
      </c>
      <c r="EA13" s="95">
        <v>54578.983999999997</v>
      </c>
      <c r="EB13" s="95">
        <v>56358.162000000004</v>
      </c>
      <c r="EC13" s="95">
        <v>56487.973000000005</v>
      </c>
      <c r="ED13" s="95">
        <v>54735.199999999997</v>
      </c>
      <c r="EE13" s="95">
        <v>69714.237999999998</v>
      </c>
      <c r="EF13" s="297">
        <f t="shared" si="0"/>
        <v>695420.54399999999</v>
      </c>
      <c r="EG13" s="297">
        <f t="shared" si="1"/>
        <v>666365.09700000007</v>
      </c>
    </row>
    <row r="14" spans="1:137" hidden="1" outlineLevel="1" x14ac:dyDescent="0.2">
      <c r="A14" s="93" t="str">
        <f>IF('1'!$A$1=1,B14,C14)</f>
        <v>Imports of services</v>
      </c>
      <c r="B14" s="94" t="s">
        <v>45</v>
      </c>
      <c r="C14" s="94" t="s">
        <v>46</v>
      </c>
      <c r="D14" s="95">
        <v>13013.833000000002</v>
      </c>
      <c r="E14" s="95">
        <v>20171.430999999997</v>
      </c>
      <c r="F14" s="95">
        <v>20093.368999999999</v>
      </c>
      <c r="G14" s="95">
        <v>20597.490999999998</v>
      </c>
      <c r="H14" s="95">
        <v>19283.865000000002</v>
      </c>
      <c r="I14" s="95">
        <v>21381.460999999999</v>
      </c>
      <c r="J14" s="95">
        <v>23149.842999999997</v>
      </c>
      <c r="K14" s="95">
        <v>22189.164000000001</v>
      </c>
      <c r="L14" s="95">
        <v>22763.672999999999</v>
      </c>
      <c r="M14" s="95">
        <v>20072.160000000003</v>
      </c>
      <c r="N14" s="95">
        <v>21307.738999999998</v>
      </c>
      <c r="O14" s="95">
        <v>24204.27</v>
      </c>
      <c r="P14" s="95">
        <v>19795.907999999999</v>
      </c>
      <c r="Q14" s="95">
        <v>23225.884000000002</v>
      </c>
      <c r="R14" s="95">
        <v>24590.296000000002</v>
      </c>
      <c r="S14" s="95">
        <v>23297.206000000002</v>
      </c>
      <c r="T14" s="95">
        <v>23996.565000000006</v>
      </c>
      <c r="U14" s="95">
        <v>26772.786000000007</v>
      </c>
      <c r="V14" s="95">
        <v>28489.664000000001</v>
      </c>
      <c r="W14" s="95">
        <v>28573.882999999994</v>
      </c>
      <c r="X14" s="95">
        <v>30584.636999999999</v>
      </c>
      <c r="Y14" s="95">
        <v>23773.961999999996</v>
      </c>
      <c r="Z14" s="95">
        <v>25135.520999999997</v>
      </c>
      <c r="AA14" s="95">
        <v>27331.320999999996</v>
      </c>
      <c r="AB14" s="95">
        <v>25603.026999999998</v>
      </c>
      <c r="AC14" s="95">
        <v>25946.659999999996</v>
      </c>
      <c r="AD14" s="95">
        <v>28162.63</v>
      </c>
      <c r="AE14" s="95">
        <v>29730.507000000001</v>
      </c>
      <c r="AF14" s="95">
        <v>28431.892000000003</v>
      </c>
      <c r="AG14" s="95">
        <v>29450.79</v>
      </c>
      <c r="AH14" s="95">
        <v>31630.625999999997</v>
      </c>
      <c r="AI14" s="95">
        <v>33556.569999999992</v>
      </c>
      <c r="AJ14" s="95">
        <v>31356.439000000002</v>
      </c>
      <c r="AK14" s="95">
        <v>29160.546000000006</v>
      </c>
      <c r="AL14" s="95">
        <v>29028.637000000002</v>
      </c>
      <c r="AM14" s="95">
        <v>31864.120000000003</v>
      </c>
      <c r="AN14" s="95">
        <v>30453.166999999998</v>
      </c>
      <c r="AO14" s="95">
        <v>28665.453999999994</v>
      </c>
      <c r="AP14" s="95">
        <v>29080.687999999998</v>
      </c>
      <c r="AQ14" s="95">
        <v>31486.702000000001</v>
      </c>
      <c r="AR14" s="95">
        <v>30736.756999999998</v>
      </c>
      <c r="AS14" s="95">
        <v>32857.522999999994</v>
      </c>
      <c r="AT14" s="95">
        <v>36538.547000000006</v>
      </c>
      <c r="AU14" s="95">
        <v>37100.981000000007</v>
      </c>
      <c r="AV14" s="95">
        <v>36705.030000000006</v>
      </c>
      <c r="AW14" s="95">
        <v>33162.182000000001</v>
      </c>
      <c r="AX14" s="95">
        <v>32402.852000000003</v>
      </c>
      <c r="AY14" s="95">
        <v>35097.678</v>
      </c>
      <c r="AZ14" s="95">
        <v>31057.402000000002</v>
      </c>
      <c r="BA14" s="95">
        <v>31560.709999999995</v>
      </c>
      <c r="BB14" s="95">
        <v>31752.699000000001</v>
      </c>
      <c r="BC14" s="95">
        <v>33139.005000000005</v>
      </c>
      <c r="BD14" s="95">
        <v>36323.673000000003</v>
      </c>
      <c r="BE14" s="95">
        <v>37338.654000000002</v>
      </c>
      <c r="BF14" s="95">
        <v>39167.810000000005</v>
      </c>
      <c r="BG14" s="95">
        <v>36633.383999999991</v>
      </c>
      <c r="BH14" s="95">
        <v>35321.628999999994</v>
      </c>
      <c r="BI14" s="95">
        <v>31059.874999999996</v>
      </c>
      <c r="BJ14" s="95">
        <v>29557.802</v>
      </c>
      <c r="BK14" s="95">
        <v>32392.141999999996</v>
      </c>
      <c r="BL14" s="95">
        <v>29425.608999999993</v>
      </c>
      <c r="BM14" s="95">
        <v>29786.391000000003</v>
      </c>
      <c r="BN14" s="95">
        <v>26042.52</v>
      </c>
      <c r="BO14" s="95">
        <v>18158.844999999998</v>
      </c>
      <c r="BP14" s="95">
        <v>17214.800000000003</v>
      </c>
      <c r="BQ14" s="95">
        <v>18561.604000000003</v>
      </c>
      <c r="BR14" s="95">
        <v>26793.897000000001</v>
      </c>
      <c r="BS14" s="95">
        <v>25705.004000000001</v>
      </c>
      <c r="BT14" s="95">
        <v>27053.485000000004</v>
      </c>
      <c r="BU14" s="95">
        <v>25719.058000000005</v>
      </c>
      <c r="BV14" s="95">
        <v>24233.489999999998</v>
      </c>
      <c r="BW14" s="95">
        <v>30902.182000000001</v>
      </c>
      <c r="BX14" s="95">
        <v>25567.113000000005</v>
      </c>
      <c r="BY14" s="95">
        <v>26769.275000000005</v>
      </c>
      <c r="BZ14" s="95">
        <v>28685.021000000001</v>
      </c>
      <c r="CA14" s="95">
        <v>31086.101999999999</v>
      </c>
      <c r="CB14" s="95">
        <v>29369.434000000001</v>
      </c>
      <c r="CC14" s="95">
        <v>33232.641000000003</v>
      </c>
      <c r="CD14" s="95">
        <v>36358.639999999999</v>
      </c>
      <c r="CE14" s="95">
        <v>36963.09399999999</v>
      </c>
      <c r="CF14" s="95">
        <v>36216.156000000003</v>
      </c>
      <c r="CG14" s="95">
        <v>34550.830999999998</v>
      </c>
      <c r="CH14" s="95">
        <v>33242.900999999998</v>
      </c>
      <c r="CI14" s="95">
        <v>40466.415999999997</v>
      </c>
      <c r="CJ14" s="95">
        <v>42419.605000000003</v>
      </c>
      <c r="CK14" s="95">
        <v>46854.134000000005</v>
      </c>
      <c r="CL14" s="95">
        <v>57719.919999999991</v>
      </c>
      <c r="CM14" s="95">
        <v>61786.352000000006</v>
      </c>
      <c r="CN14" s="95">
        <v>71820.781000000003</v>
      </c>
      <c r="CO14" s="95">
        <v>73049.488999999987</v>
      </c>
      <c r="CP14" s="95">
        <v>78892.656000000017</v>
      </c>
      <c r="CQ14" s="95">
        <v>89519.936000000016</v>
      </c>
      <c r="CR14" s="95">
        <v>89922.187000000034</v>
      </c>
      <c r="CS14" s="95">
        <v>91128.953000000009</v>
      </c>
      <c r="CT14" s="95">
        <v>95444.044999999984</v>
      </c>
      <c r="CU14" s="95">
        <v>110254.33100000001</v>
      </c>
      <c r="CV14" s="95">
        <v>96029.144000000029</v>
      </c>
      <c r="CW14" s="95">
        <v>93542.478999999992</v>
      </c>
      <c r="CX14" s="95">
        <v>78147.10100000001</v>
      </c>
      <c r="CY14" s="95">
        <v>65348.090000000011</v>
      </c>
      <c r="CZ14" s="95">
        <v>66774.263000000006</v>
      </c>
      <c r="DA14" s="95">
        <v>65457.794000000002</v>
      </c>
      <c r="DB14" s="95">
        <v>67030.243999999992</v>
      </c>
      <c r="DC14" s="95">
        <v>67249.65800000001</v>
      </c>
      <c r="DD14" s="95">
        <v>66042.890999999989</v>
      </c>
      <c r="DE14" s="95">
        <v>65624.558000000005</v>
      </c>
      <c r="DF14" s="95">
        <v>68008.344999999987</v>
      </c>
      <c r="DG14" s="95">
        <v>73816.915999999997</v>
      </c>
      <c r="DH14" s="95">
        <v>69867.333000000013</v>
      </c>
      <c r="DI14" s="95">
        <v>67022.154999999999</v>
      </c>
      <c r="DJ14" s="95">
        <v>73538.676999999996</v>
      </c>
      <c r="DK14" s="95">
        <v>73643.588999999993</v>
      </c>
      <c r="DL14" s="95">
        <v>79896.624000000011</v>
      </c>
      <c r="DM14" s="95">
        <v>77393.009999999995</v>
      </c>
      <c r="DN14" s="95">
        <v>82390.255000000005</v>
      </c>
      <c r="DO14" s="95">
        <v>82461.121999999988</v>
      </c>
      <c r="DP14" s="95">
        <v>78741.207999999999</v>
      </c>
      <c r="DQ14" s="95">
        <v>80422.790999999997</v>
      </c>
      <c r="DR14" s="95">
        <v>78358.750999999989</v>
      </c>
      <c r="DS14" s="95">
        <v>84422.560999999987</v>
      </c>
      <c r="DT14" s="95">
        <v>76469.87999999999</v>
      </c>
      <c r="DU14" s="95">
        <v>65423.626000000004</v>
      </c>
      <c r="DV14" s="95">
        <v>69023.888000000006</v>
      </c>
      <c r="DW14" s="95">
        <v>71231.23</v>
      </c>
      <c r="DX14" s="95">
        <v>72635.97</v>
      </c>
      <c r="DY14" s="95">
        <v>79291.724999999991</v>
      </c>
      <c r="DZ14" s="95">
        <v>76901.143000000011</v>
      </c>
      <c r="EA14" s="95">
        <v>76584.631000000023</v>
      </c>
      <c r="EB14" s="95">
        <v>79083.228999999992</v>
      </c>
      <c r="EC14" s="95">
        <v>76718.746000000014</v>
      </c>
      <c r="ED14" s="95">
        <v>75324.055999999997</v>
      </c>
      <c r="EE14" s="95">
        <v>87480.395999999993</v>
      </c>
      <c r="EF14" s="297">
        <f t="shared" si="0"/>
        <v>928158.07599999988</v>
      </c>
      <c r="EG14" s="297">
        <f t="shared" si="1"/>
        <v>906168.52000000014</v>
      </c>
    </row>
    <row r="15" spans="1:137" hidden="1" outlineLevel="1" x14ac:dyDescent="0.2">
      <c r="A15" s="88" t="str">
        <f>IF('1'!$A$1=1,B15,C15)</f>
        <v>Primary income (net)</v>
      </c>
      <c r="B15" s="89" t="s">
        <v>47</v>
      </c>
      <c r="C15" s="89" t="s">
        <v>48</v>
      </c>
      <c r="D15" s="90">
        <v>19876.543999999998</v>
      </c>
      <c r="E15" s="90">
        <v>27221.639999999996</v>
      </c>
      <c r="F15" s="90">
        <v>27581.870999999999</v>
      </c>
      <c r="G15" s="90">
        <v>-14965.542999999998</v>
      </c>
      <c r="H15" s="90">
        <v>-15707.358</v>
      </c>
      <c r="I15" s="90">
        <v>-15393.803</v>
      </c>
      <c r="J15" s="90">
        <v>1501.257999999998</v>
      </c>
      <c r="K15" s="90">
        <v>2400.5800000000008</v>
      </c>
      <c r="L15" s="90">
        <v>2744.7089999999989</v>
      </c>
      <c r="M15" s="90">
        <v>12711.642000000002</v>
      </c>
      <c r="N15" s="90">
        <v>14127.452000000001</v>
      </c>
      <c r="O15" s="90">
        <v>20599.379000000001</v>
      </c>
      <c r="P15" s="90">
        <v>8369.5939999999991</v>
      </c>
      <c r="Q15" s="90">
        <v>9712.6440000000002</v>
      </c>
      <c r="R15" s="90">
        <v>2688.3289999999997</v>
      </c>
      <c r="S15" s="90">
        <v>-4818.3449999999975</v>
      </c>
      <c r="T15" s="90">
        <v>-4738.8159999999971</v>
      </c>
      <c r="U15" s="90">
        <v>-5214.83</v>
      </c>
      <c r="V15" s="90">
        <v>4442.2039999999979</v>
      </c>
      <c r="W15" s="90">
        <v>6767.4989999999998</v>
      </c>
      <c r="X15" s="90">
        <v>-8224.2190000000046</v>
      </c>
      <c r="Y15" s="90">
        <v>5125.6959999999999</v>
      </c>
      <c r="Z15" s="90">
        <v>5242.99</v>
      </c>
      <c r="AA15" s="90">
        <v>4769.2230000000018</v>
      </c>
      <c r="AB15" s="90">
        <v>-678.76700000000164</v>
      </c>
      <c r="AC15" s="90">
        <v>1756.8060000000005</v>
      </c>
      <c r="AD15" s="90">
        <v>-14148.816000000003</v>
      </c>
      <c r="AE15" s="90">
        <v>3625.6709999999985</v>
      </c>
      <c r="AF15" s="90">
        <v>6077.4500000000044</v>
      </c>
      <c r="AG15" s="90">
        <v>7780.4380000000001</v>
      </c>
      <c r="AH15" s="90">
        <v>10024.155000000001</v>
      </c>
      <c r="AI15" s="90">
        <v>12433.106</v>
      </c>
      <c r="AJ15" s="90">
        <v>-3811.8570000000036</v>
      </c>
      <c r="AK15" s="90">
        <v>9036.0359999999982</v>
      </c>
      <c r="AL15" s="90">
        <v>9640.6039999999994</v>
      </c>
      <c r="AM15" s="90">
        <v>1210.7249999999985</v>
      </c>
      <c r="AN15" s="90">
        <v>-3468.9869999999974</v>
      </c>
      <c r="AO15" s="90">
        <v>-760.79099999999744</v>
      </c>
      <c r="AP15" s="90">
        <v>-22100.270000000011</v>
      </c>
      <c r="AQ15" s="90">
        <v>5465.7160000000003</v>
      </c>
      <c r="AR15" s="90">
        <v>7461.648000000001</v>
      </c>
      <c r="AS15" s="90">
        <v>7886.8529999999992</v>
      </c>
      <c r="AT15" s="90">
        <v>15972.415999999999</v>
      </c>
      <c r="AU15" s="90">
        <v>15472.484</v>
      </c>
      <c r="AV15" s="90">
        <v>2424.4480000000003</v>
      </c>
      <c r="AW15" s="90">
        <v>3797.1979999999967</v>
      </c>
      <c r="AX15" s="90">
        <v>3631.3549999999959</v>
      </c>
      <c r="AY15" s="90">
        <v>-861.4629999999961</v>
      </c>
      <c r="AZ15" s="90">
        <v>8893.4569999999985</v>
      </c>
      <c r="BA15" s="90">
        <v>10538.342000000001</v>
      </c>
      <c r="BB15" s="90">
        <v>-7145.6990000000042</v>
      </c>
      <c r="BC15" s="90">
        <v>5335.4869999999974</v>
      </c>
      <c r="BD15" s="90">
        <v>9338.1110000000008</v>
      </c>
      <c r="BE15" s="90">
        <v>6572.0290000000023</v>
      </c>
      <c r="BF15" s="90">
        <v>4867.007999999998</v>
      </c>
      <c r="BG15" s="90">
        <v>1843.030999999999</v>
      </c>
      <c r="BH15" s="90">
        <v>-17561.734000000011</v>
      </c>
      <c r="BI15" s="90">
        <v>10047.323</v>
      </c>
      <c r="BJ15" s="90">
        <v>12403.068000000001</v>
      </c>
      <c r="BK15" s="90">
        <v>5076.0299999999988</v>
      </c>
      <c r="BL15" s="90">
        <v>22865.146000000001</v>
      </c>
      <c r="BM15" s="90">
        <v>21054.623</v>
      </c>
      <c r="BN15" s="90">
        <v>12545.839000000002</v>
      </c>
      <c r="BO15" s="90">
        <v>4274.2719999999972</v>
      </c>
      <c r="BP15" s="90">
        <v>1930.6309999999976</v>
      </c>
      <c r="BQ15" s="90">
        <v>106.83000000000175</v>
      </c>
      <c r="BR15" s="90">
        <v>9859.9350000000013</v>
      </c>
      <c r="BS15" s="90">
        <v>9825.1460000000006</v>
      </c>
      <c r="BT15" s="90">
        <v>-3189.3450000000048</v>
      </c>
      <c r="BU15" s="90">
        <v>7364.4889999999941</v>
      </c>
      <c r="BV15" s="90">
        <v>9342.3499999999985</v>
      </c>
      <c r="BW15" s="90">
        <v>-4422.6459999999934</v>
      </c>
      <c r="BX15" s="90">
        <v>-2878.4160000000011</v>
      </c>
      <c r="BY15" s="90">
        <v>-83.653000000002066</v>
      </c>
      <c r="BZ15" s="90">
        <v>-18984.366999999991</v>
      </c>
      <c r="CA15" s="90">
        <v>-13601.914999999994</v>
      </c>
      <c r="CB15" s="90">
        <v>-13580.602000000006</v>
      </c>
      <c r="CC15" s="90">
        <v>-10650.790000000008</v>
      </c>
      <c r="CD15" s="90">
        <v>-12573.120999999999</v>
      </c>
      <c r="CE15" s="90">
        <v>-12106.752</v>
      </c>
      <c r="CF15" s="90">
        <v>-28331.46</v>
      </c>
      <c r="CG15" s="90">
        <v>-10233.374</v>
      </c>
      <c r="CH15" s="90">
        <v>-17295.826000000001</v>
      </c>
      <c r="CI15" s="90">
        <v>-17933.671000000002</v>
      </c>
      <c r="CJ15" s="90">
        <v>10381.050999999999</v>
      </c>
      <c r="CK15" s="90">
        <v>8950.3039999999964</v>
      </c>
      <c r="CL15" s="90">
        <v>21034.273000000001</v>
      </c>
      <c r="CM15" s="90">
        <v>22233.723000000005</v>
      </c>
      <c r="CN15" s="90">
        <v>19805.567000000003</v>
      </c>
      <c r="CO15" s="90">
        <v>21092.782999999999</v>
      </c>
      <c r="CP15" s="90">
        <v>27231.821000000004</v>
      </c>
      <c r="CQ15" s="90">
        <v>29291.449000000001</v>
      </c>
      <c r="CR15" s="90">
        <v>37665.658000000003</v>
      </c>
      <c r="CS15" s="90">
        <v>29986.253000000004</v>
      </c>
      <c r="CT15" s="90">
        <v>23696.452000000001</v>
      </c>
      <c r="CU15" s="90">
        <v>28084.685000000001</v>
      </c>
      <c r="CV15" s="90">
        <v>19279.69163551314</v>
      </c>
      <c r="CW15" s="90">
        <v>13022.153864486863</v>
      </c>
      <c r="CX15" s="90">
        <v>18320.869000000006</v>
      </c>
      <c r="CY15" s="90">
        <v>16683.932316615268</v>
      </c>
      <c r="CZ15" s="90">
        <v>12461.459083384732</v>
      </c>
      <c r="DA15" s="90">
        <v>15431.949000000001</v>
      </c>
      <c r="DB15" s="90">
        <v>13860.379483661876</v>
      </c>
      <c r="DC15" s="90">
        <v>5212.2262899307389</v>
      </c>
      <c r="DD15" s="90">
        <v>12138.696526407392</v>
      </c>
      <c r="DE15" s="90">
        <v>17183.024421798524</v>
      </c>
      <c r="DF15" s="90">
        <v>10055.272670201477</v>
      </c>
      <c r="DG15" s="90">
        <v>32086.244999999999</v>
      </c>
      <c r="DH15" s="90">
        <v>12576.95</v>
      </c>
      <c r="DI15" s="90">
        <v>-8362.6369999999988</v>
      </c>
      <c r="DJ15" s="90">
        <v>77.329000000001543</v>
      </c>
      <c r="DK15" s="90">
        <v>7739.1689999999981</v>
      </c>
      <c r="DL15" s="90">
        <v>2587.0999999999985</v>
      </c>
      <c r="DM15" s="90">
        <v>4857.301999999996</v>
      </c>
      <c r="DN15" s="90">
        <v>11224.403999999999</v>
      </c>
      <c r="DO15" s="90">
        <v>-6747.8500000000022</v>
      </c>
      <c r="DP15" s="90">
        <v>5227.1120000000046</v>
      </c>
      <c r="DQ15" s="90">
        <v>184.17399999999907</v>
      </c>
      <c r="DR15" s="90">
        <v>-11286.951000000001</v>
      </c>
      <c r="DS15" s="90">
        <v>1582.8329999999987</v>
      </c>
      <c r="DT15" s="90">
        <v>-7985.1659999999974</v>
      </c>
      <c r="DU15" s="90">
        <v>-8211.6950000000033</v>
      </c>
      <c r="DV15" s="90">
        <v>1450.4100000000035</v>
      </c>
      <c r="DW15" s="90">
        <v>2236.3290000000015</v>
      </c>
      <c r="DX15" s="90">
        <v>-2616.3900000000031</v>
      </c>
      <c r="DY15" s="90">
        <v>-7317.9560000000019</v>
      </c>
      <c r="DZ15" s="90">
        <v>-7104.9949999999953</v>
      </c>
      <c r="EA15" s="90">
        <v>-7169.4500000000007</v>
      </c>
      <c r="EB15" s="90">
        <v>-785.04799999999886</v>
      </c>
      <c r="EC15" s="90">
        <v>-4037.8290000000052</v>
      </c>
      <c r="ED15" s="90">
        <v>-11031.248</v>
      </c>
      <c r="EE15" s="90">
        <v>-15149.764999999992</v>
      </c>
      <c r="EF15" s="87">
        <f t="shared" si="0"/>
        <v>19658.934999999994</v>
      </c>
      <c r="EG15" s="87">
        <f t="shared" si="1"/>
        <v>-67722.802999999985</v>
      </c>
    </row>
    <row r="16" spans="1:137" hidden="1" outlineLevel="1" x14ac:dyDescent="0.2">
      <c r="A16" s="96" t="str">
        <f>IF('1'!$A$1=1,B16,C16)</f>
        <v>Credit</v>
      </c>
      <c r="B16" s="97" t="s">
        <v>49</v>
      </c>
      <c r="C16" s="97" t="s">
        <v>50</v>
      </c>
      <c r="D16" s="95">
        <v>6388.3249999999998</v>
      </c>
      <c r="E16" s="95">
        <v>9645.0770000000011</v>
      </c>
      <c r="F16" s="95">
        <v>10116.454</v>
      </c>
      <c r="G16" s="95">
        <v>10968.673999999999</v>
      </c>
      <c r="H16" s="95">
        <v>10102.067999999999</v>
      </c>
      <c r="I16" s="95">
        <v>10297.923999999999</v>
      </c>
      <c r="J16" s="95">
        <v>11901.281999999999</v>
      </c>
      <c r="K16" s="95">
        <v>10489.03</v>
      </c>
      <c r="L16" s="95">
        <v>11327.377999999999</v>
      </c>
      <c r="M16" s="95">
        <v>10593.034</v>
      </c>
      <c r="N16" s="95">
        <v>11003.560000000001</v>
      </c>
      <c r="O16" s="95">
        <v>13881.173000000001</v>
      </c>
      <c r="P16" s="95">
        <v>9461.2799999999988</v>
      </c>
      <c r="Q16" s="95">
        <v>12985.382000000001</v>
      </c>
      <c r="R16" s="95">
        <v>13705.204</v>
      </c>
      <c r="S16" s="95">
        <v>14583.184000000001</v>
      </c>
      <c r="T16" s="95">
        <v>13460.259</v>
      </c>
      <c r="U16" s="95">
        <v>14197.313</v>
      </c>
      <c r="V16" s="95">
        <v>14939.701999999999</v>
      </c>
      <c r="W16" s="95">
        <v>16718.227999999999</v>
      </c>
      <c r="X16" s="95">
        <v>16343.337</v>
      </c>
      <c r="Y16" s="95">
        <v>15686.179</v>
      </c>
      <c r="Z16" s="95">
        <v>16320.094999999999</v>
      </c>
      <c r="AA16" s="95">
        <v>17819.077000000001</v>
      </c>
      <c r="AB16" s="95">
        <v>14444.125</v>
      </c>
      <c r="AC16" s="95">
        <v>15811.246999999999</v>
      </c>
      <c r="AD16" s="95">
        <v>18469.07</v>
      </c>
      <c r="AE16" s="95">
        <v>19041.489999999998</v>
      </c>
      <c r="AF16" s="95">
        <v>20901.141000000003</v>
      </c>
      <c r="AG16" s="95">
        <v>20156.038</v>
      </c>
      <c r="AH16" s="95">
        <v>21476.623</v>
      </c>
      <c r="AI16" s="95">
        <v>22251.415000000001</v>
      </c>
      <c r="AJ16" s="95">
        <v>22270.642</v>
      </c>
      <c r="AK16" s="95">
        <v>23509.69</v>
      </c>
      <c r="AL16" s="95">
        <v>23233.588</v>
      </c>
      <c r="AM16" s="95">
        <v>26580.947</v>
      </c>
      <c r="AN16" s="95">
        <v>23913.271000000001</v>
      </c>
      <c r="AO16" s="95">
        <v>23448.615000000002</v>
      </c>
      <c r="AP16" s="95">
        <v>24075.860999999997</v>
      </c>
      <c r="AQ16" s="95">
        <v>24294.974000000002</v>
      </c>
      <c r="AR16" s="95">
        <v>25238.7</v>
      </c>
      <c r="AS16" s="95">
        <v>24027.39</v>
      </c>
      <c r="AT16" s="95">
        <v>27984.727999999999</v>
      </c>
      <c r="AU16" s="95">
        <v>28911.282999999999</v>
      </c>
      <c r="AV16" s="95">
        <v>29177.962</v>
      </c>
      <c r="AW16" s="95">
        <v>30518.21</v>
      </c>
      <c r="AX16" s="95">
        <v>30168.177</v>
      </c>
      <c r="AY16" s="95">
        <v>31540.672999999999</v>
      </c>
      <c r="AZ16" s="95">
        <v>27014.92</v>
      </c>
      <c r="BA16" s="95">
        <v>26861.911</v>
      </c>
      <c r="BB16" s="95">
        <v>27803.757999999998</v>
      </c>
      <c r="BC16" s="95">
        <v>28152.069</v>
      </c>
      <c r="BD16" s="95">
        <v>29544.31</v>
      </c>
      <c r="BE16" s="95">
        <v>27639.615000000002</v>
      </c>
      <c r="BF16" s="95">
        <v>31365.150999999998</v>
      </c>
      <c r="BG16" s="95">
        <v>28882.557000000001</v>
      </c>
      <c r="BH16" s="95">
        <v>29352.123</v>
      </c>
      <c r="BI16" s="95">
        <v>29224.067000000003</v>
      </c>
      <c r="BJ16" s="95">
        <v>28558.733</v>
      </c>
      <c r="BK16" s="95">
        <v>28142.447</v>
      </c>
      <c r="BL16" s="95">
        <v>24698.216</v>
      </c>
      <c r="BM16" s="95">
        <v>25998.526000000002</v>
      </c>
      <c r="BN16" s="95">
        <v>27204.662</v>
      </c>
      <c r="BO16" s="95">
        <v>24284.391</v>
      </c>
      <c r="BP16" s="95">
        <v>23784.309999999998</v>
      </c>
      <c r="BQ16" s="95">
        <v>25078.195</v>
      </c>
      <c r="BR16" s="95">
        <v>27531.341</v>
      </c>
      <c r="BS16" s="95">
        <v>27493.897000000001</v>
      </c>
      <c r="BT16" s="95">
        <v>27808.857</v>
      </c>
      <c r="BU16" s="95">
        <v>30307.698999999997</v>
      </c>
      <c r="BV16" s="95">
        <v>31112.858</v>
      </c>
      <c r="BW16" s="95">
        <v>33212.099000000002</v>
      </c>
      <c r="BX16" s="95">
        <v>28755.946</v>
      </c>
      <c r="BY16" s="95">
        <v>31900.050999999999</v>
      </c>
      <c r="BZ16" s="95">
        <v>35494.93</v>
      </c>
      <c r="CA16" s="95">
        <v>33292.572</v>
      </c>
      <c r="CB16" s="95">
        <v>31467.25</v>
      </c>
      <c r="CC16" s="95">
        <v>33041.962</v>
      </c>
      <c r="CD16" s="95">
        <v>31079.017</v>
      </c>
      <c r="CE16" s="95">
        <v>30266.881000000001</v>
      </c>
      <c r="CF16" s="95">
        <v>29614.39</v>
      </c>
      <c r="CG16" s="95">
        <v>29935.261999999999</v>
      </c>
      <c r="CH16" s="95">
        <v>31920.587</v>
      </c>
      <c r="CI16" s="95">
        <v>35078.15</v>
      </c>
      <c r="CJ16" s="95">
        <v>32598.18</v>
      </c>
      <c r="CK16" s="95">
        <v>32562.059000000001</v>
      </c>
      <c r="CL16" s="95">
        <v>30893.173999999999</v>
      </c>
      <c r="CM16" s="95">
        <v>31185.724000000002</v>
      </c>
      <c r="CN16" s="95">
        <v>31039.449000000001</v>
      </c>
      <c r="CO16" s="95">
        <v>31770.822</v>
      </c>
      <c r="CP16" s="95">
        <v>33378.887000000002</v>
      </c>
      <c r="CQ16" s="95">
        <v>40006.048999999999</v>
      </c>
      <c r="CR16" s="95">
        <v>39823.206000000006</v>
      </c>
      <c r="CS16" s="95">
        <v>38835.854000000007</v>
      </c>
      <c r="CT16" s="95">
        <v>40188.892</v>
      </c>
      <c r="CU16" s="95">
        <v>43041.243000000002</v>
      </c>
      <c r="CV16" s="95">
        <v>38295.363635513138</v>
      </c>
      <c r="CW16" s="95">
        <v>40594.877864486865</v>
      </c>
      <c r="CX16" s="95">
        <v>41834.479000000007</v>
      </c>
      <c r="CY16" s="95">
        <v>37345.19231661527</v>
      </c>
      <c r="CZ16" s="95">
        <v>39668.497083384733</v>
      </c>
      <c r="DA16" s="95">
        <v>37665.657999999996</v>
      </c>
      <c r="DB16" s="95">
        <v>36423.206483661874</v>
      </c>
      <c r="DC16" s="95">
        <v>38891.907289930743</v>
      </c>
      <c r="DD16" s="95">
        <v>36273.97352640739</v>
      </c>
      <c r="DE16" s="95">
        <v>34200.854421798525</v>
      </c>
      <c r="DF16" s="95">
        <v>33954.003670201477</v>
      </c>
      <c r="DG16" s="95">
        <v>35313.417000000001</v>
      </c>
      <c r="DH16" s="95">
        <v>34464.928</v>
      </c>
      <c r="DI16" s="95">
        <v>31470.928000000004</v>
      </c>
      <c r="DJ16" s="95">
        <v>30815.103000000003</v>
      </c>
      <c r="DK16" s="95">
        <v>34976.669000000002</v>
      </c>
      <c r="DL16" s="95">
        <v>33521.231</v>
      </c>
      <c r="DM16" s="95">
        <v>30884.342999999997</v>
      </c>
      <c r="DN16" s="95">
        <v>34260.883000000002</v>
      </c>
      <c r="DO16" s="95">
        <v>32052.541000000001</v>
      </c>
      <c r="DP16" s="95">
        <v>31584.173999999999</v>
      </c>
      <c r="DQ16" s="95">
        <v>31074.774000000001</v>
      </c>
      <c r="DR16" s="95">
        <v>28161.201000000001</v>
      </c>
      <c r="DS16" s="95">
        <v>30475.223999999998</v>
      </c>
      <c r="DT16" s="95">
        <v>30333.991000000002</v>
      </c>
      <c r="DU16" s="95">
        <v>27958.821</v>
      </c>
      <c r="DV16" s="95">
        <v>27334.367000000002</v>
      </c>
      <c r="DW16" s="95">
        <v>29155.106</v>
      </c>
      <c r="DX16" s="95">
        <v>29320.18</v>
      </c>
      <c r="DY16" s="95">
        <v>26901.806999999997</v>
      </c>
      <c r="DZ16" s="95">
        <v>30300.722999999998</v>
      </c>
      <c r="EA16" s="95">
        <v>26771.467000000001</v>
      </c>
      <c r="EB16" s="95">
        <v>26526.349000000002</v>
      </c>
      <c r="EC16" s="95">
        <v>29888.258000000002</v>
      </c>
      <c r="ED16" s="95">
        <v>26651.832000000002</v>
      </c>
      <c r="EE16" s="95">
        <v>30932.527000000002</v>
      </c>
      <c r="EF16" s="297">
        <f t="shared" si="0"/>
        <v>383741.99899999995</v>
      </c>
      <c r="EG16" s="297">
        <f t="shared" si="1"/>
        <v>342075.42800000001</v>
      </c>
    </row>
    <row r="17" spans="1:137" hidden="1" outlineLevel="1" x14ac:dyDescent="0.2">
      <c r="A17" s="96" t="str">
        <f>IF('1'!$A$1=1,B17,C17)</f>
        <v xml:space="preserve">Debit </v>
      </c>
      <c r="B17" s="97" t="s">
        <v>51</v>
      </c>
      <c r="C17" s="97" t="s">
        <v>134</v>
      </c>
      <c r="D17" s="95">
        <v>-13488.218999999997</v>
      </c>
      <c r="E17" s="95">
        <v>-17576.562999999995</v>
      </c>
      <c r="F17" s="95">
        <v>-17465.417000000001</v>
      </c>
      <c r="G17" s="95">
        <v>25934.216999999997</v>
      </c>
      <c r="H17" s="95">
        <v>25809.425999999999</v>
      </c>
      <c r="I17" s="95">
        <v>25691.726999999999</v>
      </c>
      <c r="J17" s="95">
        <v>10400.024000000001</v>
      </c>
      <c r="K17" s="95">
        <v>8088.45</v>
      </c>
      <c r="L17" s="95">
        <v>8582.6689999999999</v>
      </c>
      <c r="M17" s="95">
        <v>-2118.6080000000024</v>
      </c>
      <c r="N17" s="95">
        <v>-3123.8920000000007</v>
      </c>
      <c r="O17" s="95">
        <v>-6718.2060000000001</v>
      </c>
      <c r="P17" s="95">
        <v>1091.6860000000004</v>
      </c>
      <c r="Q17" s="95">
        <v>3272.7380000000003</v>
      </c>
      <c r="R17" s="95">
        <v>11016.875</v>
      </c>
      <c r="S17" s="95">
        <v>19401.528999999999</v>
      </c>
      <c r="T17" s="95">
        <v>18199.074999999997</v>
      </c>
      <c r="U17" s="95">
        <v>19412.143</v>
      </c>
      <c r="V17" s="95">
        <v>10497.498000000001</v>
      </c>
      <c r="W17" s="95">
        <v>9950.7289999999994</v>
      </c>
      <c r="X17" s="95">
        <v>24567.556000000004</v>
      </c>
      <c r="Y17" s="95">
        <v>10560.483</v>
      </c>
      <c r="Z17" s="95">
        <v>11077.105</v>
      </c>
      <c r="AA17" s="95">
        <v>13049.853999999999</v>
      </c>
      <c r="AB17" s="95">
        <v>15122.892000000002</v>
      </c>
      <c r="AC17" s="95">
        <v>14054.440999999999</v>
      </c>
      <c r="AD17" s="95">
        <v>32617.886000000002</v>
      </c>
      <c r="AE17" s="95">
        <v>15415.819</v>
      </c>
      <c r="AF17" s="95">
        <v>14823.690999999999</v>
      </c>
      <c r="AG17" s="95">
        <v>12375.6</v>
      </c>
      <c r="AH17" s="95">
        <v>11452.467999999999</v>
      </c>
      <c r="AI17" s="95">
        <v>9818.3090000000011</v>
      </c>
      <c r="AJ17" s="95">
        <v>26082.499000000003</v>
      </c>
      <c r="AK17" s="95">
        <v>14473.654</v>
      </c>
      <c r="AL17" s="95">
        <v>13592.984</v>
      </c>
      <c r="AM17" s="95">
        <v>25370.222000000002</v>
      </c>
      <c r="AN17" s="95">
        <v>27382.257999999998</v>
      </c>
      <c r="AO17" s="95">
        <v>24209.405999999999</v>
      </c>
      <c r="AP17" s="95">
        <v>46176.131000000008</v>
      </c>
      <c r="AQ17" s="95">
        <v>18829.258000000002</v>
      </c>
      <c r="AR17" s="95">
        <v>17777.052</v>
      </c>
      <c r="AS17" s="95">
        <v>16140.537</v>
      </c>
      <c r="AT17" s="95">
        <v>12012.312</v>
      </c>
      <c r="AU17" s="95">
        <v>13438.798999999999</v>
      </c>
      <c r="AV17" s="95">
        <v>26753.513999999999</v>
      </c>
      <c r="AW17" s="95">
        <v>26721.012000000002</v>
      </c>
      <c r="AX17" s="95">
        <v>26536.822000000004</v>
      </c>
      <c r="AY17" s="95">
        <v>32402.135999999995</v>
      </c>
      <c r="AZ17" s="95">
        <v>18121.463</v>
      </c>
      <c r="BA17" s="95">
        <v>16323.569</v>
      </c>
      <c r="BB17" s="95">
        <v>34949.457000000002</v>
      </c>
      <c r="BC17" s="95">
        <v>22816.582000000002</v>
      </c>
      <c r="BD17" s="95">
        <v>20206.199000000001</v>
      </c>
      <c r="BE17" s="95">
        <v>21067.585999999999</v>
      </c>
      <c r="BF17" s="95">
        <v>26498.143</v>
      </c>
      <c r="BG17" s="95">
        <v>27039.526000000002</v>
      </c>
      <c r="BH17" s="95">
        <v>46913.857000000011</v>
      </c>
      <c r="BI17" s="95">
        <v>19176.744000000002</v>
      </c>
      <c r="BJ17" s="95">
        <v>16155.664999999999</v>
      </c>
      <c r="BK17" s="95">
        <v>23066.417000000001</v>
      </c>
      <c r="BL17" s="95">
        <v>1833.0700000000008</v>
      </c>
      <c r="BM17" s="95">
        <v>4943.9030000000012</v>
      </c>
      <c r="BN17" s="95">
        <v>14658.822999999999</v>
      </c>
      <c r="BO17" s="95">
        <v>20010.119000000002</v>
      </c>
      <c r="BP17" s="95">
        <v>21853.679</v>
      </c>
      <c r="BQ17" s="95">
        <v>24971.364999999998</v>
      </c>
      <c r="BR17" s="95">
        <v>17671.405999999999</v>
      </c>
      <c r="BS17" s="95">
        <v>17668.751</v>
      </c>
      <c r="BT17" s="95">
        <v>30998.202000000005</v>
      </c>
      <c r="BU17" s="95">
        <v>22943.210000000003</v>
      </c>
      <c r="BV17" s="95">
        <v>21770.508000000002</v>
      </c>
      <c r="BW17" s="95">
        <v>37634.744999999995</v>
      </c>
      <c r="BX17" s="95">
        <v>31634.362000000001</v>
      </c>
      <c r="BY17" s="95">
        <v>31983.704000000002</v>
      </c>
      <c r="BZ17" s="95">
        <v>54479.296999999991</v>
      </c>
      <c r="CA17" s="95">
        <v>46894.486999999994</v>
      </c>
      <c r="CB17" s="95">
        <v>45047.852000000006</v>
      </c>
      <c r="CC17" s="95">
        <v>43692.752000000008</v>
      </c>
      <c r="CD17" s="95">
        <v>43652.137999999999</v>
      </c>
      <c r="CE17" s="95">
        <v>42373.633000000002</v>
      </c>
      <c r="CF17" s="95">
        <v>57945.85</v>
      </c>
      <c r="CG17" s="95">
        <v>40168.635999999999</v>
      </c>
      <c r="CH17" s="95">
        <v>49216.413</v>
      </c>
      <c r="CI17" s="95">
        <v>53011.821000000004</v>
      </c>
      <c r="CJ17" s="95">
        <v>22217.129000000001</v>
      </c>
      <c r="CK17" s="95">
        <v>23611.755000000005</v>
      </c>
      <c r="CL17" s="95">
        <v>9858.9009999999998</v>
      </c>
      <c r="CM17" s="95">
        <v>8952.0009999999984</v>
      </c>
      <c r="CN17" s="95">
        <v>11233.882</v>
      </c>
      <c r="CO17" s="95">
        <v>10678.039000000001</v>
      </c>
      <c r="CP17" s="95">
        <v>6147.0659999999998</v>
      </c>
      <c r="CQ17" s="95">
        <v>10714.599999999999</v>
      </c>
      <c r="CR17" s="95">
        <v>2157.5479999999998</v>
      </c>
      <c r="CS17" s="95">
        <v>8849.6010000000006</v>
      </c>
      <c r="CT17" s="95">
        <v>16492.439999999999</v>
      </c>
      <c r="CU17" s="95">
        <v>14956.558000000001</v>
      </c>
      <c r="CV17" s="95">
        <v>19015.671999999999</v>
      </c>
      <c r="CW17" s="95">
        <v>27572.724000000002</v>
      </c>
      <c r="CX17" s="95">
        <v>23513.61</v>
      </c>
      <c r="CY17" s="95">
        <v>20661.260000000002</v>
      </c>
      <c r="CZ17" s="95">
        <v>27207.038</v>
      </c>
      <c r="DA17" s="95">
        <v>22233.708999999995</v>
      </c>
      <c r="DB17" s="95">
        <v>22562.826999999997</v>
      </c>
      <c r="DC17" s="95">
        <v>33679.681000000004</v>
      </c>
      <c r="DD17" s="95">
        <v>24135.276999999998</v>
      </c>
      <c r="DE17" s="95">
        <v>17017.830000000002</v>
      </c>
      <c r="DF17" s="95">
        <v>23898.731</v>
      </c>
      <c r="DG17" s="95">
        <v>3227.1720000000023</v>
      </c>
      <c r="DH17" s="95">
        <v>21887.977999999999</v>
      </c>
      <c r="DI17" s="95">
        <v>39833.565000000002</v>
      </c>
      <c r="DJ17" s="95">
        <v>30737.774000000001</v>
      </c>
      <c r="DK17" s="95">
        <v>27237.500000000004</v>
      </c>
      <c r="DL17" s="95">
        <v>30934.131000000001</v>
      </c>
      <c r="DM17" s="95">
        <v>26027.041000000001</v>
      </c>
      <c r="DN17" s="95">
        <v>23036.479000000003</v>
      </c>
      <c r="DO17" s="95">
        <v>38800.391000000003</v>
      </c>
      <c r="DP17" s="95">
        <v>26357.061999999994</v>
      </c>
      <c r="DQ17" s="95">
        <v>30890.600000000002</v>
      </c>
      <c r="DR17" s="95">
        <v>39448.152000000002</v>
      </c>
      <c r="DS17" s="95">
        <v>28892.391</v>
      </c>
      <c r="DT17" s="95">
        <v>38319.156999999999</v>
      </c>
      <c r="DU17" s="95">
        <v>36170.516000000003</v>
      </c>
      <c r="DV17" s="95">
        <v>25883.956999999999</v>
      </c>
      <c r="DW17" s="95">
        <v>26918.776999999998</v>
      </c>
      <c r="DX17" s="95">
        <v>31936.570000000003</v>
      </c>
      <c r="DY17" s="95">
        <v>34219.762999999999</v>
      </c>
      <c r="DZ17" s="95">
        <v>37405.717999999993</v>
      </c>
      <c r="EA17" s="95">
        <v>33940.917000000001</v>
      </c>
      <c r="EB17" s="95">
        <v>27311.397000000001</v>
      </c>
      <c r="EC17" s="95">
        <v>33926.087000000007</v>
      </c>
      <c r="ED17" s="95">
        <v>37683.08</v>
      </c>
      <c r="EE17" s="95">
        <v>46082.291999999994</v>
      </c>
      <c r="EF17" s="297">
        <f t="shared" si="0"/>
        <v>364083.06399999995</v>
      </c>
      <c r="EG17" s="297">
        <f t="shared" si="1"/>
        <v>409798.23100000003</v>
      </c>
    </row>
    <row r="18" spans="1:137" hidden="1" outlineLevel="1" x14ac:dyDescent="0.2">
      <c r="A18" s="64" t="str">
        <f>IF('1'!$A$1=1,B18,C18)</f>
        <v>Compensation of employees (net)</v>
      </c>
      <c r="B18" s="98" t="s">
        <v>53</v>
      </c>
      <c r="C18" s="35" t="s">
        <v>54</v>
      </c>
      <c r="D18" s="32">
        <v>5724.192</v>
      </c>
      <c r="E18" s="32">
        <v>9449.2380000000012</v>
      </c>
      <c r="F18" s="32">
        <v>9721.098</v>
      </c>
      <c r="G18" s="32">
        <v>10696.161</v>
      </c>
      <c r="H18" s="32">
        <v>9746.509</v>
      </c>
      <c r="I18" s="32">
        <v>9979.4319999999989</v>
      </c>
      <c r="J18" s="32">
        <v>11574.922</v>
      </c>
      <c r="K18" s="32">
        <v>10294.388000000001</v>
      </c>
      <c r="L18" s="32">
        <v>11044.192999999999</v>
      </c>
      <c r="M18" s="32">
        <v>10330.939</v>
      </c>
      <c r="N18" s="32">
        <v>10653.87</v>
      </c>
      <c r="O18" s="32">
        <v>13506.639000000001</v>
      </c>
      <c r="P18" s="32">
        <v>9242.9429999999993</v>
      </c>
      <c r="Q18" s="32">
        <v>12404.735000000001</v>
      </c>
      <c r="R18" s="32">
        <v>13099.013000000001</v>
      </c>
      <c r="S18" s="32">
        <v>14352.519</v>
      </c>
      <c r="T18" s="32">
        <v>13031.749</v>
      </c>
      <c r="U18" s="32">
        <v>13847.994000000001</v>
      </c>
      <c r="V18" s="32">
        <v>14641.9</v>
      </c>
      <c r="W18" s="32">
        <v>16141.736999999999</v>
      </c>
      <c r="X18" s="32">
        <v>15870.378999999999</v>
      </c>
      <c r="Y18" s="32">
        <v>15196.790999999999</v>
      </c>
      <c r="Z18" s="32">
        <v>15883.179</v>
      </c>
      <c r="AA18" s="32">
        <v>17504.621999999999</v>
      </c>
      <c r="AB18" s="32">
        <v>14091.166999999999</v>
      </c>
      <c r="AC18" s="32">
        <v>15270.691000000001</v>
      </c>
      <c r="AD18" s="32">
        <v>17929.038</v>
      </c>
      <c r="AE18" s="32">
        <v>18423.784</v>
      </c>
      <c r="AF18" s="32">
        <v>20504.786</v>
      </c>
      <c r="AG18" s="32">
        <v>19738.295999999998</v>
      </c>
      <c r="AH18" s="32">
        <v>20905.298000000003</v>
      </c>
      <c r="AI18" s="32">
        <v>21713.074000000001</v>
      </c>
      <c r="AJ18" s="32">
        <v>21852.903999999999</v>
      </c>
      <c r="AK18" s="32">
        <v>22949.934999999998</v>
      </c>
      <c r="AL18" s="32">
        <v>22699.483</v>
      </c>
      <c r="AM18" s="32">
        <v>25975.582999999999</v>
      </c>
      <c r="AN18" s="32">
        <v>23600.492999999999</v>
      </c>
      <c r="AO18" s="32">
        <v>22660.655000000002</v>
      </c>
      <c r="AP18" s="32">
        <v>23364.648999999998</v>
      </c>
      <c r="AQ18" s="32">
        <v>23484.271000000001</v>
      </c>
      <c r="AR18" s="32">
        <v>24636.532999999999</v>
      </c>
      <c r="AS18" s="32">
        <v>23503.346999999998</v>
      </c>
      <c r="AT18" s="32">
        <v>26955.100999999999</v>
      </c>
      <c r="AU18" s="32">
        <v>28031.852999999999</v>
      </c>
      <c r="AV18" s="32">
        <v>28247.649999999998</v>
      </c>
      <c r="AW18" s="32">
        <v>29590.005999999998</v>
      </c>
      <c r="AX18" s="32">
        <v>29190.505999999998</v>
      </c>
      <c r="AY18" s="32">
        <v>29206.384999999998</v>
      </c>
      <c r="AZ18" s="32">
        <v>25843.994999999999</v>
      </c>
      <c r="BA18" s="32">
        <v>25748.324000000001</v>
      </c>
      <c r="BB18" s="32">
        <v>26648.626</v>
      </c>
      <c r="BC18" s="32">
        <v>27052.798999999999</v>
      </c>
      <c r="BD18" s="32">
        <v>28251.745999999999</v>
      </c>
      <c r="BE18" s="32">
        <v>26791.612000000001</v>
      </c>
      <c r="BF18" s="32">
        <v>29382.296999999999</v>
      </c>
      <c r="BG18" s="32">
        <v>27897.924000000003</v>
      </c>
      <c r="BH18" s="32">
        <v>27940.249</v>
      </c>
      <c r="BI18" s="32">
        <v>28380.589</v>
      </c>
      <c r="BJ18" s="32">
        <v>27584.030999999999</v>
      </c>
      <c r="BK18" s="32">
        <v>27056.413</v>
      </c>
      <c r="BL18" s="32">
        <v>23564.607</v>
      </c>
      <c r="BM18" s="32">
        <v>24916.279000000002</v>
      </c>
      <c r="BN18" s="32">
        <v>25725.574000000001</v>
      </c>
      <c r="BO18" s="32">
        <v>23494.876</v>
      </c>
      <c r="BP18" s="32">
        <v>22818.993999999999</v>
      </c>
      <c r="BQ18" s="32">
        <v>23956.487000000001</v>
      </c>
      <c r="BR18" s="32">
        <v>26548.079000000002</v>
      </c>
      <c r="BS18" s="32">
        <v>26448.083999999999</v>
      </c>
      <c r="BT18" s="32">
        <v>26941.578999999998</v>
      </c>
      <c r="BU18" s="32">
        <v>29882.823999999997</v>
      </c>
      <c r="BV18" s="32">
        <v>29612.421000000002</v>
      </c>
      <c r="BW18" s="32">
        <v>32254.329000000002</v>
      </c>
      <c r="BX18" s="32">
        <v>28332.648999999998</v>
      </c>
      <c r="BY18" s="32">
        <v>30617.357</v>
      </c>
      <c r="BZ18" s="32">
        <v>34299.720999999998</v>
      </c>
      <c r="CA18" s="32">
        <v>32566.392</v>
      </c>
      <c r="CB18" s="32">
        <v>30390.738000000001</v>
      </c>
      <c r="CC18" s="32">
        <v>31707.207999999999</v>
      </c>
      <c r="CD18" s="32">
        <v>30480.295999999998</v>
      </c>
      <c r="CE18" s="32">
        <v>28820.498</v>
      </c>
      <c r="CF18" s="32">
        <v>28652.190000000002</v>
      </c>
      <c r="CG18" s="32">
        <v>29434.143</v>
      </c>
      <c r="CH18" s="32">
        <v>30942.078000000001</v>
      </c>
      <c r="CI18" s="32">
        <v>33935.184999999998</v>
      </c>
      <c r="CJ18" s="32">
        <v>31870.668000000001</v>
      </c>
      <c r="CK18" s="32">
        <v>31766.476999999999</v>
      </c>
      <c r="CL18" s="32">
        <v>30220.311999999998</v>
      </c>
      <c r="CM18" s="32">
        <v>31010.194</v>
      </c>
      <c r="CN18" s="32">
        <v>30688.39</v>
      </c>
      <c r="CO18" s="32">
        <v>31302.743000000002</v>
      </c>
      <c r="CP18" s="32">
        <v>32773.736000000004</v>
      </c>
      <c r="CQ18" s="32">
        <v>38908.99</v>
      </c>
      <c r="CR18" s="32">
        <v>38762.716</v>
      </c>
      <c r="CS18" s="32">
        <v>37592.521000000001</v>
      </c>
      <c r="CT18" s="32">
        <v>38067.911999999997</v>
      </c>
      <c r="CU18" s="32">
        <v>41505.360999999997</v>
      </c>
      <c r="CV18" s="32">
        <v>36276.050999999999</v>
      </c>
      <c r="CW18" s="32">
        <v>37043.991999999998</v>
      </c>
      <c r="CX18" s="32">
        <v>39457.519</v>
      </c>
      <c r="CY18" s="32">
        <v>34264.777999999998</v>
      </c>
      <c r="CZ18" s="32">
        <v>34959.581999999995</v>
      </c>
      <c r="DA18" s="32">
        <v>34520.757999999994</v>
      </c>
      <c r="DB18" s="32">
        <v>32655.759000000002</v>
      </c>
      <c r="DC18" s="32">
        <v>33240.858</v>
      </c>
      <c r="DD18" s="32">
        <v>32582.621999999999</v>
      </c>
      <c r="DE18" s="32">
        <v>29726.427</v>
      </c>
      <c r="DF18" s="32">
        <v>29719.756000000001</v>
      </c>
      <c r="DG18" s="32">
        <v>31826.588000000003</v>
      </c>
      <c r="DH18" s="32">
        <v>27909.066000000003</v>
      </c>
      <c r="DI18" s="32">
        <v>27568.32</v>
      </c>
      <c r="DJ18" s="32">
        <v>28263.287</v>
      </c>
      <c r="DK18" s="32">
        <v>28300.235999999997</v>
      </c>
      <c r="DL18" s="32">
        <v>28710.367000000002</v>
      </c>
      <c r="DM18" s="32">
        <v>27969.960999999999</v>
      </c>
      <c r="DN18" s="32">
        <v>28037.281999999999</v>
      </c>
      <c r="DO18" s="32">
        <v>27473.311999999998</v>
      </c>
      <c r="DP18" s="32">
        <v>26563.3</v>
      </c>
      <c r="DQ18" s="32">
        <v>25281.627</v>
      </c>
      <c r="DR18" s="32">
        <v>24727.456999999999</v>
      </c>
      <c r="DS18" s="32">
        <v>25468.725999999999</v>
      </c>
      <c r="DT18" s="32">
        <v>23033.603999999999</v>
      </c>
      <c r="DU18" s="32">
        <v>22960.776000000002</v>
      </c>
      <c r="DV18" s="32">
        <v>22855.866000000002</v>
      </c>
      <c r="DW18" s="32">
        <v>23025.905999999999</v>
      </c>
      <c r="DX18" s="32">
        <v>23090.68</v>
      </c>
      <c r="DY18" s="32">
        <v>22244.924999999999</v>
      </c>
      <c r="DZ18" s="32">
        <v>23613.666999999998</v>
      </c>
      <c r="EA18" s="32">
        <v>23083.138000000003</v>
      </c>
      <c r="EB18" s="32">
        <v>21568.152000000002</v>
      </c>
      <c r="EC18" s="32">
        <v>22020.736000000001</v>
      </c>
      <c r="ED18" s="32">
        <v>21641.456000000002</v>
      </c>
      <c r="EE18" s="32">
        <v>23420.944000000003</v>
      </c>
      <c r="EF18" s="27">
        <f t="shared" si="0"/>
        <v>326272.94099999999</v>
      </c>
      <c r="EG18" s="27">
        <f t="shared" si="1"/>
        <v>272559.85000000003</v>
      </c>
    </row>
    <row r="19" spans="1:137" hidden="1" outlineLevel="1" x14ac:dyDescent="0.2">
      <c r="A19" s="65" t="str">
        <f>IF('1'!$A$1=1,B19,C19)</f>
        <v>Credit</v>
      </c>
      <c r="B19" s="99" t="s">
        <v>49</v>
      </c>
      <c r="C19" s="38" t="s">
        <v>50</v>
      </c>
      <c r="D19" s="39">
        <v>5755.817</v>
      </c>
      <c r="E19" s="39">
        <v>9498.1980000000003</v>
      </c>
      <c r="F19" s="39">
        <v>9790.8670000000002</v>
      </c>
      <c r="G19" s="39">
        <v>10741.58</v>
      </c>
      <c r="H19" s="39">
        <v>9788.34</v>
      </c>
      <c r="I19" s="39">
        <v>10043.129999999999</v>
      </c>
      <c r="J19" s="39">
        <v>11618.437</v>
      </c>
      <c r="K19" s="39">
        <v>10359.269</v>
      </c>
      <c r="L19" s="39">
        <v>11131.326999999999</v>
      </c>
      <c r="M19" s="39">
        <v>10505.669</v>
      </c>
      <c r="N19" s="39">
        <v>10723.808000000001</v>
      </c>
      <c r="O19" s="39">
        <v>13553.456</v>
      </c>
      <c r="P19" s="39">
        <v>9267.2029999999995</v>
      </c>
      <c r="Q19" s="39">
        <v>12563.093000000001</v>
      </c>
      <c r="R19" s="39">
        <v>13151.725</v>
      </c>
      <c r="S19" s="39">
        <v>14403.778</v>
      </c>
      <c r="T19" s="39">
        <v>13082.162</v>
      </c>
      <c r="U19" s="39">
        <v>13972.751</v>
      </c>
      <c r="V19" s="39">
        <v>14691.534</v>
      </c>
      <c r="W19" s="39">
        <v>16241.995999999999</v>
      </c>
      <c r="X19" s="39">
        <v>15975.481</v>
      </c>
      <c r="Y19" s="39">
        <v>15274.063</v>
      </c>
      <c r="Z19" s="39">
        <v>15960.281999999999</v>
      </c>
      <c r="AA19" s="39">
        <v>17583.236000000001</v>
      </c>
      <c r="AB19" s="39">
        <v>14118.317999999999</v>
      </c>
      <c r="AC19" s="39">
        <v>15405.83</v>
      </c>
      <c r="AD19" s="39">
        <v>17983.041000000001</v>
      </c>
      <c r="AE19" s="39">
        <v>18531.210999999999</v>
      </c>
      <c r="AF19" s="39">
        <v>20557.633000000002</v>
      </c>
      <c r="AG19" s="39">
        <v>19790.513999999999</v>
      </c>
      <c r="AH19" s="39">
        <v>20957.237000000001</v>
      </c>
      <c r="AI19" s="39">
        <v>21764.345000000001</v>
      </c>
      <c r="AJ19" s="39">
        <v>21905.120999999999</v>
      </c>
      <c r="AK19" s="39">
        <v>23003.244999999999</v>
      </c>
      <c r="AL19" s="39">
        <v>22752.894</v>
      </c>
      <c r="AM19" s="39">
        <v>26003.1</v>
      </c>
      <c r="AN19" s="39">
        <v>23628.927</v>
      </c>
      <c r="AO19" s="39">
        <v>22687.826000000001</v>
      </c>
      <c r="AP19" s="39">
        <v>23417.330999999998</v>
      </c>
      <c r="AQ19" s="39">
        <v>23536.574000000001</v>
      </c>
      <c r="AR19" s="39">
        <v>24662.714</v>
      </c>
      <c r="AS19" s="39">
        <v>23529.548999999999</v>
      </c>
      <c r="AT19" s="39">
        <v>26981.502</v>
      </c>
      <c r="AU19" s="39">
        <v>28059.334999999999</v>
      </c>
      <c r="AV19" s="39">
        <v>28304.032999999999</v>
      </c>
      <c r="AW19" s="39">
        <v>29646.260999999999</v>
      </c>
      <c r="AX19" s="39">
        <v>29218.438999999998</v>
      </c>
      <c r="AY19" s="39">
        <v>29234.173999999999</v>
      </c>
      <c r="AZ19" s="39">
        <v>25871.874</v>
      </c>
      <c r="BA19" s="39">
        <v>25775.485000000001</v>
      </c>
      <c r="BB19" s="39">
        <v>26702.352999999999</v>
      </c>
      <c r="BC19" s="39">
        <v>27079.61</v>
      </c>
      <c r="BD19" s="39">
        <v>28304.504000000001</v>
      </c>
      <c r="BE19" s="39">
        <v>26818.112000000001</v>
      </c>
      <c r="BF19" s="39">
        <v>29408.047999999999</v>
      </c>
      <c r="BG19" s="39">
        <v>27948.418000000001</v>
      </c>
      <c r="BH19" s="39">
        <v>28014.558000000001</v>
      </c>
      <c r="BI19" s="39">
        <v>28430.205000000002</v>
      </c>
      <c r="BJ19" s="39">
        <v>27632.766</v>
      </c>
      <c r="BK19" s="39">
        <v>27103.632000000001</v>
      </c>
      <c r="BL19" s="39">
        <v>23588.725999999999</v>
      </c>
      <c r="BM19" s="39">
        <v>24965.472000000002</v>
      </c>
      <c r="BN19" s="39">
        <v>25778.399000000001</v>
      </c>
      <c r="BO19" s="39">
        <v>23549.325000000001</v>
      </c>
      <c r="BP19" s="39">
        <v>22872.623</v>
      </c>
      <c r="BQ19" s="39">
        <v>23983.194</v>
      </c>
      <c r="BR19" s="39">
        <v>26602.705000000002</v>
      </c>
      <c r="BS19" s="39">
        <v>26475.605</v>
      </c>
      <c r="BT19" s="39">
        <v>26997.531999999999</v>
      </c>
      <c r="BU19" s="39">
        <v>29939.473999999998</v>
      </c>
      <c r="BV19" s="39">
        <v>29669.041000000001</v>
      </c>
      <c r="BW19" s="39">
        <v>32310.668000000001</v>
      </c>
      <c r="BX19" s="39">
        <v>28360.868999999999</v>
      </c>
      <c r="BY19" s="39">
        <v>30673.126</v>
      </c>
      <c r="BZ19" s="39">
        <v>34355.311999999998</v>
      </c>
      <c r="CA19" s="39">
        <v>32622.252</v>
      </c>
      <c r="CB19" s="39">
        <v>30445.944</v>
      </c>
      <c r="CC19" s="39">
        <v>31761.687999999998</v>
      </c>
      <c r="CD19" s="39">
        <v>30534.724999999999</v>
      </c>
      <c r="CE19" s="39">
        <v>28874.067999999999</v>
      </c>
      <c r="CF19" s="39">
        <v>28705.646000000001</v>
      </c>
      <c r="CG19" s="39">
        <v>29486.892</v>
      </c>
      <c r="CH19" s="39">
        <v>30994.97</v>
      </c>
      <c r="CI19" s="39">
        <v>33989.612000000001</v>
      </c>
      <c r="CJ19" s="39">
        <v>31898.649000000001</v>
      </c>
      <c r="CK19" s="39">
        <v>31823.304</v>
      </c>
      <c r="CL19" s="39">
        <v>30249.566999999999</v>
      </c>
      <c r="CM19" s="39">
        <v>31039.449000000001</v>
      </c>
      <c r="CN19" s="39">
        <v>30717.645</v>
      </c>
      <c r="CO19" s="39">
        <v>31361.253000000001</v>
      </c>
      <c r="CP19" s="39">
        <v>32837.436000000002</v>
      </c>
      <c r="CQ19" s="39">
        <v>38945.559000000001</v>
      </c>
      <c r="CR19" s="39">
        <v>38799.285000000003</v>
      </c>
      <c r="CS19" s="39">
        <v>37665.658000000003</v>
      </c>
      <c r="CT19" s="39">
        <v>38104.481</v>
      </c>
      <c r="CU19" s="39">
        <v>41541.93</v>
      </c>
      <c r="CV19" s="39">
        <v>36312.620000000003</v>
      </c>
      <c r="CW19" s="39">
        <v>37153.697999999997</v>
      </c>
      <c r="CX19" s="39">
        <v>39494.088000000003</v>
      </c>
      <c r="CY19" s="39">
        <v>34301.347000000002</v>
      </c>
      <c r="CZ19" s="39">
        <v>35032.718999999997</v>
      </c>
      <c r="DA19" s="39">
        <v>34557.326999999997</v>
      </c>
      <c r="DB19" s="39">
        <v>32692.328000000001</v>
      </c>
      <c r="DC19" s="39">
        <v>33313.995000000003</v>
      </c>
      <c r="DD19" s="39">
        <v>32619.190999999999</v>
      </c>
      <c r="DE19" s="39">
        <v>29799.465</v>
      </c>
      <c r="DF19" s="39">
        <v>29755.911</v>
      </c>
      <c r="DG19" s="39">
        <v>31900.776000000002</v>
      </c>
      <c r="DH19" s="39">
        <v>27946.934000000001</v>
      </c>
      <c r="DI19" s="39">
        <v>27606.293000000001</v>
      </c>
      <c r="DJ19" s="39">
        <v>28340.615000000002</v>
      </c>
      <c r="DK19" s="39">
        <v>28378.956999999999</v>
      </c>
      <c r="DL19" s="39">
        <v>28789.787</v>
      </c>
      <c r="DM19" s="39">
        <v>28010.438999999998</v>
      </c>
      <c r="DN19" s="39">
        <v>28078.272000000001</v>
      </c>
      <c r="DO19" s="39">
        <v>27555.690999999999</v>
      </c>
      <c r="DP19" s="39">
        <v>26604.546999999999</v>
      </c>
      <c r="DQ19" s="39">
        <v>25364.112000000001</v>
      </c>
      <c r="DR19" s="39">
        <v>24810.157999999999</v>
      </c>
      <c r="DS19" s="39">
        <v>25510.477999999999</v>
      </c>
      <c r="DT19" s="39">
        <v>23117.822</v>
      </c>
      <c r="DU19" s="39">
        <v>23002.447</v>
      </c>
      <c r="DV19" s="39">
        <v>22938.827000000001</v>
      </c>
      <c r="DW19" s="39">
        <v>23067.32</v>
      </c>
      <c r="DX19" s="39">
        <v>23173.74</v>
      </c>
      <c r="DY19" s="39">
        <v>22328.083999999999</v>
      </c>
      <c r="DZ19" s="39">
        <v>23739.048999999999</v>
      </c>
      <c r="EA19" s="39">
        <v>23166.022000000001</v>
      </c>
      <c r="EB19" s="39">
        <v>21650.789000000001</v>
      </c>
      <c r="EC19" s="39">
        <v>22103.99</v>
      </c>
      <c r="ED19" s="39">
        <v>21725.664000000001</v>
      </c>
      <c r="EE19" s="39">
        <v>23547.544000000002</v>
      </c>
      <c r="EF19" s="273">
        <f t="shared" si="0"/>
        <v>326996.283</v>
      </c>
      <c r="EG19" s="273">
        <f t="shared" si="1"/>
        <v>273561.29799999995</v>
      </c>
    </row>
    <row r="20" spans="1:137" hidden="1" outlineLevel="1" x14ac:dyDescent="0.2">
      <c r="A20" s="65" t="str">
        <f>IF('1'!$A$1=1,B20,C20)</f>
        <v>Debit</v>
      </c>
      <c r="B20" s="99" t="s">
        <v>51</v>
      </c>
      <c r="C20" s="38" t="s">
        <v>52</v>
      </c>
      <c r="D20" s="39">
        <v>31.625</v>
      </c>
      <c r="E20" s="39">
        <v>48.96</v>
      </c>
      <c r="F20" s="39">
        <v>69.769000000000005</v>
      </c>
      <c r="G20" s="39">
        <v>45.418999999999997</v>
      </c>
      <c r="H20" s="39">
        <v>41.831000000000003</v>
      </c>
      <c r="I20" s="39">
        <v>63.698</v>
      </c>
      <c r="J20" s="39">
        <v>43.515000000000001</v>
      </c>
      <c r="K20" s="39">
        <v>64.881</v>
      </c>
      <c r="L20" s="39">
        <v>87.134</v>
      </c>
      <c r="M20" s="39">
        <v>174.73</v>
      </c>
      <c r="N20" s="39">
        <v>69.938000000000002</v>
      </c>
      <c r="O20" s="39">
        <v>46.817</v>
      </c>
      <c r="P20" s="39">
        <v>24.26</v>
      </c>
      <c r="Q20" s="39">
        <v>158.358</v>
      </c>
      <c r="R20" s="39">
        <v>52.712000000000003</v>
      </c>
      <c r="S20" s="39">
        <v>51.259</v>
      </c>
      <c r="T20" s="39">
        <v>50.412999999999997</v>
      </c>
      <c r="U20" s="39">
        <v>124.75700000000001</v>
      </c>
      <c r="V20" s="39">
        <v>49.634</v>
      </c>
      <c r="W20" s="39">
        <v>100.259</v>
      </c>
      <c r="X20" s="39">
        <v>105.102</v>
      </c>
      <c r="Y20" s="39">
        <v>77.272000000000006</v>
      </c>
      <c r="Z20" s="39">
        <v>77.102999999999994</v>
      </c>
      <c r="AA20" s="39">
        <v>78.614000000000004</v>
      </c>
      <c r="AB20" s="39">
        <v>27.151</v>
      </c>
      <c r="AC20" s="39">
        <v>135.13900000000001</v>
      </c>
      <c r="AD20" s="39">
        <v>54.003</v>
      </c>
      <c r="AE20" s="39">
        <v>107.42700000000001</v>
      </c>
      <c r="AF20" s="39">
        <v>52.847000000000001</v>
      </c>
      <c r="AG20" s="39">
        <v>52.218000000000004</v>
      </c>
      <c r="AH20" s="39">
        <v>51.939</v>
      </c>
      <c r="AI20" s="39">
        <v>51.271000000000001</v>
      </c>
      <c r="AJ20" s="39">
        <v>52.216999999999999</v>
      </c>
      <c r="AK20" s="39">
        <v>53.31</v>
      </c>
      <c r="AL20" s="39">
        <v>53.411000000000001</v>
      </c>
      <c r="AM20" s="39">
        <v>27.516999999999999</v>
      </c>
      <c r="AN20" s="39">
        <v>28.434000000000001</v>
      </c>
      <c r="AO20" s="39">
        <v>27.170999999999999</v>
      </c>
      <c r="AP20" s="39">
        <v>52.682000000000002</v>
      </c>
      <c r="AQ20" s="39">
        <v>52.302999999999997</v>
      </c>
      <c r="AR20" s="39">
        <v>26.181000000000001</v>
      </c>
      <c r="AS20" s="39">
        <v>26.202000000000002</v>
      </c>
      <c r="AT20" s="39">
        <v>26.401</v>
      </c>
      <c r="AU20" s="39">
        <v>27.481999999999999</v>
      </c>
      <c r="AV20" s="39">
        <v>56.383000000000003</v>
      </c>
      <c r="AW20" s="39">
        <v>56.255000000000003</v>
      </c>
      <c r="AX20" s="39">
        <v>27.933</v>
      </c>
      <c r="AY20" s="39">
        <v>27.789000000000001</v>
      </c>
      <c r="AZ20" s="39">
        <v>27.879000000000001</v>
      </c>
      <c r="BA20" s="39">
        <v>27.161000000000001</v>
      </c>
      <c r="BB20" s="39">
        <v>53.726999999999997</v>
      </c>
      <c r="BC20" s="39">
        <v>26.811</v>
      </c>
      <c r="BD20" s="39">
        <v>52.758000000000003</v>
      </c>
      <c r="BE20" s="39">
        <v>26.5</v>
      </c>
      <c r="BF20" s="39">
        <v>25.751000000000001</v>
      </c>
      <c r="BG20" s="39">
        <v>50.494</v>
      </c>
      <c r="BH20" s="39">
        <v>74.308999999999997</v>
      </c>
      <c r="BI20" s="39">
        <v>49.616</v>
      </c>
      <c r="BJ20" s="39">
        <v>48.734999999999999</v>
      </c>
      <c r="BK20" s="39">
        <v>47.219000000000001</v>
      </c>
      <c r="BL20" s="39">
        <v>24.119</v>
      </c>
      <c r="BM20" s="39">
        <v>49.192999999999998</v>
      </c>
      <c r="BN20" s="39">
        <v>52.825000000000003</v>
      </c>
      <c r="BO20" s="39">
        <v>54.448999999999998</v>
      </c>
      <c r="BP20" s="39">
        <v>53.628999999999998</v>
      </c>
      <c r="BQ20" s="39">
        <v>26.707000000000001</v>
      </c>
      <c r="BR20" s="39">
        <v>54.625999999999998</v>
      </c>
      <c r="BS20" s="39">
        <v>27.521000000000001</v>
      </c>
      <c r="BT20" s="39">
        <v>55.953000000000003</v>
      </c>
      <c r="BU20" s="39">
        <v>56.65</v>
      </c>
      <c r="BV20" s="39">
        <v>56.62</v>
      </c>
      <c r="BW20" s="39">
        <v>56.338999999999999</v>
      </c>
      <c r="BX20" s="39">
        <v>28.22</v>
      </c>
      <c r="BY20" s="39">
        <v>55.768999999999998</v>
      </c>
      <c r="BZ20" s="39">
        <v>55.591000000000001</v>
      </c>
      <c r="CA20" s="39">
        <v>55.86</v>
      </c>
      <c r="CB20" s="39">
        <v>55.206000000000003</v>
      </c>
      <c r="CC20" s="39">
        <v>54.48</v>
      </c>
      <c r="CD20" s="39">
        <v>54.429000000000002</v>
      </c>
      <c r="CE20" s="39">
        <v>53.57</v>
      </c>
      <c r="CF20" s="39">
        <v>53.456000000000003</v>
      </c>
      <c r="CG20" s="39">
        <v>52.749000000000002</v>
      </c>
      <c r="CH20" s="39">
        <v>52.892000000000003</v>
      </c>
      <c r="CI20" s="39">
        <v>54.427</v>
      </c>
      <c r="CJ20" s="39">
        <v>27.981000000000002</v>
      </c>
      <c r="CK20" s="39">
        <v>56.826999999999998</v>
      </c>
      <c r="CL20" s="39">
        <v>29.254999999999999</v>
      </c>
      <c r="CM20" s="39">
        <v>29.254999999999999</v>
      </c>
      <c r="CN20" s="39">
        <v>29.254999999999999</v>
      </c>
      <c r="CO20" s="39">
        <v>58.51</v>
      </c>
      <c r="CP20" s="39">
        <v>63.7</v>
      </c>
      <c r="CQ20" s="39">
        <v>36.569000000000003</v>
      </c>
      <c r="CR20" s="39">
        <v>36.569000000000003</v>
      </c>
      <c r="CS20" s="39">
        <v>73.137</v>
      </c>
      <c r="CT20" s="39">
        <v>36.569000000000003</v>
      </c>
      <c r="CU20" s="39">
        <v>36.569000000000003</v>
      </c>
      <c r="CV20" s="39">
        <v>36.569000000000003</v>
      </c>
      <c r="CW20" s="39">
        <v>109.706</v>
      </c>
      <c r="CX20" s="39">
        <v>36.569000000000003</v>
      </c>
      <c r="CY20" s="39">
        <v>36.569000000000003</v>
      </c>
      <c r="CZ20" s="39">
        <v>73.137</v>
      </c>
      <c r="DA20" s="39">
        <v>36.569000000000003</v>
      </c>
      <c r="DB20" s="39">
        <v>36.569000000000003</v>
      </c>
      <c r="DC20" s="39">
        <v>73.137</v>
      </c>
      <c r="DD20" s="39">
        <v>36.569000000000003</v>
      </c>
      <c r="DE20" s="39">
        <v>73.037999999999997</v>
      </c>
      <c r="DF20" s="39">
        <v>36.155000000000001</v>
      </c>
      <c r="DG20" s="39">
        <v>74.188000000000002</v>
      </c>
      <c r="DH20" s="39">
        <v>37.868000000000002</v>
      </c>
      <c r="DI20" s="39">
        <v>37.972999999999999</v>
      </c>
      <c r="DJ20" s="39">
        <v>77.328000000000003</v>
      </c>
      <c r="DK20" s="39">
        <v>78.721000000000004</v>
      </c>
      <c r="DL20" s="39">
        <v>79.42</v>
      </c>
      <c r="DM20" s="39">
        <v>40.478000000000002</v>
      </c>
      <c r="DN20" s="39">
        <v>40.99</v>
      </c>
      <c r="DO20" s="39">
        <v>82.379000000000005</v>
      </c>
      <c r="DP20" s="39">
        <v>41.247</v>
      </c>
      <c r="DQ20" s="39">
        <v>82.484999999999999</v>
      </c>
      <c r="DR20" s="39">
        <v>82.700999999999993</v>
      </c>
      <c r="DS20" s="39">
        <v>41.752000000000002</v>
      </c>
      <c r="DT20" s="39">
        <v>84.218000000000004</v>
      </c>
      <c r="DU20" s="39">
        <v>41.670999999999999</v>
      </c>
      <c r="DV20" s="39">
        <v>82.960999999999999</v>
      </c>
      <c r="DW20" s="39">
        <v>41.414000000000001</v>
      </c>
      <c r="DX20" s="39">
        <v>83.06</v>
      </c>
      <c r="DY20" s="39">
        <v>83.159000000000006</v>
      </c>
      <c r="DZ20" s="39">
        <v>125.38200000000001</v>
      </c>
      <c r="EA20" s="39">
        <v>82.884</v>
      </c>
      <c r="EB20" s="39">
        <v>82.637</v>
      </c>
      <c r="EC20" s="39">
        <v>83.254000000000005</v>
      </c>
      <c r="ED20" s="39">
        <v>84.207999999999998</v>
      </c>
      <c r="EE20" s="39">
        <v>126.6</v>
      </c>
      <c r="EF20" s="273">
        <f t="shared" si="0"/>
        <v>723.34199999999998</v>
      </c>
      <c r="EG20" s="273">
        <f t="shared" si="1"/>
        <v>1001.448</v>
      </c>
    </row>
    <row r="21" spans="1:137" hidden="1" outlineLevel="1" x14ac:dyDescent="0.2">
      <c r="A21" s="64" t="str">
        <f>IF('1'!$A$1=1,B21,C21)</f>
        <v>Investment income (net)</v>
      </c>
      <c r="B21" s="98" t="s">
        <v>55</v>
      </c>
      <c r="C21" s="35" t="s">
        <v>56</v>
      </c>
      <c r="D21" s="32">
        <v>14152.351999999997</v>
      </c>
      <c r="E21" s="32">
        <v>17772.401999999995</v>
      </c>
      <c r="F21" s="32">
        <v>17860.773000000001</v>
      </c>
      <c r="G21" s="32">
        <v>-25661.703999999994</v>
      </c>
      <c r="H21" s="32">
        <v>-25453.867000000002</v>
      </c>
      <c r="I21" s="32">
        <v>-25373.234999999997</v>
      </c>
      <c r="J21" s="32">
        <v>-10073.664000000002</v>
      </c>
      <c r="K21" s="32">
        <v>-7893.8079999999991</v>
      </c>
      <c r="L21" s="32">
        <v>-8299.4840000000004</v>
      </c>
      <c r="M21" s="32">
        <v>2380.7030000000022</v>
      </c>
      <c r="N21" s="32">
        <v>3473.5820000000008</v>
      </c>
      <c r="O21" s="32">
        <v>7092.74</v>
      </c>
      <c r="P21" s="32">
        <v>-873.34900000000039</v>
      </c>
      <c r="Q21" s="32">
        <v>-2692.0910000000003</v>
      </c>
      <c r="R21" s="32">
        <v>-10410.684000000001</v>
      </c>
      <c r="S21" s="32">
        <v>-19170.864000000001</v>
      </c>
      <c r="T21" s="32">
        <v>-17770.564999999995</v>
      </c>
      <c r="U21" s="32">
        <v>-19062.823999999997</v>
      </c>
      <c r="V21" s="32">
        <v>-10199.696000000002</v>
      </c>
      <c r="W21" s="32">
        <v>-9374.2379999999994</v>
      </c>
      <c r="X21" s="32">
        <v>-24094.598000000005</v>
      </c>
      <c r="Y21" s="32">
        <v>-10071.094999999999</v>
      </c>
      <c r="Z21" s="32">
        <v>-10640.189</v>
      </c>
      <c r="AA21" s="32">
        <v>-12735.398999999999</v>
      </c>
      <c r="AB21" s="32">
        <v>-14769.934000000001</v>
      </c>
      <c r="AC21" s="32">
        <v>-13513.885</v>
      </c>
      <c r="AD21" s="32">
        <v>-32077.854000000003</v>
      </c>
      <c r="AE21" s="32">
        <v>-14798.112999999999</v>
      </c>
      <c r="AF21" s="32">
        <v>-14427.335999999999</v>
      </c>
      <c r="AG21" s="32">
        <v>-11957.858</v>
      </c>
      <c r="AH21" s="32">
        <v>-10881.142999999998</v>
      </c>
      <c r="AI21" s="32">
        <v>-9279.9680000000008</v>
      </c>
      <c r="AJ21" s="32">
        <v>-25664.761000000002</v>
      </c>
      <c r="AK21" s="32">
        <v>-13913.899000000001</v>
      </c>
      <c r="AL21" s="32">
        <v>-13058.879000000001</v>
      </c>
      <c r="AM21" s="32">
        <v>-24764.858</v>
      </c>
      <c r="AN21" s="32">
        <v>-27069.479999999996</v>
      </c>
      <c r="AO21" s="32">
        <v>-23421.446</v>
      </c>
      <c r="AP21" s="32">
        <v>-45464.919000000009</v>
      </c>
      <c r="AQ21" s="32">
        <v>-18018.555</v>
      </c>
      <c r="AR21" s="32">
        <v>-17174.884999999998</v>
      </c>
      <c r="AS21" s="32">
        <v>-15616.494000000001</v>
      </c>
      <c r="AT21" s="32">
        <v>-10982.684999999999</v>
      </c>
      <c r="AU21" s="32">
        <v>-12559.368999999999</v>
      </c>
      <c r="AV21" s="32">
        <v>-25823.201999999997</v>
      </c>
      <c r="AW21" s="32">
        <v>-25792.808000000001</v>
      </c>
      <c r="AX21" s="32">
        <v>-25559.151000000002</v>
      </c>
      <c r="AY21" s="32">
        <v>-30067.847999999994</v>
      </c>
      <c r="AZ21" s="32">
        <v>-16950.538</v>
      </c>
      <c r="BA21" s="32">
        <v>-15209.982</v>
      </c>
      <c r="BB21" s="32">
        <v>-33794.325000000004</v>
      </c>
      <c r="BC21" s="32">
        <v>-21717.312000000002</v>
      </c>
      <c r="BD21" s="32">
        <v>-18913.634999999998</v>
      </c>
      <c r="BE21" s="32">
        <v>-20219.582999999999</v>
      </c>
      <c r="BF21" s="32">
        <v>-24515.289000000001</v>
      </c>
      <c r="BG21" s="32">
        <v>-26054.893000000004</v>
      </c>
      <c r="BH21" s="32">
        <v>-45501.983000000007</v>
      </c>
      <c r="BI21" s="32">
        <v>-18333.266</v>
      </c>
      <c r="BJ21" s="32">
        <v>-15180.962999999998</v>
      </c>
      <c r="BK21" s="32">
        <v>-21980.383000000002</v>
      </c>
      <c r="BL21" s="32">
        <v>-699.46100000000092</v>
      </c>
      <c r="BM21" s="32">
        <v>-3861.6560000000009</v>
      </c>
      <c r="BN21" s="32">
        <v>-13179.734999999997</v>
      </c>
      <c r="BO21" s="32">
        <v>-19220.604000000003</v>
      </c>
      <c r="BP21" s="32">
        <v>-20888.362999999998</v>
      </c>
      <c r="BQ21" s="32">
        <v>-23849.656999999999</v>
      </c>
      <c r="BR21" s="32">
        <v>-16688.144</v>
      </c>
      <c r="BS21" s="32">
        <v>-16622.937999999998</v>
      </c>
      <c r="BT21" s="32">
        <v>-30130.924000000003</v>
      </c>
      <c r="BU21" s="32">
        <v>-22518.335000000003</v>
      </c>
      <c r="BV21" s="32">
        <v>-20270.071000000004</v>
      </c>
      <c r="BW21" s="32">
        <v>-36676.974999999999</v>
      </c>
      <c r="BX21" s="32">
        <v>-31211.064999999999</v>
      </c>
      <c r="BY21" s="32">
        <v>-30701.010000000002</v>
      </c>
      <c r="BZ21" s="32">
        <v>-53284.087999999989</v>
      </c>
      <c r="CA21" s="32">
        <v>-46168.306999999993</v>
      </c>
      <c r="CB21" s="32">
        <v>-43971.340000000011</v>
      </c>
      <c r="CC21" s="32">
        <v>-42357.998000000007</v>
      </c>
      <c r="CD21" s="32">
        <v>-43053.417000000001</v>
      </c>
      <c r="CE21" s="32">
        <v>-40927.25</v>
      </c>
      <c r="CF21" s="32">
        <v>-56983.65</v>
      </c>
      <c r="CG21" s="32">
        <v>-39667.516999999993</v>
      </c>
      <c r="CH21" s="32">
        <v>-48237.904000000002</v>
      </c>
      <c r="CI21" s="32">
        <v>-51868.856</v>
      </c>
      <c r="CJ21" s="32">
        <v>-21489.617000000002</v>
      </c>
      <c r="CK21" s="32">
        <v>-22816.173000000003</v>
      </c>
      <c r="CL21" s="32">
        <v>-9186.0390000000007</v>
      </c>
      <c r="CM21" s="32">
        <v>-8776.4709999999995</v>
      </c>
      <c r="CN21" s="32">
        <v>-10882.823</v>
      </c>
      <c r="CO21" s="32">
        <v>-10209.960000000001</v>
      </c>
      <c r="CP21" s="32">
        <v>-5541.915</v>
      </c>
      <c r="CQ21" s="32">
        <v>-9617.5409999999993</v>
      </c>
      <c r="CR21" s="32">
        <v>-1097.058</v>
      </c>
      <c r="CS21" s="32">
        <v>-7606.268</v>
      </c>
      <c r="CT21" s="32">
        <v>-14371.46</v>
      </c>
      <c r="CU21" s="32">
        <v>-13420.676000000001</v>
      </c>
      <c r="CV21" s="32">
        <v>-17516.359</v>
      </c>
      <c r="CW21" s="32">
        <v>-25451.745000000003</v>
      </c>
      <c r="CX21" s="32">
        <v>-21136.65</v>
      </c>
      <c r="CY21" s="32">
        <v>-18284.301000000003</v>
      </c>
      <c r="CZ21" s="32">
        <v>-23696.453000000001</v>
      </c>
      <c r="DA21" s="32">
        <v>-19088.808999999994</v>
      </c>
      <c r="DB21" s="32">
        <v>-19600.769999999997</v>
      </c>
      <c r="DC21" s="32">
        <v>-29254.880000000001</v>
      </c>
      <c r="DD21" s="32">
        <v>-20478.415999999997</v>
      </c>
      <c r="DE21" s="32">
        <v>-13877.2</v>
      </c>
      <c r="DF21" s="32">
        <v>-20427.810000000001</v>
      </c>
      <c r="DG21" s="32">
        <v>259.65699999999788</v>
      </c>
      <c r="DH21" s="32">
        <v>-17343.762000000002</v>
      </c>
      <c r="DI21" s="32">
        <v>-36453.977000000006</v>
      </c>
      <c r="DJ21" s="32">
        <v>-28185.957999999999</v>
      </c>
      <c r="DK21" s="32">
        <v>-22632.315000000002</v>
      </c>
      <c r="DL21" s="32">
        <v>-26724.866000000002</v>
      </c>
      <c r="DM21" s="32">
        <v>-23112.659000000003</v>
      </c>
      <c r="DN21" s="32">
        <v>-19183.402000000002</v>
      </c>
      <c r="DO21" s="32">
        <v>-34475.506000000001</v>
      </c>
      <c r="DP21" s="32">
        <v>-21613.615999999995</v>
      </c>
      <c r="DQ21" s="32">
        <v>-27508.719000000001</v>
      </c>
      <c r="DR21" s="32">
        <v>-36677.684000000001</v>
      </c>
      <c r="DS21" s="32">
        <v>-23923.901999999998</v>
      </c>
      <c r="DT21" s="32">
        <v>-34108.259999999995</v>
      </c>
      <c r="DU21" s="32">
        <v>-31461.682000000001</v>
      </c>
      <c r="DV21" s="32">
        <v>-21569.964</v>
      </c>
      <c r="DW21" s="32">
        <v>-23025.905999999999</v>
      </c>
      <c r="DX21" s="32">
        <v>-27492.86</v>
      </c>
      <c r="DY21" s="32">
        <v>-29729.198</v>
      </c>
      <c r="DZ21" s="32">
        <v>-33518.866999999998</v>
      </c>
      <c r="EA21" s="32">
        <v>-30584.123000000003</v>
      </c>
      <c r="EB21" s="32">
        <v>-22890.338000000003</v>
      </c>
      <c r="EC21" s="32">
        <v>-28847.581000000006</v>
      </c>
      <c r="ED21" s="32">
        <v>-33641.096000000005</v>
      </c>
      <c r="EE21" s="32">
        <v>-38781.708999999995</v>
      </c>
      <c r="EF21" s="27">
        <f t="shared" si="0"/>
        <v>-317836.36600000004</v>
      </c>
      <c r="EG21" s="27">
        <f t="shared" si="1"/>
        <v>-355651.58399999997</v>
      </c>
    </row>
    <row r="22" spans="1:137" hidden="1" outlineLevel="1" x14ac:dyDescent="0.2">
      <c r="A22" s="65" t="str">
        <f>IF('1'!$A$1=1,B22,C22)</f>
        <v>Credit</v>
      </c>
      <c r="B22" s="99" t="s">
        <v>49</v>
      </c>
      <c r="C22" s="38" t="s">
        <v>50</v>
      </c>
      <c r="D22" s="39">
        <v>632.50799999999992</v>
      </c>
      <c r="E22" s="39">
        <v>146.87899999999999</v>
      </c>
      <c r="F22" s="39">
        <v>325.58699999999999</v>
      </c>
      <c r="G22" s="39">
        <v>227.09399999999999</v>
      </c>
      <c r="H22" s="39">
        <v>313.72800000000001</v>
      </c>
      <c r="I22" s="39">
        <v>254.79400000000001</v>
      </c>
      <c r="J22" s="39">
        <v>282.84500000000003</v>
      </c>
      <c r="K22" s="39">
        <v>129.761</v>
      </c>
      <c r="L22" s="39">
        <v>196.05099999999999</v>
      </c>
      <c r="M22" s="39">
        <v>87.365000000000009</v>
      </c>
      <c r="N22" s="39">
        <v>279.75200000000001</v>
      </c>
      <c r="O22" s="39">
        <v>327.71699999999998</v>
      </c>
      <c r="P22" s="39">
        <v>194.077</v>
      </c>
      <c r="Q22" s="39">
        <v>422.28899999999999</v>
      </c>
      <c r="R22" s="39">
        <v>553.47900000000004</v>
      </c>
      <c r="S22" s="39">
        <v>179.40599999999998</v>
      </c>
      <c r="T22" s="39">
        <v>378.09700000000004</v>
      </c>
      <c r="U22" s="39">
        <v>224.56199999999998</v>
      </c>
      <c r="V22" s="39">
        <v>248.16800000000001</v>
      </c>
      <c r="W22" s="39">
        <v>476.23200000000003</v>
      </c>
      <c r="X22" s="39">
        <v>367.85599999999999</v>
      </c>
      <c r="Y22" s="39">
        <v>412.11599999999999</v>
      </c>
      <c r="Z22" s="39">
        <v>359.81300000000005</v>
      </c>
      <c r="AA22" s="39">
        <v>235.84099999999998</v>
      </c>
      <c r="AB22" s="39">
        <v>325.80700000000002</v>
      </c>
      <c r="AC22" s="39">
        <v>405.41699999999997</v>
      </c>
      <c r="AD22" s="39">
        <v>486.029</v>
      </c>
      <c r="AE22" s="39">
        <v>510.279</v>
      </c>
      <c r="AF22" s="39">
        <v>343.50799999999998</v>
      </c>
      <c r="AG22" s="39">
        <v>365.524</v>
      </c>
      <c r="AH22" s="39">
        <v>519.38599999999997</v>
      </c>
      <c r="AI22" s="39">
        <v>487.07</v>
      </c>
      <c r="AJ22" s="39">
        <v>365.52100000000002</v>
      </c>
      <c r="AK22" s="39">
        <v>506.44499999999999</v>
      </c>
      <c r="AL22" s="39">
        <v>480.69399999999996</v>
      </c>
      <c r="AM22" s="39">
        <v>577.84699999999998</v>
      </c>
      <c r="AN22" s="39">
        <v>284.34399999999999</v>
      </c>
      <c r="AO22" s="39">
        <v>760.7890000000001</v>
      </c>
      <c r="AP22" s="39">
        <v>658.53</v>
      </c>
      <c r="AQ22" s="39">
        <v>758.4</v>
      </c>
      <c r="AR22" s="39">
        <v>575.98599999999999</v>
      </c>
      <c r="AS22" s="39">
        <v>497.84100000000001</v>
      </c>
      <c r="AT22" s="39">
        <v>1003.226</v>
      </c>
      <c r="AU22" s="39">
        <v>851.94800000000009</v>
      </c>
      <c r="AV22" s="39">
        <v>873.92899999999997</v>
      </c>
      <c r="AW22" s="39">
        <v>871.94900000000007</v>
      </c>
      <c r="AX22" s="39">
        <v>949.73799999999994</v>
      </c>
      <c r="AY22" s="39">
        <v>2306.4990000000003</v>
      </c>
      <c r="AZ22" s="39">
        <v>1143.046</v>
      </c>
      <c r="BA22" s="39">
        <v>1086.4259999999999</v>
      </c>
      <c r="BB22" s="39">
        <v>1101.405</v>
      </c>
      <c r="BC22" s="39">
        <v>1072.4590000000001</v>
      </c>
      <c r="BD22" s="39">
        <v>1239.806</v>
      </c>
      <c r="BE22" s="39">
        <v>821.50300000000004</v>
      </c>
      <c r="BF22" s="39">
        <v>1957.1030000000001</v>
      </c>
      <c r="BG22" s="39">
        <v>934.13900000000001</v>
      </c>
      <c r="BH22" s="39">
        <v>1337.5650000000001</v>
      </c>
      <c r="BI22" s="39">
        <v>793.86200000000008</v>
      </c>
      <c r="BJ22" s="39">
        <v>925.96699999999998</v>
      </c>
      <c r="BK22" s="39">
        <v>1038.8150000000001</v>
      </c>
      <c r="BL22" s="39">
        <v>1109.49</v>
      </c>
      <c r="BM22" s="39">
        <v>1033.0540000000001</v>
      </c>
      <c r="BN22" s="39">
        <v>1426.2629999999999</v>
      </c>
      <c r="BO22" s="39">
        <v>735.06600000000003</v>
      </c>
      <c r="BP22" s="39">
        <v>911.6869999999999</v>
      </c>
      <c r="BQ22" s="39">
        <v>1095.001</v>
      </c>
      <c r="BR22" s="39">
        <v>928.63599999999997</v>
      </c>
      <c r="BS22" s="39">
        <v>1018.2919999999999</v>
      </c>
      <c r="BT22" s="39">
        <v>811.32500000000005</v>
      </c>
      <c r="BU22" s="39">
        <v>368.22500000000002</v>
      </c>
      <c r="BV22" s="39">
        <v>1443.817</v>
      </c>
      <c r="BW22" s="39">
        <v>901.43100000000004</v>
      </c>
      <c r="BX22" s="39">
        <v>395.077</v>
      </c>
      <c r="BY22" s="39">
        <v>1226.925</v>
      </c>
      <c r="BZ22" s="39">
        <v>1139.6179999999999</v>
      </c>
      <c r="CA22" s="39">
        <v>670.31999999999994</v>
      </c>
      <c r="CB22" s="39">
        <v>1021.306</v>
      </c>
      <c r="CC22" s="39">
        <v>1280.2739999999999</v>
      </c>
      <c r="CD22" s="39">
        <v>544.29199999999992</v>
      </c>
      <c r="CE22" s="39">
        <v>1392.8130000000001</v>
      </c>
      <c r="CF22" s="39">
        <v>908.74400000000003</v>
      </c>
      <c r="CG22" s="39">
        <v>448.37</v>
      </c>
      <c r="CH22" s="39">
        <v>925.61699999999996</v>
      </c>
      <c r="CI22" s="39">
        <v>1088.538</v>
      </c>
      <c r="CJ22" s="39">
        <v>699.53099999999995</v>
      </c>
      <c r="CK22" s="39">
        <v>738.75500000000011</v>
      </c>
      <c r="CL22" s="39">
        <v>643.60699999999997</v>
      </c>
      <c r="CM22" s="39">
        <v>146.27500000000001</v>
      </c>
      <c r="CN22" s="39">
        <v>321.80399999999997</v>
      </c>
      <c r="CO22" s="39">
        <v>409.56899999999996</v>
      </c>
      <c r="CP22" s="39">
        <v>541.45100000000002</v>
      </c>
      <c r="CQ22" s="39">
        <v>1060.49</v>
      </c>
      <c r="CR22" s="39">
        <v>1023.9209999999999</v>
      </c>
      <c r="CS22" s="39">
        <v>1170.1959999999999</v>
      </c>
      <c r="CT22" s="39">
        <v>2084.4110000000001</v>
      </c>
      <c r="CU22" s="39">
        <v>1499.3130000000001</v>
      </c>
      <c r="CV22" s="39">
        <v>1462.7439999999999</v>
      </c>
      <c r="CW22" s="39">
        <v>2011.2729999999999</v>
      </c>
      <c r="CX22" s="39">
        <v>2340.3910000000001</v>
      </c>
      <c r="CY22" s="39">
        <v>2340.39</v>
      </c>
      <c r="CZ22" s="39">
        <v>3437.4480000000003</v>
      </c>
      <c r="DA22" s="39">
        <v>3108.3310000000001</v>
      </c>
      <c r="DB22" s="39">
        <v>2925.4880000000003</v>
      </c>
      <c r="DC22" s="39">
        <v>4351.6639999999998</v>
      </c>
      <c r="DD22" s="39">
        <v>3620.2919999999999</v>
      </c>
      <c r="DE22" s="39">
        <v>3067.5919999999996</v>
      </c>
      <c r="DF22" s="39">
        <v>3434.7660000000001</v>
      </c>
      <c r="DG22" s="39">
        <v>3412.6410000000001</v>
      </c>
      <c r="DH22" s="39">
        <v>4506.348</v>
      </c>
      <c r="DI22" s="39">
        <v>3341.6149999999998</v>
      </c>
      <c r="DJ22" s="39">
        <v>2474.4880000000003</v>
      </c>
      <c r="DK22" s="39">
        <v>4526.4639999999999</v>
      </c>
      <c r="DL22" s="39">
        <v>4129.8450000000003</v>
      </c>
      <c r="DM22" s="39">
        <v>2873.904</v>
      </c>
      <c r="DN22" s="39">
        <v>3812.087</v>
      </c>
      <c r="DO22" s="39">
        <v>4242.5060000000003</v>
      </c>
      <c r="DP22" s="39">
        <v>4702.1990000000005</v>
      </c>
      <c r="DQ22" s="39">
        <v>3299.3960000000002</v>
      </c>
      <c r="DR22" s="39">
        <v>2687.7669999999998</v>
      </c>
      <c r="DS22" s="39">
        <v>4926.7370000000001</v>
      </c>
      <c r="DT22" s="39">
        <v>4126.6790000000001</v>
      </c>
      <c r="DU22" s="39">
        <v>4667.1630000000005</v>
      </c>
      <c r="DV22" s="39">
        <v>4231.0320000000002</v>
      </c>
      <c r="DW22" s="39">
        <v>3851.4569999999999</v>
      </c>
      <c r="DX22" s="39">
        <v>4360.6499999999996</v>
      </c>
      <c r="DY22" s="39">
        <v>4407.4059999999999</v>
      </c>
      <c r="DZ22" s="39">
        <v>3761.4690000000001</v>
      </c>
      <c r="EA22" s="39">
        <v>3273.91</v>
      </c>
      <c r="EB22" s="39">
        <v>4338.4220000000005</v>
      </c>
      <c r="EC22" s="39">
        <v>4995.2520000000004</v>
      </c>
      <c r="ED22" s="39">
        <v>3957.7760000000003</v>
      </c>
      <c r="EE22" s="39">
        <v>7173.9830000000002</v>
      </c>
      <c r="EF22" s="273">
        <f t="shared" si="0"/>
        <v>45523.356000000007</v>
      </c>
      <c r="EG22" s="273">
        <f t="shared" si="1"/>
        <v>53145.199000000001</v>
      </c>
    </row>
    <row r="23" spans="1:137" hidden="1" outlineLevel="1" x14ac:dyDescent="0.2">
      <c r="A23" s="65" t="str">
        <f>IF('1'!$A$1=1,B23,C23)</f>
        <v>Debit</v>
      </c>
      <c r="B23" s="99" t="s">
        <v>51</v>
      </c>
      <c r="C23" s="38" t="s">
        <v>52</v>
      </c>
      <c r="D23" s="39">
        <v>-13519.843999999997</v>
      </c>
      <c r="E23" s="39">
        <v>-17625.522999999994</v>
      </c>
      <c r="F23" s="39">
        <v>-17535.186000000002</v>
      </c>
      <c r="G23" s="39">
        <v>25888.797999999995</v>
      </c>
      <c r="H23" s="39">
        <v>25767.595000000001</v>
      </c>
      <c r="I23" s="39">
        <v>25628.028999999999</v>
      </c>
      <c r="J23" s="39">
        <v>10356.509000000002</v>
      </c>
      <c r="K23" s="39">
        <v>8023.5689999999995</v>
      </c>
      <c r="L23" s="39">
        <v>8495.5349999999999</v>
      </c>
      <c r="M23" s="39">
        <v>-2293.3380000000025</v>
      </c>
      <c r="N23" s="39">
        <v>-3193.8300000000008</v>
      </c>
      <c r="O23" s="39">
        <v>-6765.0230000000001</v>
      </c>
      <c r="P23" s="39">
        <v>1067.4260000000004</v>
      </c>
      <c r="Q23" s="39">
        <v>3114.38</v>
      </c>
      <c r="R23" s="39">
        <v>10964.163</v>
      </c>
      <c r="S23" s="39">
        <v>19350.27</v>
      </c>
      <c r="T23" s="39">
        <v>18148.661999999997</v>
      </c>
      <c r="U23" s="39">
        <v>19287.385999999999</v>
      </c>
      <c r="V23" s="39">
        <v>10447.864000000001</v>
      </c>
      <c r="W23" s="39">
        <v>9850.4699999999993</v>
      </c>
      <c r="X23" s="39">
        <v>24462.454000000005</v>
      </c>
      <c r="Y23" s="39">
        <v>10483.210999999999</v>
      </c>
      <c r="Z23" s="39">
        <v>11000.002</v>
      </c>
      <c r="AA23" s="39">
        <v>12971.24</v>
      </c>
      <c r="AB23" s="39">
        <v>15095.741000000002</v>
      </c>
      <c r="AC23" s="39">
        <v>13919.302</v>
      </c>
      <c r="AD23" s="39">
        <v>32563.883000000002</v>
      </c>
      <c r="AE23" s="39">
        <v>15308.392</v>
      </c>
      <c r="AF23" s="39">
        <v>14770.843999999999</v>
      </c>
      <c r="AG23" s="39">
        <v>12323.382</v>
      </c>
      <c r="AH23" s="39">
        <v>11400.528999999999</v>
      </c>
      <c r="AI23" s="39">
        <v>9767.0380000000005</v>
      </c>
      <c r="AJ23" s="39">
        <v>26030.282000000003</v>
      </c>
      <c r="AK23" s="39">
        <v>14420.344000000001</v>
      </c>
      <c r="AL23" s="39">
        <v>13539.573</v>
      </c>
      <c r="AM23" s="39">
        <v>25342.705000000002</v>
      </c>
      <c r="AN23" s="39">
        <v>27353.823999999997</v>
      </c>
      <c r="AO23" s="39">
        <v>24182.235000000001</v>
      </c>
      <c r="AP23" s="39">
        <v>46123.449000000008</v>
      </c>
      <c r="AQ23" s="39">
        <v>18776.955000000002</v>
      </c>
      <c r="AR23" s="39">
        <v>17750.870999999999</v>
      </c>
      <c r="AS23" s="39">
        <v>16114.335000000001</v>
      </c>
      <c r="AT23" s="39">
        <v>11985.911</v>
      </c>
      <c r="AU23" s="39">
        <v>13411.316999999999</v>
      </c>
      <c r="AV23" s="39">
        <v>26697.130999999998</v>
      </c>
      <c r="AW23" s="39">
        <v>26664.757000000001</v>
      </c>
      <c r="AX23" s="39">
        <v>26508.889000000003</v>
      </c>
      <c r="AY23" s="39">
        <v>32374.346999999994</v>
      </c>
      <c r="AZ23" s="39">
        <v>18093.583999999999</v>
      </c>
      <c r="BA23" s="39">
        <v>16296.407999999999</v>
      </c>
      <c r="BB23" s="39">
        <v>34895.730000000003</v>
      </c>
      <c r="BC23" s="39">
        <v>22789.771000000001</v>
      </c>
      <c r="BD23" s="39">
        <v>20153.440999999999</v>
      </c>
      <c r="BE23" s="39">
        <v>21041.085999999999</v>
      </c>
      <c r="BF23" s="39">
        <v>26472.392</v>
      </c>
      <c r="BG23" s="39">
        <v>26989.032000000003</v>
      </c>
      <c r="BH23" s="39">
        <v>46839.54800000001</v>
      </c>
      <c r="BI23" s="39">
        <v>19127.128000000001</v>
      </c>
      <c r="BJ23" s="39">
        <v>16106.929999999998</v>
      </c>
      <c r="BK23" s="39">
        <v>23019.198</v>
      </c>
      <c r="BL23" s="39">
        <v>1808.9510000000009</v>
      </c>
      <c r="BM23" s="39">
        <v>4894.7100000000009</v>
      </c>
      <c r="BN23" s="39">
        <v>14605.997999999998</v>
      </c>
      <c r="BO23" s="39">
        <v>19955.670000000002</v>
      </c>
      <c r="BP23" s="39">
        <v>21800.05</v>
      </c>
      <c r="BQ23" s="39">
        <v>24944.657999999999</v>
      </c>
      <c r="BR23" s="39">
        <v>17616.78</v>
      </c>
      <c r="BS23" s="39">
        <v>17641.23</v>
      </c>
      <c r="BT23" s="39">
        <v>30942.249000000003</v>
      </c>
      <c r="BU23" s="39">
        <v>22886.560000000001</v>
      </c>
      <c r="BV23" s="39">
        <v>21713.888000000003</v>
      </c>
      <c r="BW23" s="39">
        <v>37578.405999999995</v>
      </c>
      <c r="BX23" s="39">
        <v>31606.142</v>
      </c>
      <c r="BY23" s="39">
        <v>31927.935000000001</v>
      </c>
      <c r="BZ23" s="39">
        <v>54423.705999999991</v>
      </c>
      <c r="CA23" s="39">
        <v>46838.626999999993</v>
      </c>
      <c r="CB23" s="39">
        <v>44992.646000000008</v>
      </c>
      <c r="CC23" s="39">
        <v>43638.272000000004</v>
      </c>
      <c r="CD23" s="39">
        <v>43597.709000000003</v>
      </c>
      <c r="CE23" s="39">
        <v>42320.063000000002</v>
      </c>
      <c r="CF23" s="39">
        <v>57892.394</v>
      </c>
      <c r="CG23" s="39">
        <v>40115.886999999995</v>
      </c>
      <c r="CH23" s="39">
        <v>49163.521000000001</v>
      </c>
      <c r="CI23" s="39">
        <v>52957.394</v>
      </c>
      <c r="CJ23" s="39">
        <v>22189.148000000001</v>
      </c>
      <c r="CK23" s="39">
        <v>23554.928000000004</v>
      </c>
      <c r="CL23" s="39">
        <v>9829.6460000000006</v>
      </c>
      <c r="CM23" s="39">
        <v>8922.7459999999992</v>
      </c>
      <c r="CN23" s="39">
        <v>11204.627</v>
      </c>
      <c r="CO23" s="39">
        <v>10619.529</v>
      </c>
      <c r="CP23" s="39">
        <v>6083.366</v>
      </c>
      <c r="CQ23" s="39">
        <v>10678.030999999999</v>
      </c>
      <c r="CR23" s="39">
        <v>2120.9789999999998</v>
      </c>
      <c r="CS23" s="39">
        <v>8776.4639999999999</v>
      </c>
      <c r="CT23" s="39">
        <v>16455.870999999999</v>
      </c>
      <c r="CU23" s="39">
        <v>14919.989000000001</v>
      </c>
      <c r="CV23" s="39">
        <v>18979.102999999999</v>
      </c>
      <c r="CW23" s="39">
        <v>27463.018000000004</v>
      </c>
      <c r="CX23" s="39">
        <v>23477.041000000001</v>
      </c>
      <c r="CY23" s="39">
        <v>20624.691000000003</v>
      </c>
      <c r="CZ23" s="39">
        <v>27133.901000000002</v>
      </c>
      <c r="DA23" s="39">
        <v>22197.139999999996</v>
      </c>
      <c r="DB23" s="39">
        <v>22526.257999999998</v>
      </c>
      <c r="DC23" s="39">
        <v>33606.544000000002</v>
      </c>
      <c r="DD23" s="39">
        <v>24098.707999999999</v>
      </c>
      <c r="DE23" s="39">
        <v>16944.792000000001</v>
      </c>
      <c r="DF23" s="39">
        <v>23862.576000000001</v>
      </c>
      <c r="DG23" s="39">
        <v>3152.9840000000022</v>
      </c>
      <c r="DH23" s="39">
        <v>21850.11</v>
      </c>
      <c r="DI23" s="39">
        <v>39795.592000000004</v>
      </c>
      <c r="DJ23" s="39">
        <v>30660.446</v>
      </c>
      <c r="DK23" s="39">
        <v>27158.779000000002</v>
      </c>
      <c r="DL23" s="39">
        <v>30854.711000000003</v>
      </c>
      <c r="DM23" s="39">
        <v>25986.563000000002</v>
      </c>
      <c r="DN23" s="39">
        <v>22995.489000000001</v>
      </c>
      <c r="DO23" s="39">
        <v>38718.012000000002</v>
      </c>
      <c r="DP23" s="39">
        <v>26315.814999999995</v>
      </c>
      <c r="DQ23" s="39">
        <v>30808.115000000002</v>
      </c>
      <c r="DR23" s="39">
        <v>39365.451000000001</v>
      </c>
      <c r="DS23" s="39">
        <v>28850.638999999999</v>
      </c>
      <c r="DT23" s="39">
        <v>38234.938999999998</v>
      </c>
      <c r="DU23" s="39">
        <v>36128.845000000001</v>
      </c>
      <c r="DV23" s="39">
        <v>25800.995999999999</v>
      </c>
      <c r="DW23" s="39">
        <v>26877.362999999998</v>
      </c>
      <c r="DX23" s="39">
        <v>31853.510000000002</v>
      </c>
      <c r="DY23" s="39">
        <v>34136.603999999999</v>
      </c>
      <c r="DZ23" s="39">
        <v>37280.335999999996</v>
      </c>
      <c r="EA23" s="39">
        <v>33858.033000000003</v>
      </c>
      <c r="EB23" s="39">
        <v>27228.760000000002</v>
      </c>
      <c r="EC23" s="39">
        <v>33842.833000000006</v>
      </c>
      <c r="ED23" s="39">
        <v>37598.872000000003</v>
      </c>
      <c r="EE23" s="39">
        <v>45955.691999999995</v>
      </c>
      <c r="EF23" s="273">
        <f t="shared" si="0"/>
        <v>363359.72200000001</v>
      </c>
      <c r="EG23" s="273">
        <f t="shared" si="1"/>
        <v>408796.783</v>
      </c>
    </row>
    <row r="24" spans="1:137" hidden="1" outlineLevel="1" x14ac:dyDescent="0.2">
      <c r="A24" s="100" t="str">
        <f>IF('1'!$A$1=1,B24,C24)</f>
        <v>o/w: reinvested earnings</v>
      </c>
      <c r="B24" s="101" t="s">
        <v>57</v>
      </c>
      <c r="C24" s="47" t="s">
        <v>58</v>
      </c>
      <c r="D24" s="39">
        <v>-22564.699999999997</v>
      </c>
      <c r="E24" s="39">
        <v>-27539.878999999997</v>
      </c>
      <c r="F24" s="39">
        <v>-27628.383000000002</v>
      </c>
      <c r="G24" s="39">
        <v>14511.352999999999</v>
      </c>
      <c r="H24" s="39">
        <v>16021.085999999999</v>
      </c>
      <c r="I24" s="39">
        <v>16922.567999999999</v>
      </c>
      <c r="J24" s="39">
        <v>913.81000000000006</v>
      </c>
      <c r="K24" s="39">
        <v>908.32899999999995</v>
      </c>
      <c r="L24" s="39">
        <v>914.90399999999988</v>
      </c>
      <c r="M24" s="39">
        <v>-13301.356000000002</v>
      </c>
      <c r="N24" s="39">
        <v>-15199.832</v>
      </c>
      <c r="O24" s="39">
        <v>-17462.655999999999</v>
      </c>
      <c r="P24" s="39">
        <v>-6259</v>
      </c>
      <c r="Q24" s="39">
        <v>-7073.3379999999997</v>
      </c>
      <c r="R24" s="39">
        <v>-9567.2870000000003</v>
      </c>
      <c r="S24" s="39">
        <v>11482.014999999999</v>
      </c>
      <c r="T24" s="39">
        <v>11317.707999999999</v>
      </c>
      <c r="U24" s="39">
        <v>11327.909</v>
      </c>
      <c r="V24" s="39">
        <v>297.80100000000016</v>
      </c>
      <c r="W24" s="39">
        <v>175.45400000000006</v>
      </c>
      <c r="X24" s="39">
        <v>-394.13200000000006</v>
      </c>
      <c r="Y24" s="39">
        <v>437.87400000000002</v>
      </c>
      <c r="Z24" s="39">
        <v>385.51400000000001</v>
      </c>
      <c r="AA24" s="39">
        <v>733.726</v>
      </c>
      <c r="AB24" s="39">
        <v>5185.7669999999998</v>
      </c>
      <c r="AC24" s="39">
        <v>5054.1930000000002</v>
      </c>
      <c r="AD24" s="39">
        <v>6939.402</v>
      </c>
      <c r="AE24" s="39">
        <v>4646.232</v>
      </c>
      <c r="AF24" s="39">
        <v>2959.453</v>
      </c>
      <c r="AG24" s="39">
        <v>4882.357</v>
      </c>
      <c r="AH24" s="39">
        <v>1090.711</v>
      </c>
      <c r="AI24" s="39">
        <v>333.25800000000004</v>
      </c>
      <c r="AJ24" s="39">
        <v>678.82399999999996</v>
      </c>
      <c r="AK24" s="39">
        <v>2212.3630000000003</v>
      </c>
      <c r="AL24" s="39">
        <v>2670.527</v>
      </c>
      <c r="AM24" s="39">
        <v>3274.4649999999997</v>
      </c>
      <c r="AN24" s="39">
        <v>13733.780999999999</v>
      </c>
      <c r="AO24" s="39">
        <v>13558.353999999999</v>
      </c>
      <c r="AP24" s="39">
        <v>13434.013999999999</v>
      </c>
      <c r="AQ24" s="39">
        <v>2876.692</v>
      </c>
      <c r="AR24" s="39">
        <v>3743.9159999999997</v>
      </c>
      <c r="AS24" s="39">
        <v>2410.6</v>
      </c>
      <c r="AT24" s="39">
        <v>-6837.7779999999993</v>
      </c>
      <c r="AU24" s="39">
        <v>-4534.5650000000005</v>
      </c>
      <c r="AV24" s="39">
        <v>-4115.9249999999993</v>
      </c>
      <c r="AW24" s="39">
        <v>12826.085999999999</v>
      </c>
      <c r="AX24" s="39">
        <v>11536.535</v>
      </c>
      <c r="AY24" s="39">
        <v>12810.793</v>
      </c>
      <c r="AZ24" s="39">
        <v>5492.1970000000001</v>
      </c>
      <c r="BA24" s="39">
        <v>4997.5649999999996</v>
      </c>
      <c r="BB24" s="39">
        <v>5856.25</v>
      </c>
      <c r="BC24" s="39">
        <v>8713.7360000000008</v>
      </c>
      <c r="BD24" s="39">
        <v>7175.0460000000003</v>
      </c>
      <c r="BE24" s="39">
        <v>6280.5259999999998</v>
      </c>
      <c r="BF24" s="39">
        <v>8884.2170000000006</v>
      </c>
      <c r="BG24" s="39">
        <v>12472.013000000001</v>
      </c>
      <c r="BH24" s="39">
        <v>14242.591</v>
      </c>
      <c r="BI24" s="39">
        <v>595.39699999999993</v>
      </c>
      <c r="BJ24" s="39">
        <v>4922.2389999999996</v>
      </c>
      <c r="BK24" s="39">
        <v>4178.87</v>
      </c>
      <c r="BL24" s="39">
        <v>-12590.302</v>
      </c>
      <c r="BM24" s="39">
        <v>-13946.228999999999</v>
      </c>
      <c r="BN24" s="39">
        <v>-18303.719000000001</v>
      </c>
      <c r="BO24" s="39">
        <v>8793.5630000000001</v>
      </c>
      <c r="BP24" s="39">
        <v>9063.2430000000004</v>
      </c>
      <c r="BQ24" s="39">
        <v>10389.155999999999</v>
      </c>
      <c r="BR24" s="39">
        <v>-628.19599999999991</v>
      </c>
      <c r="BS24" s="39">
        <v>1321.028</v>
      </c>
      <c r="BT24" s="39">
        <v>-3972.694</v>
      </c>
      <c r="BU24" s="39">
        <v>3342.3439999999996</v>
      </c>
      <c r="BV24" s="39">
        <v>5492.17</v>
      </c>
      <c r="BW24" s="39">
        <v>1380.316</v>
      </c>
      <c r="BX24" s="39">
        <v>19245.883000000002</v>
      </c>
      <c r="BY24" s="39">
        <v>6023.0860000000002</v>
      </c>
      <c r="BZ24" s="39">
        <v>24932.616999999998</v>
      </c>
      <c r="CA24" s="39">
        <v>21115.088</v>
      </c>
      <c r="CB24" s="39">
        <v>15457.596</v>
      </c>
      <c r="CC24" s="39">
        <v>11413.505000000001</v>
      </c>
      <c r="CD24" s="39">
        <v>16029.37</v>
      </c>
      <c r="CE24" s="39">
        <v>16901.240000000002</v>
      </c>
      <c r="CF24" s="39">
        <v>19217.280999999999</v>
      </c>
      <c r="CG24" s="39">
        <v>6962.9150000000009</v>
      </c>
      <c r="CH24" s="39">
        <v>9361.9609999999993</v>
      </c>
      <c r="CI24" s="39">
        <v>-30968.916999999998</v>
      </c>
      <c r="CJ24" s="39">
        <v>10101.239</v>
      </c>
      <c r="CK24" s="39">
        <v>-3239.1580000000004</v>
      </c>
      <c r="CL24" s="39">
        <v>-3042.509</v>
      </c>
      <c r="CM24" s="39">
        <v>2369.6469999999999</v>
      </c>
      <c r="CN24" s="39">
        <v>2808.47</v>
      </c>
      <c r="CO24" s="39">
        <v>3890.902</v>
      </c>
      <c r="CP24" s="39">
        <v>-509.60100000000011</v>
      </c>
      <c r="CQ24" s="39">
        <v>-2267.2530000000002</v>
      </c>
      <c r="CR24" s="39">
        <v>-2340.39</v>
      </c>
      <c r="CS24" s="39">
        <v>2120.9790000000003</v>
      </c>
      <c r="CT24" s="39">
        <v>767.9399999999996</v>
      </c>
      <c r="CU24" s="39">
        <v>-2450.0960000000005</v>
      </c>
      <c r="CV24" s="39">
        <v>13310.971000000001</v>
      </c>
      <c r="CW24" s="39">
        <v>12140.775000000001</v>
      </c>
      <c r="CX24" s="39">
        <v>15322.243</v>
      </c>
      <c r="CY24" s="39">
        <v>11226.56</v>
      </c>
      <c r="CZ24" s="39">
        <v>11372.835000000001</v>
      </c>
      <c r="DA24" s="39">
        <v>13457.243999999999</v>
      </c>
      <c r="DB24" s="39">
        <v>15358.812</v>
      </c>
      <c r="DC24" s="39">
        <v>13640.088</v>
      </c>
      <c r="DD24" s="39">
        <v>16821.556</v>
      </c>
      <c r="DE24" s="39">
        <v>6573.4110000000001</v>
      </c>
      <c r="DF24" s="39">
        <v>4519.4269999999997</v>
      </c>
      <c r="DG24" s="39">
        <v>-9681.5149999999994</v>
      </c>
      <c r="DH24" s="39">
        <v>15412.468999999999</v>
      </c>
      <c r="DI24" s="39">
        <v>15530.913</v>
      </c>
      <c r="DJ24" s="39">
        <v>18172.018</v>
      </c>
      <c r="DK24" s="39">
        <v>13500.669000000002</v>
      </c>
      <c r="DL24" s="39">
        <v>10562.874</v>
      </c>
      <c r="DM24" s="39">
        <v>12305.164000000001</v>
      </c>
      <c r="DN24" s="39">
        <v>9140.8089999999993</v>
      </c>
      <c r="DO24" s="39">
        <v>7496.4670000000006</v>
      </c>
      <c r="DP24" s="39">
        <v>-4949.683</v>
      </c>
      <c r="DQ24" s="39">
        <v>5526.4889999999996</v>
      </c>
      <c r="DR24" s="39">
        <v>2729.1170000000002</v>
      </c>
      <c r="DS24" s="39">
        <v>-3423.6649999999995</v>
      </c>
      <c r="DT24" s="39">
        <v>4000.3519999999999</v>
      </c>
      <c r="DU24" s="39">
        <v>4750.5060000000003</v>
      </c>
      <c r="DV24" s="39">
        <v>2820.6880000000001</v>
      </c>
      <c r="DW24" s="39">
        <v>4845.38</v>
      </c>
      <c r="DX24" s="39">
        <v>3363.93</v>
      </c>
      <c r="DY24" s="39">
        <v>6943.7430000000004</v>
      </c>
      <c r="DZ24" s="39">
        <v>2967.3809999999999</v>
      </c>
      <c r="EA24" s="39">
        <v>1699.1180000000004</v>
      </c>
      <c r="EB24" s="39">
        <v>2313.8250000000003</v>
      </c>
      <c r="EC24" s="39">
        <v>3704.8119999999999</v>
      </c>
      <c r="ED24" s="39">
        <v>3747.2559999999999</v>
      </c>
      <c r="EE24" s="39">
        <v>1898.9960000000001</v>
      </c>
      <c r="EF24" s="273">
        <f t="shared" si="0"/>
        <v>102003.641</v>
      </c>
      <c r="EG24" s="273">
        <f t="shared" si="1"/>
        <v>43055.987000000001</v>
      </c>
    </row>
    <row r="25" spans="1:137" hidden="1" outlineLevel="1" x14ac:dyDescent="0.2">
      <c r="A25" s="33" t="str">
        <f>IF('1'!$A$1=1,B25,C25)</f>
        <v>Other primary income (net)</v>
      </c>
      <c r="B25" s="43" t="s">
        <v>432</v>
      </c>
      <c r="C25" s="35" t="s">
        <v>433</v>
      </c>
      <c r="D25" s="304" t="s">
        <v>442</v>
      </c>
      <c r="E25" s="304" t="s">
        <v>442</v>
      </c>
      <c r="F25" s="304" t="s">
        <v>442</v>
      </c>
      <c r="G25" s="304" t="s">
        <v>442</v>
      </c>
      <c r="H25" s="304" t="s">
        <v>442</v>
      </c>
      <c r="I25" s="304" t="s">
        <v>442</v>
      </c>
      <c r="J25" s="304" t="s">
        <v>442</v>
      </c>
      <c r="K25" s="304" t="s">
        <v>442</v>
      </c>
      <c r="L25" s="304" t="s">
        <v>442</v>
      </c>
      <c r="M25" s="304" t="s">
        <v>442</v>
      </c>
      <c r="N25" s="304" t="s">
        <v>442</v>
      </c>
      <c r="O25" s="304" t="s">
        <v>442</v>
      </c>
      <c r="P25" s="304" t="s">
        <v>442</v>
      </c>
      <c r="Q25" s="304" t="s">
        <v>442</v>
      </c>
      <c r="R25" s="304" t="s">
        <v>442</v>
      </c>
      <c r="S25" s="304" t="s">
        <v>442</v>
      </c>
      <c r="T25" s="304" t="s">
        <v>442</v>
      </c>
      <c r="U25" s="304" t="s">
        <v>442</v>
      </c>
      <c r="V25" s="304" t="s">
        <v>442</v>
      </c>
      <c r="W25" s="304" t="s">
        <v>442</v>
      </c>
      <c r="X25" s="304" t="s">
        <v>442</v>
      </c>
      <c r="Y25" s="304" t="s">
        <v>442</v>
      </c>
      <c r="Z25" s="304" t="s">
        <v>442</v>
      </c>
      <c r="AA25" s="304" t="s">
        <v>442</v>
      </c>
      <c r="AB25" s="304" t="s">
        <v>442</v>
      </c>
      <c r="AC25" s="304" t="s">
        <v>442</v>
      </c>
      <c r="AD25" s="304" t="s">
        <v>442</v>
      </c>
      <c r="AE25" s="304" t="s">
        <v>442</v>
      </c>
      <c r="AF25" s="304" t="s">
        <v>442</v>
      </c>
      <c r="AG25" s="304" t="s">
        <v>442</v>
      </c>
      <c r="AH25" s="304" t="s">
        <v>442</v>
      </c>
      <c r="AI25" s="304" t="s">
        <v>442</v>
      </c>
      <c r="AJ25" s="304" t="s">
        <v>442</v>
      </c>
      <c r="AK25" s="304" t="s">
        <v>442</v>
      </c>
      <c r="AL25" s="304" t="s">
        <v>442</v>
      </c>
      <c r="AM25" s="304" t="s">
        <v>442</v>
      </c>
      <c r="AN25" s="304" t="s">
        <v>442</v>
      </c>
      <c r="AO25" s="304" t="s">
        <v>442</v>
      </c>
      <c r="AP25" s="304" t="s">
        <v>442</v>
      </c>
      <c r="AQ25" s="304" t="s">
        <v>442</v>
      </c>
      <c r="AR25" s="304" t="s">
        <v>442</v>
      </c>
      <c r="AS25" s="304" t="s">
        <v>442</v>
      </c>
      <c r="AT25" s="304" t="s">
        <v>442</v>
      </c>
      <c r="AU25" s="304" t="s">
        <v>442</v>
      </c>
      <c r="AV25" s="304" t="s">
        <v>442</v>
      </c>
      <c r="AW25" s="304" t="s">
        <v>442</v>
      </c>
      <c r="AX25" s="304" t="s">
        <v>442</v>
      </c>
      <c r="AY25" s="304" t="s">
        <v>442</v>
      </c>
      <c r="AZ25" s="304" t="s">
        <v>442</v>
      </c>
      <c r="BA25" s="304" t="s">
        <v>442</v>
      </c>
      <c r="BB25" s="304" t="s">
        <v>442</v>
      </c>
      <c r="BC25" s="304" t="s">
        <v>442</v>
      </c>
      <c r="BD25" s="304" t="s">
        <v>442</v>
      </c>
      <c r="BE25" s="304" t="s">
        <v>442</v>
      </c>
      <c r="BF25" s="304" t="s">
        <v>442</v>
      </c>
      <c r="BG25" s="304" t="s">
        <v>442</v>
      </c>
      <c r="BH25" s="304" t="s">
        <v>442</v>
      </c>
      <c r="BI25" s="304" t="s">
        <v>442</v>
      </c>
      <c r="BJ25" s="304" t="s">
        <v>442</v>
      </c>
      <c r="BK25" s="304" t="s">
        <v>442</v>
      </c>
      <c r="BL25" s="304" t="s">
        <v>442</v>
      </c>
      <c r="BM25" s="304" t="s">
        <v>442</v>
      </c>
      <c r="BN25" s="304" t="s">
        <v>442</v>
      </c>
      <c r="BO25" s="304" t="s">
        <v>442</v>
      </c>
      <c r="BP25" s="304" t="s">
        <v>442</v>
      </c>
      <c r="BQ25" s="304" t="s">
        <v>442</v>
      </c>
      <c r="BR25" s="304" t="s">
        <v>442</v>
      </c>
      <c r="BS25" s="304" t="s">
        <v>442</v>
      </c>
      <c r="BT25" s="304" t="s">
        <v>442</v>
      </c>
      <c r="BU25" s="304" t="s">
        <v>442</v>
      </c>
      <c r="BV25" s="304" t="s">
        <v>442</v>
      </c>
      <c r="BW25" s="304" t="s">
        <v>442</v>
      </c>
      <c r="BX25" s="304" t="s">
        <v>442</v>
      </c>
      <c r="BY25" s="304" t="s">
        <v>442</v>
      </c>
      <c r="BZ25" s="304" t="s">
        <v>442</v>
      </c>
      <c r="CA25" s="304" t="s">
        <v>442</v>
      </c>
      <c r="CB25" s="304" t="s">
        <v>442</v>
      </c>
      <c r="CC25" s="304" t="s">
        <v>442</v>
      </c>
      <c r="CD25" s="304" t="s">
        <v>442</v>
      </c>
      <c r="CE25" s="304" t="s">
        <v>442</v>
      </c>
      <c r="CF25" s="304" t="s">
        <v>442</v>
      </c>
      <c r="CG25" s="304" t="s">
        <v>442</v>
      </c>
      <c r="CH25" s="304" t="s">
        <v>442</v>
      </c>
      <c r="CI25" s="304" t="s">
        <v>442</v>
      </c>
      <c r="CJ25" s="304" t="s">
        <v>442</v>
      </c>
      <c r="CK25" s="304" t="s">
        <v>442</v>
      </c>
      <c r="CL25" s="304" t="s">
        <v>442</v>
      </c>
      <c r="CM25" s="304" t="s">
        <v>442</v>
      </c>
      <c r="CN25" s="304" t="s">
        <v>442</v>
      </c>
      <c r="CO25" s="304" t="s">
        <v>442</v>
      </c>
      <c r="CP25" s="304" t="s">
        <v>442</v>
      </c>
      <c r="CQ25" s="304" t="s">
        <v>442</v>
      </c>
      <c r="CR25" s="304" t="s">
        <v>442</v>
      </c>
      <c r="CS25" s="304" t="s">
        <v>442</v>
      </c>
      <c r="CT25" s="304" t="s">
        <v>442</v>
      </c>
      <c r="CU25" s="304" t="s">
        <v>442</v>
      </c>
      <c r="CV25" s="39">
        <v>519.99963551313544</v>
      </c>
      <c r="CW25" s="39">
        <v>1429.9068644868646</v>
      </c>
      <c r="CX25" s="39">
        <v>0</v>
      </c>
      <c r="CY25" s="39">
        <v>703.45531661526604</v>
      </c>
      <c r="CZ25" s="39">
        <v>1198.3300833847338</v>
      </c>
      <c r="DA25" s="39">
        <v>0</v>
      </c>
      <c r="DB25" s="39">
        <v>805.39048366187171</v>
      </c>
      <c r="DC25" s="39">
        <v>1226.2482899307406</v>
      </c>
      <c r="DD25" s="39">
        <v>34.490526407387676</v>
      </c>
      <c r="DE25" s="39">
        <v>1333.7974217985259</v>
      </c>
      <c r="DF25" s="39">
        <v>763.32667020147414</v>
      </c>
      <c r="DG25" s="39">
        <v>0</v>
      </c>
      <c r="DH25" s="39">
        <v>2011.646</v>
      </c>
      <c r="DI25" s="39">
        <v>523.02</v>
      </c>
      <c r="DJ25" s="39">
        <v>0</v>
      </c>
      <c r="DK25" s="39">
        <v>2071.248</v>
      </c>
      <c r="DL25" s="39">
        <v>601.59900000000005</v>
      </c>
      <c r="DM25" s="39">
        <v>0</v>
      </c>
      <c r="DN25" s="39">
        <v>2370.5239999999999</v>
      </c>
      <c r="DO25" s="39">
        <v>254.34399999999999</v>
      </c>
      <c r="DP25" s="39">
        <v>277.428</v>
      </c>
      <c r="DQ25" s="39">
        <v>2411.2660000000001</v>
      </c>
      <c r="DR25" s="39">
        <v>663.27599999999995</v>
      </c>
      <c r="DS25" s="39">
        <v>38.009</v>
      </c>
      <c r="DT25" s="39">
        <v>3089.49</v>
      </c>
      <c r="DU25" s="39">
        <v>289.21100000000001</v>
      </c>
      <c r="DV25" s="39">
        <v>164.50800000000001</v>
      </c>
      <c r="DW25" s="39">
        <v>2236.3290000000002</v>
      </c>
      <c r="DX25" s="39">
        <v>1785.79</v>
      </c>
      <c r="DY25" s="39">
        <v>166.31700000000001</v>
      </c>
      <c r="DZ25" s="39">
        <v>2800.2049999999999</v>
      </c>
      <c r="EA25" s="39">
        <v>331.53500000000003</v>
      </c>
      <c r="EB25" s="39">
        <v>537.13800000000003</v>
      </c>
      <c r="EC25" s="39">
        <v>2789.0160000000001</v>
      </c>
      <c r="ED25" s="39">
        <v>968.39200000000005</v>
      </c>
      <c r="EE25" s="39">
        <v>211</v>
      </c>
      <c r="EF25" s="273">
        <f t="shared" si="0"/>
        <v>11222.36</v>
      </c>
      <c r="EG25" s="273">
        <f t="shared" si="1"/>
        <v>15368.931</v>
      </c>
    </row>
    <row r="26" spans="1:137" hidden="1" outlineLevel="1" x14ac:dyDescent="0.2">
      <c r="A26" s="36" t="str">
        <f>IF('1'!$A$1=1,B26,C26)</f>
        <v>Credit</v>
      </c>
      <c r="B26" s="44" t="s">
        <v>49</v>
      </c>
      <c r="C26" s="38" t="s">
        <v>50</v>
      </c>
      <c r="D26" s="48" t="s">
        <v>442</v>
      </c>
      <c r="E26" s="48" t="s">
        <v>442</v>
      </c>
      <c r="F26" s="48" t="s">
        <v>442</v>
      </c>
      <c r="G26" s="48" t="s">
        <v>442</v>
      </c>
      <c r="H26" s="48" t="s">
        <v>442</v>
      </c>
      <c r="I26" s="48" t="s">
        <v>442</v>
      </c>
      <c r="J26" s="48" t="s">
        <v>442</v>
      </c>
      <c r="K26" s="48" t="s">
        <v>442</v>
      </c>
      <c r="L26" s="48" t="s">
        <v>442</v>
      </c>
      <c r="M26" s="48" t="s">
        <v>442</v>
      </c>
      <c r="N26" s="48" t="s">
        <v>442</v>
      </c>
      <c r="O26" s="48" t="s">
        <v>442</v>
      </c>
      <c r="P26" s="48" t="s">
        <v>442</v>
      </c>
      <c r="Q26" s="48" t="s">
        <v>442</v>
      </c>
      <c r="R26" s="48" t="s">
        <v>442</v>
      </c>
      <c r="S26" s="48" t="s">
        <v>442</v>
      </c>
      <c r="T26" s="48" t="s">
        <v>442</v>
      </c>
      <c r="U26" s="48" t="s">
        <v>442</v>
      </c>
      <c r="V26" s="48" t="s">
        <v>442</v>
      </c>
      <c r="W26" s="48" t="s">
        <v>442</v>
      </c>
      <c r="X26" s="48" t="s">
        <v>442</v>
      </c>
      <c r="Y26" s="48" t="s">
        <v>442</v>
      </c>
      <c r="Z26" s="48" t="s">
        <v>442</v>
      </c>
      <c r="AA26" s="48" t="s">
        <v>442</v>
      </c>
      <c r="AB26" s="48" t="s">
        <v>442</v>
      </c>
      <c r="AC26" s="48" t="s">
        <v>442</v>
      </c>
      <c r="AD26" s="48" t="s">
        <v>442</v>
      </c>
      <c r="AE26" s="48" t="s">
        <v>442</v>
      </c>
      <c r="AF26" s="48" t="s">
        <v>442</v>
      </c>
      <c r="AG26" s="48" t="s">
        <v>442</v>
      </c>
      <c r="AH26" s="48" t="s">
        <v>442</v>
      </c>
      <c r="AI26" s="48" t="s">
        <v>442</v>
      </c>
      <c r="AJ26" s="48" t="s">
        <v>442</v>
      </c>
      <c r="AK26" s="48" t="s">
        <v>442</v>
      </c>
      <c r="AL26" s="48" t="s">
        <v>442</v>
      </c>
      <c r="AM26" s="48" t="s">
        <v>442</v>
      </c>
      <c r="AN26" s="48" t="s">
        <v>442</v>
      </c>
      <c r="AO26" s="48" t="s">
        <v>442</v>
      </c>
      <c r="AP26" s="48" t="s">
        <v>442</v>
      </c>
      <c r="AQ26" s="48" t="s">
        <v>442</v>
      </c>
      <c r="AR26" s="48" t="s">
        <v>442</v>
      </c>
      <c r="AS26" s="48" t="s">
        <v>442</v>
      </c>
      <c r="AT26" s="48" t="s">
        <v>442</v>
      </c>
      <c r="AU26" s="48" t="s">
        <v>442</v>
      </c>
      <c r="AV26" s="48" t="s">
        <v>442</v>
      </c>
      <c r="AW26" s="48" t="s">
        <v>442</v>
      </c>
      <c r="AX26" s="48" t="s">
        <v>442</v>
      </c>
      <c r="AY26" s="48" t="s">
        <v>442</v>
      </c>
      <c r="AZ26" s="48" t="s">
        <v>442</v>
      </c>
      <c r="BA26" s="48" t="s">
        <v>442</v>
      </c>
      <c r="BB26" s="48" t="s">
        <v>442</v>
      </c>
      <c r="BC26" s="48" t="s">
        <v>442</v>
      </c>
      <c r="BD26" s="48" t="s">
        <v>442</v>
      </c>
      <c r="BE26" s="48" t="s">
        <v>442</v>
      </c>
      <c r="BF26" s="48" t="s">
        <v>442</v>
      </c>
      <c r="BG26" s="48" t="s">
        <v>442</v>
      </c>
      <c r="BH26" s="48" t="s">
        <v>442</v>
      </c>
      <c r="BI26" s="48" t="s">
        <v>442</v>
      </c>
      <c r="BJ26" s="48" t="s">
        <v>442</v>
      </c>
      <c r="BK26" s="48" t="s">
        <v>442</v>
      </c>
      <c r="BL26" s="48" t="s">
        <v>442</v>
      </c>
      <c r="BM26" s="48" t="s">
        <v>442</v>
      </c>
      <c r="BN26" s="48" t="s">
        <v>442</v>
      </c>
      <c r="BO26" s="48" t="s">
        <v>442</v>
      </c>
      <c r="BP26" s="48" t="s">
        <v>442</v>
      </c>
      <c r="BQ26" s="48" t="s">
        <v>442</v>
      </c>
      <c r="BR26" s="48" t="s">
        <v>442</v>
      </c>
      <c r="BS26" s="48" t="s">
        <v>442</v>
      </c>
      <c r="BT26" s="48" t="s">
        <v>442</v>
      </c>
      <c r="BU26" s="48" t="s">
        <v>442</v>
      </c>
      <c r="BV26" s="48" t="s">
        <v>442</v>
      </c>
      <c r="BW26" s="48" t="s">
        <v>442</v>
      </c>
      <c r="BX26" s="48" t="s">
        <v>442</v>
      </c>
      <c r="BY26" s="48" t="s">
        <v>442</v>
      </c>
      <c r="BZ26" s="48" t="s">
        <v>442</v>
      </c>
      <c r="CA26" s="48" t="s">
        <v>442</v>
      </c>
      <c r="CB26" s="48" t="s">
        <v>442</v>
      </c>
      <c r="CC26" s="48" t="s">
        <v>442</v>
      </c>
      <c r="CD26" s="48" t="s">
        <v>442</v>
      </c>
      <c r="CE26" s="48" t="s">
        <v>442</v>
      </c>
      <c r="CF26" s="48" t="s">
        <v>442</v>
      </c>
      <c r="CG26" s="48" t="s">
        <v>442</v>
      </c>
      <c r="CH26" s="48" t="s">
        <v>442</v>
      </c>
      <c r="CI26" s="48" t="s">
        <v>442</v>
      </c>
      <c r="CJ26" s="48" t="s">
        <v>442</v>
      </c>
      <c r="CK26" s="48" t="s">
        <v>442</v>
      </c>
      <c r="CL26" s="48" t="s">
        <v>442</v>
      </c>
      <c r="CM26" s="48" t="s">
        <v>442</v>
      </c>
      <c r="CN26" s="48" t="s">
        <v>442</v>
      </c>
      <c r="CO26" s="48" t="s">
        <v>442</v>
      </c>
      <c r="CP26" s="48" t="s">
        <v>442</v>
      </c>
      <c r="CQ26" s="48" t="s">
        <v>442</v>
      </c>
      <c r="CR26" s="48" t="s">
        <v>442</v>
      </c>
      <c r="CS26" s="48" t="s">
        <v>442</v>
      </c>
      <c r="CT26" s="48" t="s">
        <v>442</v>
      </c>
      <c r="CU26" s="48" t="s">
        <v>442</v>
      </c>
      <c r="CV26" s="39">
        <v>519.99963551313544</v>
      </c>
      <c r="CW26" s="39">
        <v>1429.9068644868646</v>
      </c>
      <c r="CX26" s="39">
        <v>0</v>
      </c>
      <c r="CY26" s="39">
        <v>703.45531661526604</v>
      </c>
      <c r="CZ26" s="39">
        <v>1198.3300833847338</v>
      </c>
      <c r="DA26" s="39">
        <v>0</v>
      </c>
      <c r="DB26" s="39">
        <v>805.39048366187171</v>
      </c>
      <c r="DC26" s="39">
        <v>1226.2482899307406</v>
      </c>
      <c r="DD26" s="39">
        <v>34.490526407387676</v>
      </c>
      <c r="DE26" s="39">
        <v>1333.7974217985259</v>
      </c>
      <c r="DF26" s="39">
        <v>763.32667020147414</v>
      </c>
      <c r="DG26" s="39">
        <v>0</v>
      </c>
      <c r="DH26" s="39">
        <v>2011.646</v>
      </c>
      <c r="DI26" s="39">
        <v>523.02</v>
      </c>
      <c r="DJ26" s="39">
        <v>0</v>
      </c>
      <c r="DK26" s="39">
        <v>2071.248</v>
      </c>
      <c r="DL26" s="39">
        <v>601.59900000000005</v>
      </c>
      <c r="DM26" s="39">
        <v>0</v>
      </c>
      <c r="DN26" s="39">
        <v>2370.5239999999999</v>
      </c>
      <c r="DO26" s="39">
        <v>254.34399999999999</v>
      </c>
      <c r="DP26" s="39">
        <v>277.428</v>
      </c>
      <c r="DQ26" s="39">
        <v>2411.2660000000001</v>
      </c>
      <c r="DR26" s="39">
        <v>663.27599999999995</v>
      </c>
      <c r="DS26" s="39">
        <v>38.009</v>
      </c>
      <c r="DT26" s="39">
        <v>3089.49</v>
      </c>
      <c r="DU26" s="39">
        <v>289.21100000000001</v>
      </c>
      <c r="DV26" s="39">
        <v>164.50800000000001</v>
      </c>
      <c r="DW26" s="39">
        <v>2236.3290000000002</v>
      </c>
      <c r="DX26" s="39">
        <v>1785.79</v>
      </c>
      <c r="DY26" s="39">
        <v>166.31700000000001</v>
      </c>
      <c r="DZ26" s="39">
        <v>2800.2049999999999</v>
      </c>
      <c r="EA26" s="39">
        <v>331.53500000000003</v>
      </c>
      <c r="EB26" s="39">
        <v>537.13800000000003</v>
      </c>
      <c r="EC26" s="39">
        <v>2789.0160000000001</v>
      </c>
      <c r="ED26" s="39">
        <v>968.39200000000005</v>
      </c>
      <c r="EE26" s="39">
        <v>211</v>
      </c>
      <c r="EF26" s="273">
        <f t="shared" si="0"/>
        <v>11222.36</v>
      </c>
      <c r="EG26" s="273">
        <f t="shared" si="1"/>
        <v>15368.931</v>
      </c>
    </row>
    <row r="27" spans="1:137" hidden="1" outlineLevel="1" x14ac:dyDescent="0.2">
      <c r="A27" s="36" t="str">
        <f>IF('1'!$A$1=1,B27,C27)</f>
        <v>Debit</v>
      </c>
      <c r="B27" s="44" t="s">
        <v>51</v>
      </c>
      <c r="C27" s="38" t="s">
        <v>52</v>
      </c>
      <c r="D27" s="48" t="s">
        <v>442</v>
      </c>
      <c r="E27" s="48" t="s">
        <v>442</v>
      </c>
      <c r="F27" s="48" t="s">
        <v>442</v>
      </c>
      <c r="G27" s="48" t="s">
        <v>442</v>
      </c>
      <c r="H27" s="48" t="s">
        <v>442</v>
      </c>
      <c r="I27" s="48" t="s">
        <v>442</v>
      </c>
      <c r="J27" s="48" t="s">
        <v>442</v>
      </c>
      <c r="K27" s="48" t="s">
        <v>442</v>
      </c>
      <c r="L27" s="48" t="s">
        <v>442</v>
      </c>
      <c r="M27" s="48" t="s">
        <v>442</v>
      </c>
      <c r="N27" s="48" t="s">
        <v>442</v>
      </c>
      <c r="O27" s="48" t="s">
        <v>442</v>
      </c>
      <c r="P27" s="48" t="s">
        <v>442</v>
      </c>
      <c r="Q27" s="48" t="s">
        <v>442</v>
      </c>
      <c r="R27" s="48" t="s">
        <v>442</v>
      </c>
      <c r="S27" s="48" t="s">
        <v>442</v>
      </c>
      <c r="T27" s="48" t="s">
        <v>442</v>
      </c>
      <c r="U27" s="48" t="s">
        <v>442</v>
      </c>
      <c r="V27" s="48" t="s">
        <v>442</v>
      </c>
      <c r="W27" s="48" t="s">
        <v>442</v>
      </c>
      <c r="X27" s="48" t="s">
        <v>442</v>
      </c>
      <c r="Y27" s="48" t="s">
        <v>442</v>
      </c>
      <c r="Z27" s="48" t="s">
        <v>442</v>
      </c>
      <c r="AA27" s="48" t="s">
        <v>442</v>
      </c>
      <c r="AB27" s="48" t="s">
        <v>442</v>
      </c>
      <c r="AC27" s="48" t="s">
        <v>442</v>
      </c>
      <c r="AD27" s="48" t="s">
        <v>442</v>
      </c>
      <c r="AE27" s="48" t="s">
        <v>442</v>
      </c>
      <c r="AF27" s="48" t="s">
        <v>442</v>
      </c>
      <c r="AG27" s="48" t="s">
        <v>442</v>
      </c>
      <c r="AH27" s="48" t="s">
        <v>442</v>
      </c>
      <c r="AI27" s="48" t="s">
        <v>442</v>
      </c>
      <c r="AJ27" s="48" t="s">
        <v>442</v>
      </c>
      <c r="AK27" s="48" t="s">
        <v>442</v>
      </c>
      <c r="AL27" s="48" t="s">
        <v>442</v>
      </c>
      <c r="AM27" s="48" t="s">
        <v>442</v>
      </c>
      <c r="AN27" s="48" t="s">
        <v>442</v>
      </c>
      <c r="AO27" s="48" t="s">
        <v>442</v>
      </c>
      <c r="AP27" s="48" t="s">
        <v>442</v>
      </c>
      <c r="AQ27" s="48" t="s">
        <v>442</v>
      </c>
      <c r="AR27" s="48" t="s">
        <v>442</v>
      </c>
      <c r="AS27" s="48" t="s">
        <v>442</v>
      </c>
      <c r="AT27" s="48" t="s">
        <v>442</v>
      </c>
      <c r="AU27" s="48" t="s">
        <v>442</v>
      </c>
      <c r="AV27" s="48" t="s">
        <v>442</v>
      </c>
      <c r="AW27" s="48" t="s">
        <v>442</v>
      </c>
      <c r="AX27" s="48" t="s">
        <v>442</v>
      </c>
      <c r="AY27" s="48" t="s">
        <v>442</v>
      </c>
      <c r="AZ27" s="48" t="s">
        <v>442</v>
      </c>
      <c r="BA27" s="48" t="s">
        <v>442</v>
      </c>
      <c r="BB27" s="48" t="s">
        <v>442</v>
      </c>
      <c r="BC27" s="48" t="s">
        <v>442</v>
      </c>
      <c r="BD27" s="48" t="s">
        <v>442</v>
      </c>
      <c r="BE27" s="48" t="s">
        <v>442</v>
      </c>
      <c r="BF27" s="48" t="s">
        <v>442</v>
      </c>
      <c r="BG27" s="48" t="s">
        <v>442</v>
      </c>
      <c r="BH27" s="48" t="s">
        <v>442</v>
      </c>
      <c r="BI27" s="48" t="s">
        <v>442</v>
      </c>
      <c r="BJ27" s="48" t="s">
        <v>442</v>
      </c>
      <c r="BK27" s="48" t="s">
        <v>442</v>
      </c>
      <c r="BL27" s="48" t="s">
        <v>442</v>
      </c>
      <c r="BM27" s="48" t="s">
        <v>442</v>
      </c>
      <c r="BN27" s="48" t="s">
        <v>442</v>
      </c>
      <c r="BO27" s="48" t="s">
        <v>442</v>
      </c>
      <c r="BP27" s="48" t="s">
        <v>442</v>
      </c>
      <c r="BQ27" s="48" t="s">
        <v>442</v>
      </c>
      <c r="BR27" s="48" t="s">
        <v>442</v>
      </c>
      <c r="BS27" s="48" t="s">
        <v>442</v>
      </c>
      <c r="BT27" s="48" t="s">
        <v>442</v>
      </c>
      <c r="BU27" s="48" t="s">
        <v>442</v>
      </c>
      <c r="BV27" s="48" t="s">
        <v>442</v>
      </c>
      <c r="BW27" s="48" t="s">
        <v>442</v>
      </c>
      <c r="BX27" s="48" t="s">
        <v>442</v>
      </c>
      <c r="BY27" s="48" t="s">
        <v>442</v>
      </c>
      <c r="BZ27" s="48" t="s">
        <v>442</v>
      </c>
      <c r="CA27" s="48" t="s">
        <v>442</v>
      </c>
      <c r="CB27" s="48" t="s">
        <v>442</v>
      </c>
      <c r="CC27" s="48" t="s">
        <v>442</v>
      </c>
      <c r="CD27" s="48" t="s">
        <v>442</v>
      </c>
      <c r="CE27" s="48" t="s">
        <v>442</v>
      </c>
      <c r="CF27" s="48" t="s">
        <v>442</v>
      </c>
      <c r="CG27" s="48" t="s">
        <v>442</v>
      </c>
      <c r="CH27" s="48" t="s">
        <v>442</v>
      </c>
      <c r="CI27" s="48" t="s">
        <v>442</v>
      </c>
      <c r="CJ27" s="48" t="s">
        <v>442</v>
      </c>
      <c r="CK27" s="48" t="s">
        <v>442</v>
      </c>
      <c r="CL27" s="48" t="s">
        <v>442</v>
      </c>
      <c r="CM27" s="48" t="s">
        <v>442</v>
      </c>
      <c r="CN27" s="48" t="s">
        <v>442</v>
      </c>
      <c r="CO27" s="48" t="s">
        <v>442</v>
      </c>
      <c r="CP27" s="48" t="s">
        <v>442</v>
      </c>
      <c r="CQ27" s="48" t="s">
        <v>442</v>
      </c>
      <c r="CR27" s="48" t="s">
        <v>442</v>
      </c>
      <c r="CS27" s="48" t="s">
        <v>442</v>
      </c>
      <c r="CT27" s="48" t="s">
        <v>442</v>
      </c>
      <c r="CU27" s="48" t="s">
        <v>442</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273">
        <f t="shared" si="0"/>
        <v>0</v>
      </c>
      <c r="EG27" s="273">
        <f t="shared" si="1"/>
        <v>0</v>
      </c>
    </row>
    <row r="28" spans="1:137" hidden="1" outlineLevel="1" x14ac:dyDescent="0.2">
      <c r="A28" s="88" t="str">
        <f>IF('1'!$A$1=1,B28,C28)</f>
        <v>Secondary income  (net)</v>
      </c>
      <c r="B28" s="89" t="s">
        <v>59</v>
      </c>
      <c r="C28" s="89" t="s">
        <v>135</v>
      </c>
      <c r="D28" s="90">
        <v>3494.6040000000003</v>
      </c>
      <c r="E28" s="90">
        <v>7001.2489999999989</v>
      </c>
      <c r="F28" s="90">
        <v>6069.8729999999996</v>
      </c>
      <c r="G28" s="90">
        <v>6699.293999999999</v>
      </c>
      <c r="H28" s="90">
        <v>5898.101999999999</v>
      </c>
      <c r="I28" s="90">
        <v>8578.0650000000005</v>
      </c>
      <c r="J28" s="90">
        <v>6810.0569999999998</v>
      </c>
      <c r="K28" s="90">
        <v>6552.9399999999987</v>
      </c>
      <c r="L28" s="90">
        <v>6208.2739999999994</v>
      </c>
      <c r="M28" s="90">
        <v>6639.7579999999998</v>
      </c>
      <c r="N28" s="90">
        <v>7366.7899999999991</v>
      </c>
      <c r="O28" s="90">
        <v>7794.9930000000004</v>
      </c>
      <c r="P28" s="90">
        <v>5385.652</v>
      </c>
      <c r="Q28" s="90">
        <v>6888.5860000000002</v>
      </c>
      <c r="R28" s="90">
        <v>7801.4240000000018</v>
      </c>
      <c r="S28" s="90">
        <v>7791.3680000000004</v>
      </c>
      <c r="T28" s="90">
        <v>7284.6720000000014</v>
      </c>
      <c r="U28" s="90">
        <v>7809.7699999999986</v>
      </c>
      <c r="V28" s="90">
        <v>6899.0649999999996</v>
      </c>
      <c r="W28" s="90">
        <v>8522.0339999999997</v>
      </c>
      <c r="X28" s="90">
        <v>7935.1890000000003</v>
      </c>
      <c r="Y28" s="90">
        <v>7212.0370000000003</v>
      </c>
      <c r="Z28" s="90">
        <v>8866.8240000000005</v>
      </c>
      <c r="AA28" s="90">
        <v>10639.037</v>
      </c>
      <c r="AB28" s="90">
        <v>6679.0510000000013</v>
      </c>
      <c r="AC28" s="90">
        <v>7783.9979999999996</v>
      </c>
      <c r="AD28" s="90">
        <v>9099.5259999999998</v>
      </c>
      <c r="AE28" s="90">
        <v>6687.3489999999993</v>
      </c>
      <c r="AF28" s="90">
        <v>7530.7530000000006</v>
      </c>
      <c r="AG28" s="90">
        <v>8668.1410000000014</v>
      </c>
      <c r="AH28" s="90">
        <v>8699.7199999999993</v>
      </c>
      <c r="AI28" s="90">
        <v>7280.4179999999997</v>
      </c>
      <c r="AJ28" s="90">
        <v>6997.107</v>
      </c>
      <c r="AK28" s="90">
        <v>7889.8719999999994</v>
      </c>
      <c r="AL28" s="90">
        <v>8679.2139999999999</v>
      </c>
      <c r="AM28" s="90">
        <v>10401.241</v>
      </c>
      <c r="AN28" s="90">
        <v>8899.9449999999979</v>
      </c>
      <c r="AO28" s="90">
        <v>7689.4070000000011</v>
      </c>
      <c r="AP28" s="90">
        <v>8587.2330000000002</v>
      </c>
      <c r="AQ28" s="90">
        <v>7348.6409999999987</v>
      </c>
      <c r="AR28" s="90">
        <v>8535.0799999999981</v>
      </c>
      <c r="AS28" s="90">
        <v>7755.8430000000008</v>
      </c>
      <c r="AT28" s="90">
        <v>7893.8050000000003</v>
      </c>
      <c r="AU28" s="90">
        <v>8354.5920000000024</v>
      </c>
      <c r="AV28" s="90">
        <v>8908.44</v>
      </c>
      <c r="AW28" s="90">
        <v>8241.3240000000005</v>
      </c>
      <c r="AX28" s="90">
        <v>8212.4489999999987</v>
      </c>
      <c r="AY28" s="90">
        <v>8920.3140000000021</v>
      </c>
      <c r="AZ28" s="90">
        <v>7555.2569999999978</v>
      </c>
      <c r="BA28" s="90">
        <v>7713.6339999999991</v>
      </c>
      <c r="BB28" s="90">
        <v>7951.608000000002</v>
      </c>
      <c r="BC28" s="90">
        <v>7399.9740000000002</v>
      </c>
      <c r="BD28" s="90">
        <v>7676.2439999999988</v>
      </c>
      <c r="BE28" s="90">
        <v>7446.53</v>
      </c>
      <c r="BF28" s="90">
        <v>8137.4290000000001</v>
      </c>
      <c r="BG28" s="90">
        <v>6867.1810000000005</v>
      </c>
      <c r="BH28" s="90">
        <v>7331.8379999999997</v>
      </c>
      <c r="BI28" s="90">
        <v>8782.1050000000014</v>
      </c>
      <c r="BJ28" s="90">
        <v>7066.5789999999997</v>
      </c>
      <c r="BK28" s="90">
        <v>76400.131999999998</v>
      </c>
      <c r="BL28" s="90">
        <v>7959.3849999999984</v>
      </c>
      <c r="BM28" s="90">
        <v>7378.9570000000003</v>
      </c>
      <c r="BN28" s="90">
        <v>7738.8020000000015</v>
      </c>
      <c r="BO28" s="90">
        <v>8004.0470000000005</v>
      </c>
      <c r="BP28" s="90">
        <v>8580.5860000000011</v>
      </c>
      <c r="BQ28" s="90">
        <v>8920.2520000000004</v>
      </c>
      <c r="BR28" s="90">
        <v>9859.9340000000011</v>
      </c>
      <c r="BS28" s="90">
        <v>8861.898000000001</v>
      </c>
      <c r="BT28" s="90">
        <v>9707.9199999999983</v>
      </c>
      <c r="BU28" s="90">
        <v>10508.556999999999</v>
      </c>
      <c r="BV28" s="90">
        <v>11125.89</v>
      </c>
      <c r="BW28" s="90">
        <v>12141.148000000001</v>
      </c>
      <c r="BX28" s="90">
        <v>9425.4029999999984</v>
      </c>
      <c r="BY28" s="90">
        <v>8978.86</v>
      </c>
      <c r="BZ28" s="90">
        <v>12230.046999999999</v>
      </c>
      <c r="CA28" s="90">
        <v>9524.1339999999982</v>
      </c>
      <c r="CB28" s="90">
        <v>9964.6290000000008</v>
      </c>
      <c r="CC28" s="90">
        <v>10678.027999999998</v>
      </c>
      <c r="CD28" s="90">
        <v>11103.536999999998</v>
      </c>
      <c r="CE28" s="90">
        <v>9990.7489999999998</v>
      </c>
      <c r="CF28" s="90">
        <v>12241.328999999998</v>
      </c>
      <c r="CG28" s="90">
        <v>10101.502</v>
      </c>
      <c r="CH28" s="90">
        <v>10023.117</v>
      </c>
      <c r="CI28" s="90">
        <v>11729.002000000004</v>
      </c>
      <c r="CJ28" s="90">
        <v>11668.191000000001</v>
      </c>
      <c r="CK28" s="90">
        <v>18355.227000000003</v>
      </c>
      <c r="CL28" s="90">
        <v>37065.957000000002</v>
      </c>
      <c r="CM28" s="90">
        <v>49118.978000000003</v>
      </c>
      <c r="CN28" s="90">
        <v>41366.428999999996</v>
      </c>
      <c r="CO28" s="90">
        <v>63044.31</v>
      </c>
      <c r="CP28" s="90">
        <v>109150.49500000001</v>
      </c>
      <c r="CQ28" s="90">
        <v>140021.16899999999</v>
      </c>
      <c r="CR28" s="90">
        <v>92043.166000000012</v>
      </c>
      <c r="CS28" s="90">
        <v>37811.932000000001</v>
      </c>
      <c r="CT28" s="90">
        <v>104037.66800000001</v>
      </c>
      <c r="CU28" s="90">
        <v>138009.89599999998</v>
      </c>
      <c r="CV28" s="90">
        <v>71447.005364486875</v>
      </c>
      <c r="CW28" s="90">
        <v>83372.676735513145</v>
      </c>
      <c r="CX28" s="90">
        <v>80853.175400000007</v>
      </c>
      <c r="CY28" s="90">
        <v>75907.761283384738</v>
      </c>
      <c r="CZ28" s="90">
        <v>74206.122516615287</v>
      </c>
      <c r="DA28" s="90">
        <v>85716.798600000009</v>
      </c>
      <c r="DB28" s="90">
        <v>81473.959916338135</v>
      </c>
      <c r="DC28" s="90">
        <v>39255.191310069269</v>
      </c>
      <c r="DD28" s="90">
        <v>78039.469273592622</v>
      </c>
      <c r="DE28" s="90">
        <v>71871.575594330498</v>
      </c>
      <c r="DF28" s="90">
        <v>34524.363369798528</v>
      </c>
      <c r="DG28" s="90">
        <v>74101.486554838702</v>
      </c>
      <c r="DH28" s="90">
        <v>37149.526000000005</v>
      </c>
      <c r="DI28" s="90">
        <v>66967.911999999997</v>
      </c>
      <c r="DJ28" s="90">
        <v>41960.712</v>
      </c>
      <c r="DK28" s="90">
        <v>34086.235999999997</v>
      </c>
      <c r="DL28" s="90">
        <v>38359.910000000003</v>
      </c>
      <c r="DM28" s="90">
        <v>35094.005000000005</v>
      </c>
      <c r="DN28" s="90">
        <v>43490.578000000001</v>
      </c>
      <c r="DO28" s="90">
        <v>263225.82499999995</v>
      </c>
      <c r="DP28" s="90">
        <v>39892.902000000002</v>
      </c>
      <c r="DQ28" s="90">
        <v>49202.703999999998</v>
      </c>
      <c r="DR28" s="90">
        <v>94147.578000000009</v>
      </c>
      <c r="DS28" s="90">
        <v>196363.69899999999</v>
      </c>
      <c r="DT28" s="90">
        <v>40298.284</v>
      </c>
      <c r="DU28" s="90">
        <v>31211.654000000002</v>
      </c>
      <c r="DV28" s="90">
        <v>125006.53</v>
      </c>
      <c r="DW28" s="90">
        <v>97595.72099999999</v>
      </c>
      <c r="DX28" s="90">
        <v>27658.98</v>
      </c>
      <c r="DY28" s="90">
        <v>82795.606999999989</v>
      </c>
      <c r="DZ28" s="90">
        <v>45848.156999999999</v>
      </c>
      <c r="EA28" s="90">
        <v>100215.09900000002</v>
      </c>
      <c r="EB28" s="90">
        <v>96105.457000000009</v>
      </c>
      <c r="EC28" s="90">
        <v>128474.94399999999</v>
      </c>
      <c r="ED28" s="90">
        <v>87564.671000000002</v>
      </c>
      <c r="EE28" s="90">
        <v>245137.32800000004</v>
      </c>
      <c r="EF28" s="87">
        <f t="shared" si="0"/>
        <v>939941.58699999994</v>
      </c>
      <c r="EG28" s="87">
        <f t="shared" si="1"/>
        <v>1107912.432</v>
      </c>
    </row>
    <row r="29" spans="1:137" hidden="1" outlineLevel="1" x14ac:dyDescent="0.2">
      <c r="A29" s="96" t="str">
        <f>IF('1'!$A$1=1,B29,C29)</f>
        <v>Credit</v>
      </c>
      <c r="B29" s="97" t="s">
        <v>49</v>
      </c>
      <c r="C29" s="97" t="s">
        <v>50</v>
      </c>
      <c r="D29" s="95">
        <v>4617.3040000000001</v>
      </c>
      <c r="E29" s="95">
        <v>8592.4419999999991</v>
      </c>
      <c r="F29" s="95">
        <v>7697.808</v>
      </c>
      <c r="G29" s="95">
        <v>8311.6659999999993</v>
      </c>
      <c r="H29" s="95">
        <v>7424.9159999999993</v>
      </c>
      <c r="I29" s="95">
        <v>10191.76</v>
      </c>
      <c r="J29" s="95">
        <v>8594.1620000000003</v>
      </c>
      <c r="K29" s="95">
        <v>8196.5829999999987</v>
      </c>
      <c r="L29" s="95">
        <v>8168.7819999999992</v>
      </c>
      <c r="M29" s="95">
        <v>8670.9989999999998</v>
      </c>
      <c r="N29" s="95">
        <v>9581.49</v>
      </c>
      <c r="O29" s="95">
        <v>10323.099</v>
      </c>
      <c r="P29" s="95">
        <v>7035.3109999999997</v>
      </c>
      <c r="Q29" s="95">
        <v>8841.6720000000005</v>
      </c>
      <c r="R29" s="95">
        <v>9830.8480000000018</v>
      </c>
      <c r="S29" s="95">
        <v>9867.357</v>
      </c>
      <c r="T29" s="95">
        <v>9149.9510000000009</v>
      </c>
      <c r="U29" s="95">
        <v>9755.9739999999983</v>
      </c>
      <c r="V29" s="95">
        <v>8785.1409999999996</v>
      </c>
      <c r="W29" s="95">
        <v>10777.867</v>
      </c>
      <c r="X29" s="95">
        <v>10615.286</v>
      </c>
      <c r="Y29" s="95">
        <v>9298.3760000000002</v>
      </c>
      <c r="Z29" s="95">
        <v>11257.011</v>
      </c>
      <c r="AA29" s="95">
        <v>13180.876</v>
      </c>
      <c r="AB29" s="95">
        <v>8389.5390000000007</v>
      </c>
      <c r="AC29" s="95">
        <v>9919.1929999999993</v>
      </c>
      <c r="AD29" s="95">
        <v>11421.66</v>
      </c>
      <c r="AE29" s="95">
        <v>9319.3189999999995</v>
      </c>
      <c r="AF29" s="95">
        <v>9935.3090000000011</v>
      </c>
      <c r="AG29" s="95">
        <v>11070.156000000001</v>
      </c>
      <c r="AH29" s="95">
        <v>11244.713</v>
      </c>
      <c r="AI29" s="95">
        <v>10202.838</v>
      </c>
      <c r="AJ29" s="95">
        <v>9816.8359999999993</v>
      </c>
      <c r="AK29" s="95">
        <v>10955.195</v>
      </c>
      <c r="AL29" s="95">
        <v>11643.5</v>
      </c>
      <c r="AM29" s="95">
        <v>14060.936</v>
      </c>
      <c r="AN29" s="95">
        <v>11515.902999999998</v>
      </c>
      <c r="AO29" s="95">
        <v>10433.683000000001</v>
      </c>
      <c r="AP29" s="95">
        <v>11379.401</v>
      </c>
      <c r="AQ29" s="95">
        <v>10042.270999999999</v>
      </c>
      <c r="AR29" s="95">
        <v>11415.013999999999</v>
      </c>
      <c r="AS29" s="95">
        <v>10428.464</v>
      </c>
      <c r="AT29" s="95">
        <v>10718.679</v>
      </c>
      <c r="AU29" s="95">
        <v>11295.188000000002</v>
      </c>
      <c r="AV29" s="95">
        <v>12178.627</v>
      </c>
      <c r="AW29" s="95">
        <v>11447.845000000001</v>
      </c>
      <c r="AX29" s="95">
        <v>11313.066999999999</v>
      </c>
      <c r="AY29" s="95">
        <v>12421.746000000001</v>
      </c>
      <c r="AZ29" s="95">
        <v>10008.623999999998</v>
      </c>
      <c r="BA29" s="95">
        <v>10402.540999999999</v>
      </c>
      <c r="BB29" s="95">
        <v>10799.142000000002</v>
      </c>
      <c r="BC29" s="95">
        <v>10429.672</v>
      </c>
      <c r="BD29" s="95">
        <v>10630.675999999999</v>
      </c>
      <c r="BE29" s="95">
        <v>10520.544</v>
      </c>
      <c r="BF29" s="95">
        <v>11382.099</v>
      </c>
      <c r="BG29" s="95">
        <v>9871.5720000000001</v>
      </c>
      <c r="BH29" s="95">
        <v>10403.284</v>
      </c>
      <c r="BI29" s="95">
        <v>12230.446000000002</v>
      </c>
      <c r="BJ29" s="95">
        <v>10453.664999999999</v>
      </c>
      <c r="BK29" s="95">
        <v>79634.625</v>
      </c>
      <c r="BL29" s="95">
        <v>10781.349999999999</v>
      </c>
      <c r="BM29" s="95">
        <v>10379.734</v>
      </c>
      <c r="BN29" s="95">
        <v>10855.453000000001</v>
      </c>
      <c r="BO29" s="95">
        <v>10535.94</v>
      </c>
      <c r="BP29" s="95">
        <v>11342.462000000001</v>
      </c>
      <c r="BQ29" s="95">
        <v>12659.281000000001</v>
      </c>
      <c r="BR29" s="95">
        <v>13656.419000000002</v>
      </c>
      <c r="BS29" s="95">
        <v>12852.503000000001</v>
      </c>
      <c r="BT29" s="95">
        <v>13792.520999999999</v>
      </c>
      <c r="BU29" s="95">
        <v>14757.3</v>
      </c>
      <c r="BV29" s="95">
        <v>15089.312</v>
      </c>
      <c r="BW29" s="95">
        <v>16789.152000000002</v>
      </c>
      <c r="BX29" s="95">
        <v>13263.291999999999</v>
      </c>
      <c r="BY29" s="95">
        <v>14276.946000000002</v>
      </c>
      <c r="BZ29" s="95">
        <v>16871.905999999999</v>
      </c>
      <c r="CA29" s="95">
        <v>14495.675999999999</v>
      </c>
      <c r="CB29" s="95">
        <v>14601.908000000001</v>
      </c>
      <c r="CC29" s="95">
        <v>15526.725999999999</v>
      </c>
      <c r="CD29" s="95">
        <v>15920.512999999999</v>
      </c>
      <c r="CE29" s="95">
        <v>14731.668</v>
      </c>
      <c r="CF29" s="95">
        <v>17346.337</v>
      </c>
      <c r="CG29" s="95">
        <v>14980.818000000001</v>
      </c>
      <c r="CH29" s="95">
        <v>15576.823</v>
      </c>
      <c r="CI29" s="95">
        <v>18477.940000000002</v>
      </c>
      <c r="CJ29" s="95">
        <v>16452.988000000001</v>
      </c>
      <c r="CK29" s="95">
        <v>24009.546000000002</v>
      </c>
      <c r="CL29" s="95">
        <v>39640.389000000003</v>
      </c>
      <c r="CM29" s="95">
        <v>57398.114000000001</v>
      </c>
      <c r="CN29" s="95">
        <v>51079.055999999997</v>
      </c>
      <c r="CO29" s="95">
        <v>74980.308999999994</v>
      </c>
      <c r="CP29" s="95">
        <v>119947.67400000001</v>
      </c>
      <c r="CQ29" s="95">
        <v>155928.511</v>
      </c>
      <c r="CR29" s="95">
        <v>110912.56400000001</v>
      </c>
      <c r="CS29" s="95">
        <v>41066.538</v>
      </c>
      <c r="CT29" s="95">
        <v>107365.41</v>
      </c>
      <c r="CU29" s="95">
        <v>141849.59999999998</v>
      </c>
      <c r="CV29" s="95">
        <v>75103.865364486875</v>
      </c>
      <c r="CW29" s="95">
        <v>86846.693735513152</v>
      </c>
      <c r="CX29" s="95">
        <v>84473.466400000005</v>
      </c>
      <c r="CY29" s="95">
        <v>79272.072283384739</v>
      </c>
      <c r="CZ29" s="95">
        <v>77680.13951661528</v>
      </c>
      <c r="DA29" s="95">
        <v>89373.65860000001</v>
      </c>
      <c r="DB29" s="95">
        <v>84582.290916338141</v>
      </c>
      <c r="DC29" s="95">
        <v>42436.660310069266</v>
      </c>
      <c r="DD29" s="95">
        <v>81440.349273592627</v>
      </c>
      <c r="DE29" s="95">
        <v>75048.724594330502</v>
      </c>
      <c r="DF29" s="95">
        <v>37633.730369798526</v>
      </c>
      <c r="DG29" s="95">
        <v>77736.691554838704</v>
      </c>
      <c r="DH29" s="95">
        <v>40103.266000000003</v>
      </c>
      <c r="DI29" s="95">
        <v>69815.879000000001</v>
      </c>
      <c r="DJ29" s="95">
        <v>45015.156999999999</v>
      </c>
      <c r="DK29" s="95">
        <v>37077.637999999999</v>
      </c>
      <c r="DL29" s="95">
        <v>41497.004000000001</v>
      </c>
      <c r="DM29" s="95">
        <v>38170.296000000002</v>
      </c>
      <c r="DN29" s="95">
        <v>46482.861000000004</v>
      </c>
      <c r="DO29" s="95">
        <v>266479.78499999997</v>
      </c>
      <c r="DP29" s="95">
        <v>43192.690999999999</v>
      </c>
      <c r="DQ29" s="95">
        <v>52254.646000000001</v>
      </c>
      <c r="DR29" s="95">
        <v>97083.447000000015</v>
      </c>
      <c r="DS29" s="95">
        <v>199578.60399999999</v>
      </c>
      <c r="DT29" s="95">
        <v>45182.923999999999</v>
      </c>
      <c r="DU29" s="95">
        <v>34211.974000000002</v>
      </c>
      <c r="DV29" s="95">
        <v>127993.141</v>
      </c>
      <c r="DW29" s="95">
        <v>100701.734</v>
      </c>
      <c r="DX29" s="95">
        <v>30815.26</v>
      </c>
      <c r="DY29" s="95">
        <v>86413.005999999994</v>
      </c>
      <c r="DZ29" s="95">
        <v>48940.92</v>
      </c>
      <c r="EA29" s="95">
        <v>103406.12600000002</v>
      </c>
      <c r="EB29" s="95">
        <v>99328.285000000003</v>
      </c>
      <c r="EC29" s="95">
        <v>131555.34899999999</v>
      </c>
      <c r="ED29" s="95">
        <v>90975.095000000001</v>
      </c>
      <c r="EE29" s="95">
        <v>248639.92000000004</v>
      </c>
      <c r="EF29" s="297">
        <f t="shared" si="0"/>
        <v>976751.27399999998</v>
      </c>
      <c r="EG29" s="297">
        <f t="shared" si="1"/>
        <v>1148163.7340000002</v>
      </c>
    </row>
    <row r="30" spans="1:137" hidden="1" outlineLevel="1" x14ac:dyDescent="0.2">
      <c r="A30" s="96" t="str">
        <f>IF('1'!$A$1=1,B30,C30)</f>
        <v xml:space="preserve">Debit </v>
      </c>
      <c r="B30" s="97" t="s">
        <v>51</v>
      </c>
      <c r="C30" s="97" t="s">
        <v>134</v>
      </c>
      <c r="D30" s="95">
        <v>1122.7</v>
      </c>
      <c r="E30" s="95">
        <v>1591.193</v>
      </c>
      <c r="F30" s="95">
        <v>1627.9349999999999</v>
      </c>
      <c r="G30" s="95">
        <v>1612.3720000000001</v>
      </c>
      <c r="H30" s="95">
        <v>1526.8140000000001</v>
      </c>
      <c r="I30" s="95">
        <v>1613.6950000000002</v>
      </c>
      <c r="J30" s="95">
        <v>1784.1050000000002</v>
      </c>
      <c r="K30" s="95">
        <v>1643.6429999999998</v>
      </c>
      <c r="L30" s="95">
        <v>1960.5079999999998</v>
      </c>
      <c r="M30" s="95">
        <v>2031.241</v>
      </c>
      <c r="N30" s="95">
        <v>2214.7000000000003</v>
      </c>
      <c r="O30" s="95">
        <v>2528.1060000000002</v>
      </c>
      <c r="P30" s="95">
        <v>1649.6590000000001</v>
      </c>
      <c r="Q30" s="95">
        <v>1953.0860000000002</v>
      </c>
      <c r="R30" s="95">
        <v>2029.424</v>
      </c>
      <c r="S30" s="95">
        <v>2075.989</v>
      </c>
      <c r="T30" s="95">
        <v>1865.2789999999998</v>
      </c>
      <c r="U30" s="95">
        <v>1946.204</v>
      </c>
      <c r="V30" s="95">
        <v>1886.0760000000002</v>
      </c>
      <c r="W30" s="95">
        <v>2255.8330000000001</v>
      </c>
      <c r="X30" s="95">
        <v>2680.0970000000002</v>
      </c>
      <c r="Y30" s="95">
        <v>2086.3389999999999</v>
      </c>
      <c r="Z30" s="95">
        <v>2390.1869999999999</v>
      </c>
      <c r="AA30" s="95">
        <v>2541.8389999999999</v>
      </c>
      <c r="AB30" s="95">
        <v>1710.4879999999998</v>
      </c>
      <c r="AC30" s="95">
        <v>2135.1949999999997</v>
      </c>
      <c r="AD30" s="95">
        <v>2322.134</v>
      </c>
      <c r="AE30" s="95">
        <v>2631.9700000000003</v>
      </c>
      <c r="AF30" s="95">
        <v>2404.556</v>
      </c>
      <c r="AG30" s="95">
        <v>2402.0149999999999</v>
      </c>
      <c r="AH30" s="95">
        <v>2544.9929999999999</v>
      </c>
      <c r="AI30" s="95">
        <v>2922.42</v>
      </c>
      <c r="AJ30" s="95">
        <v>2819.7289999999998</v>
      </c>
      <c r="AK30" s="95">
        <v>3065.3229999999999</v>
      </c>
      <c r="AL30" s="95">
        <v>2964.2860000000001</v>
      </c>
      <c r="AM30" s="95">
        <v>3659.6949999999997</v>
      </c>
      <c r="AN30" s="95">
        <v>2615.9580000000005</v>
      </c>
      <c r="AO30" s="95">
        <v>2744.2760000000003</v>
      </c>
      <c r="AP30" s="95">
        <v>2792.1680000000001</v>
      </c>
      <c r="AQ30" s="95">
        <v>2693.63</v>
      </c>
      <c r="AR30" s="95">
        <v>2879.9340000000002</v>
      </c>
      <c r="AS30" s="95">
        <v>2672.6209999999996</v>
      </c>
      <c r="AT30" s="95">
        <v>2824.8739999999998</v>
      </c>
      <c r="AU30" s="95">
        <v>2940.596</v>
      </c>
      <c r="AV30" s="95">
        <v>3270.1869999999999</v>
      </c>
      <c r="AW30" s="95">
        <v>3206.5210000000002</v>
      </c>
      <c r="AX30" s="95">
        <v>3100.6179999999999</v>
      </c>
      <c r="AY30" s="95">
        <v>3501.4319999999998</v>
      </c>
      <c r="AZ30" s="95">
        <v>2453.3670000000002</v>
      </c>
      <c r="BA30" s="95">
        <v>2688.9070000000002</v>
      </c>
      <c r="BB30" s="95">
        <v>2847.5340000000001</v>
      </c>
      <c r="BC30" s="95">
        <v>3029.6979999999999</v>
      </c>
      <c r="BD30" s="95">
        <v>2954.4320000000002</v>
      </c>
      <c r="BE30" s="95">
        <v>3074.0140000000001</v>
      </c>
      <c r="BF30" s="95">
        <v>3244.67</v>
      </c>
      <c r="BG30" s="95">
        <v>3004.3910000000001</v>
      </c>
      <c r="BH30" s="95">
        <v>3071.4460000000004</v>
      </c>
      <c r="BI30" s="95">
        <v>3448.3410000000003</v>
      </c>
      <c r="BJ30" s="95">
        <v>3387.0859999999998</v>
      </c>
      <c r="BK30" s="95">
        <v>3234.4930000000004</v>
      </c>
      <c r="BL30" s="95">
        <v>2821.9649999999997</v>
      </c>
      <c r="BM30" s="95">
        <v>3000.777</v>
      </c>
      <c r="BN30" s="95">
        <v>3116.6509999999998</v>
      </c>
      <c r="BO30" s="95">
        <v>2531.893</v>
      </c>
      <c r="BP30" s="95">
        <v>2761.8760000000002</v>
      </c>
      <c r="BQ30" s="95">
        <v>3739.029</v>
      </c>
      <c r="BR30" s="95">
        <v>3796.4849999999997</v>
      </c>
      <c r="BS30" s="95">
        <v>3990.6050000000005</v>
      </c>
      <c r="BT30" s="95">
        <v>4084.6010000000001</v>
      </c>
      <c r="BU30" s="95">
        <v>4248.7430000000004</v>
      </c>
      <c r="BV30" s="95">
        <v>3963.422</v>
      </c>
      <c r="BW30" s="95">
        <v>4648.0039999999999</v>
      </c>
      <c r="BX30" s="95">
        <v>3837.8890000000001</v>
      </c>
      <c r="BY30" s="95">
        <v>5298.0860000000002</v>
      </c>
      <c r="BZ30" s="95">
        <v>4641.8589999999995</v>
      </c>
      <c r="CA30" s="95">
        <v>4971.5420000000004</v>
      </c>
      <c r="CB30" s="95">
        <v>4637.2789999999995</v>
      </c>
      <c r="CC30" s="95">
        <v>4848.6979999999994</v>
      </c>
      <c r="CD30" s="95">
        <v>4816.9760000000006</v>
      </c>
      <c r="CE30" s="95">
        <v>4740.9189999999999</v>
      </c>
      <c r="CF30" s="95">
        <v>5105.0080000000007</v>
      </c>
      <c r="CG30" s="95">
        <v>4879.3159999999998</v>
      </c>
      <c r="CH30" s="95">
        <v>5553.7060000000001</v>
      </c>
      <c r="CI30" s="95">
        <v>6748.9379999999992</v>
      </c>
      <c r="CJ30" s="95">
        <v>4784.7970000000005</v>
      </c>
      <c r="CK30" s="95">
        <v>5654.3190000000004</v>
      </c>
      <c r="CL30" s="95">
        <v>2574.4319999999998</v>
      </c>
      <c r="CM30" s="95">
        <v>8279.1360000000004</v>
      </c>
      <c r="CN30" s="95">
        <v>9712.6269999999986</v>
      </c>
      <c r="CO30" s="95">
        <v>11935.999</v>
      </c>
      <c r="CP30" s="95">
        <v>10797.179</v>
      </c>
      <c r="CQ30" s="95">
        <v>15907.341999999999</v>
      </c>
      <c r="CR30" s="95">
        <v>18869.398000000001</v>
      </c>
      <c r="CS30" s="95">
        <v>3254.6060000000002</v>
      </c>
      <c r="CT30" s="95">
        <v>3327.7420000000002</v>
      </c>
      <c r="CU30" s="95">
        <v>3839.7039999999997</v>
      </c>
      <c r="CV30" s="95">
        <v>3656.8599999999997</v>
      </c>
      <c r="CW30" s="95">
        <v>3474.0169999999998</v>
      </c>
      <c r="CX30" s="95">
        <v>3620.2909999999997</v>
      </c>
      <c r="CY30" s="95">
        <v>3364.3109999999997</v>
      </c>
      <c r="CZ30" s="95">
        <v>3474.0169999999998</v>
      </c>
      <c r="DA30" s="95">
        <v>3656.8599999999997</v>
      </c>
      <c r="DB30" s="95">
        <v>3108.3309999999997</v>
      </c>
      <c r="DC30" s="95">
        <v>3181.4689999999996</v>
      </c>
      <c r="DD30" s="95">
        <v>3400.88</v>
      </c>
      <c r="DE30" s="95">
        <v>3177.1489999999999</v>
      </c>
      <c r="DF30" s="95">
        <v>3109.3670000000002</v>
      </c>
      <c r="DG30" s="95">
        <v>3635.2049999999999</v>
      </c>
      <c r="DH30" s="95">
        <v>2953.74</v>
      </c>
      <c r="DI30" s="95">
        <v>2847.9670000000001</v>
      </c>
      <c r="DJ30" s="95">
        <v>3054.4449999999997</v>
      </c>
      <c r="DK30" s="95">
        <v>2991.402</v>
      </c>
      <c r="DL30" s="95">
        <v>3137.0940000000001</v>
      </c>
      <c r="DM30" s="95">
        <v>3076.2910000000002</v>
      </c>
      <c r="DN30" s="95">
        <v>2992.2829999999999</v>
      </c>
      <c r="DO30" s="95">
        <v>3253.9599999999996</v>
      </c>
      <c r="DP30" s="95">
        <v>3299.7890000000002</v>
      </c>
      <c r="DQ30" s="95">
        <v>3051.9420000000005</v>
      </c>
      <c r="DR30" s="95">
        <v>2935.8690000000001</v>
      </c>
      <c r="DS30" s="95">
        <v>3214.9049999999997</v>
      </c>
      <c r="DT30" s="95">
        <v>4884.6399999999994</v>
      </c>
      <c r="DU30" s="95">
        <v>3000.3199999999997</v>
      </c>
      <c r="DV30" s="95">
        <v>2986.6109999999999</v>
      </c>
      <c r="DW30" s="95">
        <v>3106.0130000000004</v>
      </c>
      <c r="DX30" s="95">
        <v>3156.28</v>
      </c>
      <c r="DY30" s="95">
        <v>3617.3990000000003</v>
      </c>
      <c r="DZ30" s="95">
        <v>3092.7629999999999</v>
      </c>
      <c r="EA30" s="95">
        <v>3191.027</v>
      </c>
      <c r="EB30" s="95">
        <v>3222.828</v>
      </c>
      <c r="EC30" s="95">
        <v>3080.4049999999997</v>
      </c>
      <c r="ED30" s="95">
        <v>3410.424</v>
      </c>
      <c r="EE30" s="95">
        <v>3502.5919999999996</v>
      </c>
      <c r="EF30" s="297">
        <f t="shared" si="0"/>
        <v>36809.686999999998</v>
      </c>
      <c r="EG30" s="297">
        <f t="shared" si="1"/>
        <v>40251.301999999996</v>
      </c>
    </row>
    <row r="31" spans="1:137" collapsed="1" x14ac:dyDescent="0.2">
      <c r="A31" s="102" t="str">
        <f>IF('1'!$A$1=1,B31,C31)</f>
        <v>B. Capital account</v>
      </c>
      <c r="B31" s="86" t="s">
        <v>61</v>
      </c>
      <c r="C31" s="86" t="s">
        <v>62</v>
      </c>
      <c r="D31" s="87">
        <v>0</v>
      </c>
      <c r="E31" s="87">
        <v>-24.480000000000004</v>
      </c>
      <c r="F31" s="87">
        <v>5767.5410000000002</v>
      </c>
      <c r="G31" s="87">
        <v>22.709</v>
      </c>
      <c r="H31" s="87">
        <v>20.914999999999999</v>
      </c>
      <c r="I31" s="87">
        <v>3121.2270000000003</v>
      </c>
      <c r="J31" s="87">
        <v>913.81000000000006</v>
      </c>
      <c r="K31" s="87">
        <v>173.01500000000001</v>
      </c>
      <c r="L31" s="87">
        <v>87.134</v>
      </c>
      <c r="M31" s="87">
        <v>43.683</v>
      </c>
      <c r="N31" s="87">
        <v>93.251000000000005</v>
      </c>
      <c r="O31" s="87">
        <v>0</v>
      </c>
      <c r="P31" s="87">
        <v>-24.258999999999986</v>
      </c>
      <c r="Q31" s="87">
        <v>659.827</v>
      </c>
      <c r="R31" s="87">
        <v>105.42500000000001</v>
      </c>
      <c r="S31" s="87">
        <v>76.888000000000005</v>
      </c>
      <c r="T31" s="87">
        <v>302.47700000000003</v>
      </c>
      <c r="U31" s="87">
        <v>0</v>
      </c>
      <c r="V31" s="87">
        <v>421.88499999999999</v>
      </c>
      <c r="W31" s="87">
        <v>325.84300000000002</v>
      </c>
      <c r="X31" s="87">
        <v>157.65299999999999</v>
      </c>
      <c r="Y31" s="87">
        <v>360.60199999999998</v>
      </c>
      <c r="Z31" s="87">
        <v>25.701000000000001</v>
      </c>
      <c r="AA31" s="87">
        <v>-52.409000000000006</v>
      </c>
      <c r="AB31" s="87">
        <v>27.151</v>
      </c>
      <c r="AC31" s="87">
        <v>108.111</v>
      </c>
      <c r="AD31" s="87">
        <v>27.001999999999999</v>
      </c>
      <c r="AE31" s="87">
        <v>0</v>
      </c>
      <c r="AF31" s="87">
        <v>-132.11799999999999</v>
      </c>
      <c r="AG31" s="87">
        <v>26.109000000000002</v>
      </c>
      <c r="AH31" s="87">
        <v>181.785</v>
      </c>
      <c r="AI31" s="87">
        <v>25.635000000000002</v>
      </c>
      <c r="AJ31" s="87">
        <v>26.109000000000002</v>
      </c>
      <c r="AK31" s="87">
        <v>26.655000000000001</v>
      </c>
      <c r="AL31" s="87">
        <v>-133.52600000000001</v>
      </c>
      <c r="AM31" s="87">
        <v>-302.68099999999998</v>
      </c>
      <c r="AN31" s="87">
        <v>0</v>
      </c>
      <c r="AO31" s="87">
        <v>0</v>
      </c>
      <c r="AP31" s="87">
        <v>52.682000000000002</v>
      </c>
      <c r="AQ31" s="87">
        <v>-104.60699999999999</v>
      </c>
      <c r="AR31" s="87">
        <v>0</v>
      </c>
      <c r="AS31" s="87">
        <v>-9.9999999999056399E-4</v>
      </c>
      <c r="AT31" s="87">
        <v>792.02100000000019</v>
      </c>
      <c r="AU31" s="87">
        <v>82.447000000000003</v>
      </c>
      <c r="AV31" s="87">
        <v>140.95599999999999</v>
      </c>
      <c r="AW31" s="87">
        <v>-28.128000000000007</v>
      </c>
      <c r="AX31" s="87">
        <v>83.8</v>
      </c>
      <c r="AY31" s="87">
        <v>-27.789000000000001</v>
      </c>
      <c r="AZ31" s="87">
        <v>-139.39599999999999</v>
      </c>
      <c r="BA31" s="87">
        <v>54.322000000000003</v>
      </c>
      <c r="BB31" s="87">
        <v>-214.90799999999999</v>
      </c>
      <c r="BC31" s="87">
        <v>26.811</v>
      </c>
      <c r="BD31" s="87">
        <v>131.89400000000001</v>
      </c>
      <c r="BE31" s="87">
        <v>26.5</v>
      </c>
      <c r="BF31" s="87">
        <v>952.80000000000007</v>
      </c>
      <c r="BG31" s="87">
        <v>75.741</v>
      </c>
      <c r="BH31" s="87">
        <v>-24.769999999999996</v>
      </c>
      <c r="BI31" s="87">
        <v>49.616000000000007</v>
      </c>
      <c r="BJ31" s="87">
        <v>0</v>
      </c>
      <c r="BK31" s="87">
        <v>23.609000000000002</v>
      </c>
      <c r="BL31" s="87">
        <v>48.239000000000004</v>
      </c>
      <c r="BM31" s="87">
        <v>49.193000000000005</v>
      </c>
      <c r="BN31" s="87">
        <v>26.411999999999999</v>
      </c>
      <c r="BO31" s="87">
        <v>0</v>
      </c>
      <c r="BP31" s="87">
        <v>26.814</v>
      </c>
      <c r="BQ31" s="87">
        <v>53.414999999999999</v>
      </c>
      <c r="BR31" s="87">
        <v>27.312999999999999</v>
      </c>
      <c r="BS31" s="87">
        <v>0</v>
      </c>
      <c r="BT31" s="87">
        <v>83.93</v>
      </c>
      <c r="BU31" s="87">
        <v>-28.325000000000003</v>
      </c>
      <c r="BV31" s="87">
        <v>28.31</v>
      </c>
      <c r="BW31" s="87">
        <v>-422.54499999999996</v>
      </c>
      <c r="BX31" s="87">
        <v>56.44</v>
      </c>
      <c r="BY31" s="87">
        <v>55.768999999999991</v>
      </c>
      <c r="BZ31" s="87">
        <v>55.591000000000001</v>
      </c>
      <c r="CA31" s="87">
        <v>27.93</v>
      </c>
      <c r="CB31" s="87">
        <v>138.01400000000001</v>
      </c>
      <c r="CC31" s="87">
        <v>27.240000000000002</v>
      </c>
      <c r="CD31" s="87">
        <v>54.430000000000007</v>
      </c>
      <c r="CE31" s="87">
        <v>-80.353999999999999</v>
      </c>
      <c r="CF31" s="87">
        <v>-26.727000000000004</v>
      </c>
      <c r="CG31" s="87">
        <v>52.749000000000002</v>
      </c>
      <c r="CH31" s="87">
        <v>26.446000000000002</v>
      </c>
      <c r="CI31" s="87">
        <v>27.213000000000001</v>
      </c>
      <c r="CJ31" s="87">
        <v>447.70099999999996</v>
      </c>
      <c r="CK31" s="87">
        <v>1164.961</v>
      </c>
      <c r="CL31" s="87">
        <v>29.254999999999999</v>
      </c>
      <c r="CM31" s="87">
        <v>87.765000000000001</v>
      </c>
      <c r="CN31" s="87">
        <v>87.765000000000001</v>
      </c>
      <c r="CO31" s="87">
        <v>292.54899999999998</v>
      </c>
      <c r="CP31" s="87">
        <v>732.55200000000002</v>
      </c>
      <c r="CQ31" s="87">
        <v>548.529</v>
      </c>
      <c r="CR31" s="87">
        <v>219.411</v>
      </c>
      <c r="CS31" s="87">
        <v>109.70599999999997</v>
      </c>
      <c r="CT31" s="87">
        <v>511.96100000000001</v>
      </c>
      <c r="CU31" s="87">
        <v>1755.2929999999999</v>
      </c>
      <c r="CV31" s="87">
        <v>438.82400000000001</v>
      </c>
      <c r="CW31" s="87">
        <v>950.78399999999988</v>
      </c>
      <c r="CX31" s="87">
        <v>438.82299999999998</v>
      </c>
      <c r="CY31" s="87">
        <v>804.51</v>
      </c>
      <c r="CZ31" s="87">
        <v>329.11700000000002</v>
      </c>
      <c r="DA31" s="87">
        <v>292.55</v>
      </c>
      <c r="DB31" s="87">
        <v>475.39200000000005</v>
      </c>
      <c r="DC31" s="87">
        <v>255.98</v>
      </c>
      <c r="DD31" s="87">
        <v>219.41300000000001</v>
      </c>
      <c r="DE31" s="87">
        <v>328.67099999999999</v>
      </c>
      <c r="DF31" s="87">
        <v>361.55399999999997</v>
      </c>
      <c r="DG31" s="87">
        <v>408.03299999999996</v>
      </c>
      <c r="DH31" s="87">
        <v>908.84300000000019</v>
      </c>
      <c r="DI31" s="87">
        <v>37.973000000000013</v>
      </c>
      <c r="DJ31" s="87">
        <v>1275.9069999999999</v>
      </c>
      <c r="DK31" s="87">
        <v>590.40800000000002</v>
      </c>
      <c r="DL31" s="87">
        <v>1747.2419999999997</v>
      </c>
      <c r="DM31" s="87">
        <v>1376.2360000000001</v>
      </c>
      <c r="DN31" s="87">
        <v>1147.7249999999999</v>
      </c>
      <c r="DO31" s="87">
        <v>201086.52499999999</v>
      </c>
      <c r="DP31" s="87">
        <v>701.20399999999995</v>
      </c>
      <c r="DQ31" s="87">
        <v>453.66600000000005</v>
      </c>
      <c r="DR31" s="87">
        <v>661.60500000000002</v>
      </c>
      <c r="DS31" s="87">
        <v>459.27199999999999</v>
      </c>
      <c r="DT31" s="87">
        <v>1010.616</v>
      </c>
      <c r="DU31" s="87">
        <v>916.7639999999999</v>
      </c>
      <c r="DV31" s="87">
        <v>2779.2069999999999</v>
      </c>
      <c r="DW31" s="87">
        <v>828.27099999999996</v>
      </c>
      <c r="DX31" s="87">
        <v>1453.55</v>
      </c>
      <c r="DY31" s="87">
        <v>41.579000000000008</v>
      </c>
      <c r="DZ31" s="87">
        <v>250.76400000000001</v>
      </c>
      <c r="EA31" s="87">
        <v>165.76799999999997</v>
      </c>
      <c r="EB31" s="87">
        <v>-82.637</v>
      </c>
      <c r="EC31" s="87">
        <v>333.01599999999996</v>
      </c>
      <c r="ED31" s="87">
        <v>631.55999999999995</v>
      </c>
      <c r="EE31" s="87">
        <v>1519.1970000000001</v>
      </c>
      <c r="EF31" s="87">
        <f t="shared" si="0"/>
        <v>210446.606</v>
      </c>
      <c r="EG31" s="87">
        <f t="shared" si="1"/>
        <v>9847.6549999999988</v>
      </c>
    </row>
    <row r="32" spans="1:137" x14ac:dyDescent="0.2">
      <c r="A32" s="103" t="str">
        <f>IF('1'!$A$1=1,B32,C32)</f>
        <v>Net lending (+) / net borrowing (-) (=A+B)</v>
      </c>
      <c r="B32" s="104" t="s">
        <v>63</v>
      </c>
      <c r="C32" s="104" t="s">
        <v>136</v>
      </c>
      <c r="D32" s="105">
        <v>20129.551999999996</v>
      </c>
      <c r="E32" s="105">
        <v>21664.705999999998</v>
      </c>
      <c r="F32" s="105">
        <v>40744.892</v>
      </c>
      <c r="G32" s="105">
        <v>-10514.489999999993</v>
      </c>
      <c r="H32" s="105">
        <v>-13908.648999999998</v>
      </c>
      <c r="I32" s="105">
        <v>-2505.4690000000014</v>
      </c>
      <c r="J32" s="105">
        <v>4721.3490000000038</v>
      </c>
      <c r="K32" s="105">
        <v>4000.9680000000076</v>
      </c>
      <c r="L32" s="105">
        <v>6099.354000000003</v>
      </c>
      <c r="M32" s="105">
        <v>6880.016000000006</v>
      </c>
      <c r="N32" s="105">
        <v>12495.570000000016</v>
      </c>
      <c r="O32" s="105">
        <v>30290.451000000001</v>
      </c>
      <c r="P32" s="105">
        <v>509.45399999999609</v>
      </c>
      <c r="Q32" s="105">
        <v>-1293.2580000000055</v>
      </c>
      <c r="R32" s="105">
        <v>-3215.452000000003</v>
      </c>
      <c r="S32" s="105">
        <v>-1870.9519999999875</v>
      </c>
      <c r="T32" s="105">
        <v>831.81200000000013</v>
      </c>
      <c r="U32" s="105">
        <v>-4640.9460000000072</v>
      </c>
      <c r="V32" s="105">
        <v>-5782.3079999999909</v>
      </c>
      <c r="W32" s="105">
        <v>-6216.0699999999861</v>
      </c>
      <c r="X32" s="105">
        <v>-19049.706999999995</v>
      </c>
      <c r="Y32" s="105">
        <v>-437.86999999998704</v>
      </c>
      <c r="Z32" s="105">
        <v>848.13100000000213</v>
      </c>
      <c r="AA32" s="105">
        <v>-5450.5429999999978</v>
      </c>
      <c r="AB32" s="105">
        <v>1411.8320000000115</v>
      </c>
      <c r="AC32" s="105">
        <v>-8513.7450000000099</v>
      </c>
      <c r="AD32" s="105">
        <v>-19549.126000000004</v>
      </c>
      <c r="AE32" s="105">
        <v>-429.70900000000893</v>
      </c>
      <c r="AF32" s="105">
        <v>-3276.5339999999974</v>
      </c>
      <c r="AG32" s="105">
        <v>-2636.995999999996</v>
      </c>
      <c r="AH32" s="105">
        <v>-9167.1669999999995</v>
      </c>
      <c r="AI32" s="105">
        <v>-2102.0919999999824</v>
      </c>
      <c r="AJ32" s="105">
        <v>-17753.85400000001</v>
      </c>
      <c r="AK32" s="105">
        <v>-8209.7330000000075</v>
      </c>
      <c r="AL32" s="105">
        <v>-1041.508999999993</v>
      </c>
      <c r="AM32" s="105">
        <v>-21655.492000000002</v>
      </c>
      <c r="AN32" s="105">
        <v>-9525.4979999999905</v>
      </c>
      <c r="AO32" s="105">
        <v>-11411.83899999998</v>
      </c>
      <c r="AP32" s="105">
        <v>-31609.443000000007</v>
      </c>
      <c r="AQ32" s="105">
        <v>3399.7269999999944</v>
      </c>
      <c r="AR32" s="105">
        <v>-5210.068999999985</v>
      </c>
      <c r="AS32" s="105">
        <v>-5738.2780000000057</v>
      </c>
      <c r="AT32" s="105">
        <v>-18506.877000000022</v>
      </c>
      <c r="AU32" s="105">
        <v>-3572.6869999999963</v>
      </c>
      <c r="AV32" s="105">
        <v>-33970.480000000018</v>
      </c>
      <c r="AW32" s="105">
        <v>-30658.84200000003</v>
      </c>
      <c r="AX32" s="105">
        <v>-13463.945000000023</v>
      </c>
      <c r="AY32" s="105">
        <v>-15117.29</v>
      </c>
      <c r="AZ32" s="105">
        <v>13688.674999999992</v>
      </c>
      <c r="BA32" s="105">
        <v>-10348.21899999999</v>
      </c>
      <c r="BB32" s="105">
        <v>-18643.288000000004</v>
      </c>
      <c r="BC32" s="105">
        <v>-9813.00900000002</v>
      </c>
      <c r="BD32" s="105">
        <v>-3244.5990000000056</v>
      </c>
      <c r="BE32" s="105">
        <v>-20617.083999999988</v>
      </c>
      <c r="BF32" s="105">
        <v>-25081.817999999992</v>
      </c>
      <c r="BG32" s="105">
        <v>-22166.853999999978</v>
      </c>
      <c r="BH32" s="105">
        <v>-45576.293999999987</v>
      </c>
      <c r="BI32" s="105">
        <v>-16224.568999999996</v>
      </c>
      <c r="BJ32" s="105">
        <v>-2631.6920000000027</v>
      </c>
      <c r="BK32" s="105">
        <v>52389.34199999999</v>
      </c>
      <c r="BL32" s="105">
        <v>26483.048000000003</v>
      </c>
      <c r="BM32" s="105">
        <v>10330.540999999996</v>
      </c>
      <c r="BN32" s="105">
        <v>8055.7530000000115</v>
      </c>
      <c r="BO32" s="105">
        <v>31390.026000000005</v>
      </c>
      <c r="BP32" s="105">
        <v>19038.173999999985</v>
      </c>
      <c r="BQ32" s="105">
        <v>-2537.2000000000016</v>
      </c>
      <c r="BR32" s="105">
        <v>-245.8189999999978</v>
      </c>
      <c r="BS32" s="105">
        <v>14531.30999999999</v>
      </c>
      <c r="BT32" s="105">
        <v>-6014.9940000000061</v>
      </c>
      <c r="BU32" s="105">
        <v>12378.00400000001</v>
      </c>
      <c r="BV32" s="105">
        <v>9993.4850000000024</v>
      </c>
      <c r="BW32" s="105">
        <v>-12394.674000000015</v>
      </c>
      <c r="BX32" s="105">
        <v>3160.6129999999771</v>
      </c>
      <c r="BY32" s="105">
        <v>334.61599999998703</v>
      </c>
      <c r="BZ32" s="105">
        <v>-25238.368999999992</v>
      </c>
      <c r="CA32" s="105">
        <v>-2290.2649999999926</v>
      </c>
      <c r="CB32" s="105">
        <v>7038.7289999999966</v>
      </c>
      <c r="CC32" s="105">
        <v>-6237.9340000000066</v>
      </c>
      <c r="CD32" s="105">
        <v>-19866.618999999999</v>
      </c>
      <c r="CE32" s="105">
        <v>-2490.9890000000055</v>
      </c>
      <c r="CF32" s="105">
        <v>-25231.034000000014</v>
      </c>
      <c r="CG32" s="105">
        <v>-9996.0040000000154</v>
      </c>
      <c r="CH32" s="105">
        <v>-30968.526000000016</v>
      </c>
      <c r="CI32" s="105">
        <v>-34969.298999999985</v>
      </c>
      <c r="CJ32" s="105">
        <v>18607.546999999991</v>
      </c>
      <c r="CK32" s="105">
        <v>1818.4739999999808</v>
      </c>
      <c r="CL32" s="105">
        <v>41044.623</v>
      </c>
      <c r="CM32" s="105">
        <v>33233.565000000002</v>
      </c>
      <c r="CN32" s="105">
        <v>-8571.6849999999977</v>
      </c>
      <c r="CO32" s="105">
        <v>-8805.7249999999913</v>
      </c>
      <c r="CP32" s="105">
        <v>35831.599000000009</v>
      </c>
      <c r="CQ32" s="105">
        <v>69882.592999999979</v>
      </c>
      <c r="CR32" s="105">
        <v>60301.623999999982</v>
      </c>
      <c r="CS32" s="105">
        <v>-22233.706999999995</v>
      </c>
      <c r="CT32" s="105">
        <v>11299.701000000034</v>
      </c>
      <c r="CU32" s="105">
        <v>8227.9349999999631</v>
      </c>
      <c r="CV32" s="105">
        <v>-39676.928000000036</v>
      </c>
      <c r="CW32" s="105">
        <v>-24171.841399999961</v>
      </c>
      <c r="CX32" s="105">
        <v>548.52639999998394</v>
      </c>
      <c r="CY32" s="105">
        <v>10531.754599999991</v>
      </c>
      <c r="CZ32" s="105">
        <v>-3803.134399999979</v>
      </c>
      <c r="DA32" s="105">
        <v>-1462.7403999999981</v>
      </c>
      <c r="DB32" s="105">
        <v>-32765.468599999971</v>
      </c>
      <c r="DC32" s="105">
        <v>-84473.468399999998</v>
      </c>
      <c r="DD32" s="105">
        <v>-34996.148199999967</v>
      </c>
      <c r="DE32" s="105">
        <v>-35949.771983870975</v>
      </c>
      <c r="DF32" s="105">
        <v>-56185.518959999972</v>
      </c>
      <c r="DG32" s="105">
        <v>-33470.901445161297</v>
      </c>
      <c r="DH32" s="105">
        <v>-32031.561000000002</v>
      </c>
      <c r="DI32" s="105">
        <v>-19618.88199999998</v>
      </c>
      <c r="DJ32" s="105">
        <v>-80990.387000000017</v>
      </c>
      <c r="DK32" s="105">
        <v>-81018.870000000024</v>
      </c>
      <c r="DL32" s="105">
        <v>-73735.622000000032</v>
      </c>
      <c r="DM32" s="105">
        <v>-96781.733000000007</v>
      </c>
      <c r="DN32" s="105">
        <v>-100719.769</v>
      </c>
      <c r="DO32" s="105">
        <v>319497.7209999999</v>
      </c>
      <c r="DP32" s="105">
        <v>-97802.087999999989</v>
      </c>
      <c r="DQ32" s="105">
        <v>-87703.054999999993</v>
      </c>
      <c r="DR32" s="105">
        <v>-54628.99799999997</v>
      </c>
      <c r="DS32" s="105">
        <v>10229.496000000017</v>
      </c>
      <c r="DT32" s="105">
        <v>-115447.23500000002</v>
      </c>
      <c r="DU32" s="105">
        <v>-121015.359</v>
      </c>
      <c r="DV32" s="105">
        <v>-52532.283000000047</v>
      </c>
      <c r="DW32" s="105">
        <v>-65573.469000000026</v>
      </c>
      <c r="DX32" s="105">
        <v>-143859.92000000001</v>
      </c>
      <c r="DY32" s="105">
        <v>-135370.978</v>
      </c>
      <c r="DZ32" s="105">
        <v>-168806.33599999998</v>
      </c>
      <c r="EA32" s="105">
        <v>-98540.252000000022</v>
      </c>
      <c r="EB32" s="105">
        <v>-134120.11300000001</v>
      </c>
      <c r="EC32" s="105">
        <v>-84697.438000000024</v>
      </c>
      <c r="ED32" s="105">
        <v>-141902.12900000002</v>
      </c>
      <c r="EE32" s="105">
        <v>-56043.358999999982</v>
      </c>
      <c r="EF32" s="298">
        <f t="shared" si="0"/>
        <v>-395303.74800000002</v>
      </c>
      <c r="EG32" s="298">
        <f t="shared" si="1"/>
        <v>-1317908.871</v>
      </c>
    </row>
    <row r="33" spans="1:137" x14ac:dyDescent="0.2">
      <c r="A33" s="102" t="str">
        <f>IF('1'!$A$1=1,B33,C33)</f>
        <v xml:space="preserve">C. Financial account </v>
      </c>
      <c r="B33" s="86" t="s">
        <v>138</v>
      </c>
      <c r="C33" s="86" t="s">
        <v>137</v>
      </c>
      <c r="D33" s="87">
        <v>34202.844000000019</v>
      </c>
      <c r="E33" s="87">
        <v>39853.265999999989</v>
      </c>
      <c r="F33" s="87">
        <v>40668.817000000046</v>
      </c>
      <c r="G33" s="87">
        <v>-6699.2990000000009</v>
      </c>
      <c r="H33" s="87">
        <v>-20601.53300000001</v>
      </c>
      <c r="I33" s="87">
        <v>-12888.32400000001</v>
      </c>
      <c r="J33" s="87">
        <v>-4808.3809999999812</v>
      </c>
      <c r="K33" s="87">
        <v>-6944.1039999999739</v>
      </c>
      <c r="L33" s="87">
        <v>-1459.4909999999863</v>
      </c>
      <c r="M33" s="87">
        <v>1878.356000000018</v>
      </c>
      <c r="N33" s="87">
        <v>4592.590000000022</v>
      </c>
      <c r="O33" s="87">
        <v>23665.877999999993</v>
      </c>
      <c r="P33" s="87">
        <v>-2401.7090000000144</v>
      </c>
      <c r="Q33" s="87">
        <v>659.83000000001266</v>
      </c>
      <c r="R33" s="87">
        <v>19424.489999999991</v>
      </c>
      <c r="S33" s="87">
        <v>-13891.185999999991</v>
      </c>
      <c r="T33" s="87">
        <v>-8595.4109999999964</v>
      </c>
      <c r="U33" s="87">
        <v>-14047.600999999999</v>
      </c>
      <c r="V33" s="87">
        <v>-8512.1540000000023</v>
      </c>
      <c r="W33" s="87">
        <v>-6617.1059999999852</v>
      </c>
      <c r="X33" s="87">
        <v>-31064.86900000001</v>
      </c>
      <c r="Y33" s="87">
        <v>-2781.780999999979</v>
      </c>
      <c r="Z33" s="87">
        <v>2904.2059999999947</v>
      </c>
      <c r="AA33" s="87">
        <v>-14857.966000000019</v>
      </c>
      <c r="AB33" s="87">
        <v>6896.256000000013</v>
      </c>
      <c r="AC33" s="87">
        <v>-7783.9959999999992</v>
      </c>
      <c r="AD33" s="87">
        <v>-9963.5699999999961</v>
      </c>
      <c r="AE33" s="87">
        <v>-26181.849000000006</v>
      </c>
      <c r="AF33" s="87">
        <v>-12709.792999999998</v>
      </c>
      <c r="AG33" s="87">
        <v>-10626.308000000039</v>
      </c>
      <c r="AH33" s="87">
        <v>-1765.91199999999</v>
      </c>
      <c r="AI33" s="87">
        <v>-15381.161999999984</v>
      </c>
      <c r="AJ33" s="87">
        <v>-34385.038000000015</v>
      </c>
      <c r="AK33" s="87">
        <v>-12341.253000000008</v>
      </c>
      <c r="AL33" s="87">
        <v>-14153.799999999977</v>
      </c>
      <c r="AM33" s="87">
        <v>-21683.01000000002</v>
      </c>
      <c r="AN33" s="87">
        <v>3241.5140000000106</v>
      </c>
      <c r="AO33" s="87">
        <v>-18286.113999999976</v>
      </c>
      <c r="AP33" s="87">
        <v>-29607.51199999997</v>
      </c>
      <c r="AQ33" s="87">
        <v>-4184.2810000000245</v>
      </c>
      <c r="AR33" s="87">
        <v>-12174.27399999999</v>
      </c>
      <c r="AS33" s="87">
        <v>-6340.9270000000297</v>
      </c>
      <c r="AT33" s="87">
        <v>-14018.760000000046</v>
      </c>
      <c r="AU33" s="87">
        <v>-4314.7069999999894</v>
      </c>
      <c r="AV33" s="87">
        <v>-17563.164000000012</v>
      </c>
      <c r="AW33" s="87">
        <v>-35271.734000000062</v>
      </c>
      <c r="AX33" s="87">
        <v>-50364.096000000034</v>
      </c>
      <c r="AY33" s="87">
        <v>-65710.895999999979</v>
      </c>
      <c r="AZ33" s="87">
        <v>15584.457000000028</v>
      </c>
      <c r="BA33" s="87">
        <v>-3612.371999999998</v>
      </c>
      <c r="BB33" s="87">
        <v>-35970.26800000004</v>
      </c>
      <c r="BC33" s="87">
        <v>-8579.6810000000369</v>
      </c>
      <c r="BD33" s="87">
        <v>16513.160000000014</v>
      </c>
      <c r="BE33" s="87">
        <v>-52682.220000000023</v>
      </c>
      <c r="BF33" s="87">
        <v>-58352.567999999985</v>
      </c>
      <c r="BG33" s="87">
        <v>-23908.894999999997</v>
      </c>
      <c r="BH33" s="87">
        <v>-47879.877999999975</v>
      </c>
      <c r="BI33" s="87">
        <v>-13520.475000000024</v>
      </c>
      <c r="BJ33" s="87">
        <v>-17276.571000000014</v>
      </c>
      <c r="BK33" s="87">
        <v>-25285.701000000048</v>
      </c>
      <c r="BL33" s="87">
        <v>4630.9139999999825</v>
      </c>
      <c r="BM33" s="87">
        <v>-7698.7130000000052</v>
      </c>
      <c r="BN33" s="87">
        <v>55016.810999999987</v>
      </c>
      <c r="BO33" s="87">
        <v>11897.174000000012</v>
      </c>
      <c r="BP33" s="87">
        <v>28503.630999999994</v>
      </c>
      <c r="BQ33" s="87">
        <v>-28880.033000000018</v>
      </c>
      <c r="BR33" s="87">
        <v>2157.7120000000432</v>
      </c>
      <c r="BS33" s="87">
        <v>4816.2499999999618</v>
      </c>
      <c r="BT33" s="87">
        <v>48735.439999999988</v>
      </c>
      <c r="BU33" s="87">
        <v>22093.461000000003</v>
      </c>
      <c r="BV33" s="87">
        <v>10418.136000000051</v>
      </c>
      <c r="BW33" s="87">
        <v>-92340.337</v>
      </c>
      <c r="BX33" s="87">
        <v>9368.9629999999543</v>
      </c>
      <c r="BY33" s="87">
        <v>1115.3880000000099</v>
      </c>
      <c r="BZ33" s="87">
        <v>-5420.1350000000366</v>
      </c>
      <c r="CA33" s="87">
        <v>-24494.622999999981</v>
      </c>
      <c r="CB33" s="87">
        <v>14767.525999999973</v>
      </c>
      <c r="CC33" s="87">
        <v>-26749.556</v>
      </c>
      <c r="CD33" s="87">
        <v>-33038.46199999997</v>
      </c>
      <c r="CE33" s="87">
        <v>-6174.5069999999832</v>
      </c>
      <c r="CF33" s="87">
        <v>34719.398000000016</v>
      </c>
      <c r="CG33" s="87">
        <v>-38216.909000000014</v>
      </c>
      <c r="CH33" s="87">
        <v>-40938.749000000047</v>
      </c>
      <c r="CI33" s="87">
        <v>-44929.423999999977</v>
      </c>
      <c r="CJ33" s="87">
        <v>67910.545000000013</v>
      </c>
      <c r="CK33" s="87">
        <v>45007.243000000009</v>
      </c>
      <c r="CL33" s="87">
        <v>42741.407000000021</v>
      </c>
      <c r="CM33" s="87">
        <v>56140.152000000016</v>
      </c>
      <c r="CN33" s="87">
        <v>47626.977999999981</v>
      </c>
      <c r="CO33" s="87">
        <v>51283.843000000037</v>
      </c>
      <c r="CP33" s="87">
        <v>45354.772000000004</v>
      </c>
      <c r="CQ33" s="87">
        <v>-48416.825999999965</v>
      </c>
      <c r="CR33" s="87">
        <v>87728.075000000041</v>
      </c>
      <c r="CS33" s="87">
        <v>-23952.432000000059</v>
      </c>
      <c r="CT33" s="87">
        <v>-77817.977999999988</v>
      </c>
      <c r="CU33" s="87">
        <v>-11080.286000000073</v>
      </c>
      <c r="CV33" s="87">
        <v>-83851.798000000039</v>
      </c>
      <c r="CW33" s="87">
        <v>2230.6886000000413</v>
      </c>
      <c r="CX33" s="87">
        <v>-123930.98880000001</v>
      </c>
      <c r="CY33" s="87">
        <v>-40554.578800000018</v>
      </c>
      <c r="CZ33" s="87">
        <v>-59862.797400000047</v>
      </c>
      <c r="DA33" s="87">
        <v>-36897.710799999943</v>
      </c>
      <c r="DB33" s="87">
        <v>-127075.88760000003</v>
      </c>
      <c r="DC33" s="87">
        <v>-41871.048399999985</v>
      </c>
      <c r="DD33" s="87">
        <v>-44979.373999999967</v>
      </c>
      <c r="DE33" s="87">
        <v>-7939.7339838709668</v>
      </c>
      <c r="DF33" s="87">
        <v>-43350.344960000009</v>
      </c>
      <c r="DG33" s="87">
        <v>-74224.171970967756</v>
      </c>
      <c r="DH33" s="87">
        <v>38706.74700000001</v>
      </c>
      <c r="DI33" s="87">
        <v>30695.201000000074</v>
      </c>
      <c r="DJ33" s="87">
        <v>-326741.97399999999</v>
      </c>
      <c r="DK33" s="87">
        <v>-29181.024000000041</v>
      </c>
      <c r="DL33" s="87">
        <v>62072.756000000008</v>
      </c>
      <c r="DM33" s="87">
        <v>-59825.764000000068</v>
      </c>
      <c r="DN33" s="87">
        <v>19463.362999999998</v>
      </c>
      <c r="DO33" s="87">
        <v>116434.10799999991</v>
      </c>
      <c r="DP33" s="87">
        <v>17938.005000000012</v>
      </c>
      <c r="DQ33" s="87">
        <v>49939.246000000021</v>
      </c>
      <c r="DR33" s="87">
        <v>-199975.17299999998</v>
      </c>
      <c r="DS33" s="87">
        <v>-119567.62400000013</v>
      </c>
      <c r="DT33" s="87">
        <v>-76496.442000000039</v>
      </c>
      <c r="DU33" s="87">
        <v>-7003.2280000000237</v>
      </c>
      <c r="DV33" s="87">
        <v>-150800.859</v>
      </c>
      <c r="DW33" s="87">
        <v>-222696.28600000002</v>
      </c>
      <c r="DX33" s="87">
        <v>-62004.29000000003</v>
      </c>
      <c r="DY33" s="87">
        <v>-167885.98799999992</v>
      </c>
      <c r="DZ33" s="87">
        <v>-68132.199999999939</v>
      </c>
      <c r="EA33" s="87">
        <v>-222119.99900000007</v>
      </c>
      <c r="EB33" s="87">
        <v>-152382.80199999994</v>
      </c>
      <c r="EC33" s="87">
        <v>-213241.92300000004</v>
      </c>
      <c r="ED33" s="87">
        <v>-358106.16899999999</v>
      </c>
      <c r="EE33" s="87">
        <v>-151204.13299999989</v>
      </c>
      <c r="EF33" s="87">
        <f t="shared" si="0"/>
        <v>-400042.13300000021</v>
      </c>
      <c r="EG33" s="87">
        <f t="shared" si="1"/>
        <v>-1852074.3189999999</v>
      </c>
    </row>
    <row r="34" spans="1:137" x14ac:dyDescent="0.2">
      <c r="A34" s="88" t="str">
        <f>IF('1'!$A$1=1,B34,C34)</f>
        <v>Government</v>
      </c>
      <c r="B34" s="89" t="s">
        <v>140</v>
      </c>
      <c r="C34" s="89" t="s">
        <v>139</v>
      </c>
      <c r="D34" s="90">
        <v>759.00799999999992</v>
      </c>
      <c r="E34" s="90">
        <v>1689.1130000000003</v>
      </c>
      <c r="F34" s="90">
        <v>-2534.9280000000003</v>
      </c>
      <c r="G34" s="90">
        <v>-8516.0509999999995</v>
      </c>
      <c r="H34" s="90">
        <v>-19493.019</v>
      </c>
      <c r="I34" s="90">
        <v>-9512.3090000000011</v>
      </c>
      <c r="J34" s="90">
        <v>-12227.644</v>
      </c>
      <c r="K34" s="90">
        <v>-15895.747000000003</v>
      </c>
      <c r="L34" s="90">
        <v>-5707.2560000000003</v>
      </c>
      <c r="M34" s="90">
        <v>-6399.5030000000006</v>
      </c>
      <c r="N34" s="90">
        <v>-17764.219999999998</v>
      </c>
      <c r="O34" s="90">
        <v>-5688.2380000000003</v>
      </c>
      <c r="P34" s="90">
        <v>-1043.1670000000004</v>
      </c>
      <c r="Q34" s="90">
        <v>4539.6050000000005</v>
      </c>
      <c r="R34" s="90">
        <v>5350.3009999999995</v>
      </c>
      <c r="S34" s="90">
        <v>22451.439999999999</v>
      </c>
      <c r="T34" s="90">
        <v>1512.3879999999999</v>
      </c>
      <c r="U34" s="90">
        <v>-1646.789</v>
      </c>
      <c r="V34" s="90">
        <v>-272.98400000000004</v>
      </c>
      <c r="W34" s="90">
        <v>4937.7669999999998</v>
      </c>
      <c r="X34" s="90">
        <v>-26433.115000000002</v>
      </c>
      <c r="Y34" s="90">
        <v>6774.1620000000003</v>
      </c>
      <c r="Z34" s="90">
        <v>4292.0570000000007</v>
      </c>
      <c r="AA34" s="90">
        <v>-524.09100000000035</v>
      </c>
      <c r="AB34" s="90">
        <v>841.6690000000001</v>
      </c>
      <c r="AC34" s="90">
        <v>513.52700000000004</v>
      </c>
      <c r="AD34" s="90">
        <v>-2484.143</v>
      </c>
      <c r="AE34" s="90">
        <v>-15952.955</v>
      </c>
      <c r="AF34" s="90">
        <v>1083.3710000000001</v>
      </c>
      <c r="AG34" s="90">
        <v>-783.26599999999996</v>
      </c>
      <c r="AH34" s="90">
        <v>1168.6189999999999</v>
      </c>
      <c r="AI34" s="90">
        <v>179.447</v>
      </c>
      <c r="AJ34" s="90">
        <v>-36604.266999999993</v>
      </c>
      <c r="AK34" s="90">
        <v>-1812.538</v>
      </c>
      <c r="AL34" s="90">
        <v>-1255.1469999999999</v>
      </c>
      <c r="AM34" s="90">
        <v>-632.87999999999988</v>
      </c>
      <c r="AN34" s="90">
        <v>-2217.8780000000002</v>
      </c>
      <c r="AO34" s="90">
        <v>-4646.25</v>
      </c>
      <c r="AP34" s="90">
        <v>632.18799999999987</v>
      </c>
      <c r="AQ34" s="90">
        <v>3373.576</v>
      </c>
      <c r="AR34" s="90">
        <v>2513.3980000000001</v>
      </c>
      <c r="AS34" s="90">
        <v>-104.80899999999991</v>
      </c>
      <c r="AT34" s="90">
        <v>1003.226</v>
      </c>
      <c r="AU34" s="90">
        <v>-16874.075999999997</v>
      </c>
      <c r="AV34" s="90">
        <v>-140.9559999999999</v>
      </c>
      <c r="AW34" s="90">
        <v>-506.29299999999995</v>
      </c>
      <c r="AX34" s="90">
        <v>-34693.404999999999</v>
      </c>
      <c r="AY34" s="90">
        <v>-30262.370999999999</v>
      </c>
      <c r="AZ34" s="90">
        <v>-5966.143</v>
      </c>
      <c r="BA34" s="90">
        <v>-1004.9450000000001</v>
      </c>
      <c r="BB34" s="90">
        <v>-32800.376000000004</v>
      </c>
      <c r="BC34" s="90">
        <v>-16891.241000000002</v>
      </c>
      <c r="BD34" s="90">
        <v>20865.668000000001</v>
      </c>
      <c r="BE34" s="90">
        <v>-45898.192000000003</v>
      </c>
      <c r="BF34" s="90">
        <v>-30515.356</v>
      </c>
      <c r="BG34" s="90">
        <v>4872.6680000000006</v>
      </c>
      <c r="BH34" s="90">
        <v>2105.4260000000013</v>
      </c>
      <c r="BI34" s="90">
        <v>-10146.556999999999</v>
      </c>
      <c r="BJ34" s="90">
        <v>-4361.7849999999999</v>
      </c>
      <c r="BK34" s="90">
        <v>-16526.604000000003</v>
      </c>
      <c r="BL34" s="90">
        <v>-40713.465000000004</v>
      </c>
      <c r="BM34" s="90">
        <v>-1623.3710000000003</v>
      </c>
      <c r="BN34" s="90">
        <v>11647.821</v>
      </c>
      <c r="BO34" s="90">
        <v>8684.6650000000009</v>
      </c>
      <c r="BP34" s="90">
        <v>33035.253999999994</v>
      </c>
      <c r="BQ34" s="90">
        <v>-9694.7649999999994</v>
      </c>
      <c r="BR34" s="90">
        <v>-6036.1370000000006</v>
      </c>
      <c r="BS34" s="90">
        <v>7017.9619999999995</v>
      </c>
      <c r="BT34" s="90">
        <v>42552.585999999996</v>
      </c>
      <c r="BU34" s="90">
        <v>3455.6439999999998</v>
      </c>
      <c r="BV34" s="90">
        <v>2576.2229999999995</v>
      </c>
      <c r="BW34" s="90">
        <v>-71184.88</v>
      </c>
      <c r="BX34" s="90">
        <v>-9397.1839999999993</v>
      </c>
      <c r="BY34" s="90">
        <v>-4322.1220000000003</v>
      </c>
      <c r="BZ34" s="90">
        <v>7199.0509999999995</v>
      </c>
      <c r="CA34" s="90">
        <v>-28516.540000000005</v>
      </c>
      <c r="CB34" s="90">
        <v>-1711.3770000000002</v>
      </c>
      <c r="CC34" s="90">
        <v>-20675.062000000002</v>
      </c>
      <c r="CD34" s="90">
        <v>-10232.671000000002</v>
      </c>
      <c r="CE34" s="90">
        <v>9401.4830000000002</v>
      </c>
      <c r="CF34" s="90">
        <v>51985.551999999996</v>
      </c>
      <c r="CG34" s="90">
        <v>-12501.597999999998</v>
      </c>
      <c r="CH34" s="90">
        <v>-4284.2870000000012</v>
      </c>
      <c r="CI34" s="90">
        <v>-12436.550999999999</v>
      </c>
      <c r="CJ34" s="90">
        <v>14018.616</v>
      </c>
      <c r="CK34" s="90">
        <v>13581.731999999998</v>
      </c>
      <c r="CL34" s="90">
        <v>-55672.074999999997</v>
      </c>
      <c r="CM34" s="90">
        <v>-25598.037</v>
      </c>
      <c r="CN34" s="90">
        <v>-27967.684000000001</v>
      </c>
      <c r="CO34" s="90">
        <v>-55467.290999999997</v>
      </c>
      <c r="CP34" s="90">
        <v>6242.616</v>
      </c>
      <c r="CQ34" s="90">
        <v>-56827.605000000003</v>
      </c>
      <c r="CR34" s="90">
        <v>-16565.576000000001</v>
      </c>
      <c r="CS34" s="90">
        <v>-98588.945000000007</v>
      </c>
      <c r="CT34" s="90">
        <v>-91494.637999999992</v>
      </c>
      <c r="CU34" s="90">
        <v>-54523.783000000003</v>
      </c>
      <c r="CV34" s="90">
        <v>-123711.5738</v>
      </c>
      <c r="CW34" s="90">
        <v>-12908.715399999997</v>
      </c>
      <c r="CX34" s="90">
        <v>-122431.67340000003</v>
      </c>
      <c r="CY34" s="90">
        <v>-54779.762800000011</v>
      </c>
      <c r="CZ34" s="90">
        <v>-68712.399799999985</v>
      </c>
      <c r="DA34" s="90">
        <v>-66372.008600000001</v>
      </c>
      <c r="DB34" s="90">
        <v>-116800.10800000001</v>
      </c>
      <c r="DC34" s="90">
        <v>-54816.331400000003</v>
      </c>
      <c r="DD34" s="90">
        <v>-60630.738200000007</v>
      </c>
      <c r="DE34" s="90">
        <v>-57358.572838709675</v>
      </c>
      <c r="DF34" s="90">
        <v>-68407.914279999997</v>
      </c>
      <c r="DG34" s="90">
        <v>-143718.89263548391</v>
      </c>
      <c r="DH34" s="90">
        <v>-13137.137000000001</v>
      </c>
      <c r="DI34" s="90">
        <v>3530.8779999999997</v>
      </c>
      <c r="DJ34" s="90">
        <v>-313388.34900000005</v>
      </c>
      <c r="DK34" s="90">
        <v>-35523.786999999997</v>
      </c>
      <c r="DL34" s="90">
        <v>3381.6180000000004</v>
      </c>
      <c r="DM34" s="90">
        <v>-75854.369000000006</v>
      </c>
      <c r="DN34" s="90">
        <v>4836.8409999999994</v>
      </c>
      <c r="DO34" s="90">
        <v>101939.36799999999</v>
      </c>
      <c r="DP34" s="90">
        <v>2803.4219999999996</v>
      </c>
      <c r="DQ34" s="90">
        <v>-8078.6490000000003</v>
      </c>
      <c r="DR34" s="90">
        <v>-215007.32</v>
      </c>
      <c r="DS34" s="90">
        <v>-212059.45300000001</v>
      </c>
      <c r="DT34" s="90">
        <v>-121478.463</v>
      </c>
      <c r="DU34" s="90">
        <v>-7459.1259999999993</v>
      </c>
      <c r="DV34" s="90">
        <v>-119417.595</v>
      </c>
      <c r="DW34" s="90">
        <v>-183391.26</v>
      </c>
      <c r="DX34" s="90">
        <v>-56002.857999999993</v>
      </c>
      <c r="DY34" s="90">
        <v>-134834.19200000001</v>
      </c>
      <c r="DZ34" s="90">
        <v>-93150.6</v>
      </c>
      <c r="EA34" s="90">
        <v>-206306.152</v>
      </c>
      <c r="EB34" s="90">
        <v>-63735.002</v>
      </c>
      <c r="EC34" s="90">
        <v>-187535.46800000002</v>
      </c>
      <c r="ED34" s="90">
        <v>-300883.63699999999</v>
      </c>
      <c r="EE34" s="90">
        <v>-141538.51700000002</v>
      </c>
      <c r="EF34" s="87">
        <f t="shared" si="0"/>
        <v>-756556.93699999992</v>
      </c>
      <c r="EG34" s="87">
        <f t="shared" si="1"/>
        <v>-1615732.87</v>
      </c>
    </row>
    <row r="35" spans="1:137" x14ac:dyDescent="0.2">
      <c r="A35" s="91" t="str">
        <f>IF('1'!$A$1=1,B35,C35)</f>
        <v>General government</v>
      </c>
      <c r="B35" s="92" t="s">
        <v>141</v>
      </c>
      <c r="C35" s="92" t="s">
        <v>90</v>
      </c>
      <c r="D35" s="90">
        <v>1170.1379999999999</v>
      </c>
      <c r="E35" s="90">
        <v>1860.4720000000002</v>
      </c>
      <c r="F35" s="90">
        <v>-3069.8210000000004</v>
      </c>
      <c r="G35" s="90">
        <v>-5177.759</v>
      </c>
      <c r="H35" s="90">
        <v>-20078.646000000001</v>
      </c>
      <c r="I35" s="90">
        <v>-658.21799999999996</v>
      </c>
      <c r="J35" s="90">
        <v>-12292.916000000001</v>
      </c>
      <c r="K35" s="90">
        <v>-10099.747000000001</v>
      </c>
      <c r="L35" s="90">
        <v>-12590.815999999999</v>
      </c>
      <c r="M35" s="90">
        <v>-5766.1050000000005</v>
      </c>
      <c r="N35" s="90">
        <v>-1142.318</v>
      </c>
      <c r="O35" s="90">
        <v>-2528.1060000000002</v>
      </c>
      <c r="P35" s="90">
        <v>1965.0349999999999</v>
      </c>
      <c r="Q35" s="90">
        <v>527.86099999999999</v>
      </c>
      <c r="R35" s="90">
        <v>-8275.8350000000009</v>
      </c>
      <c r="S35" s="90">
        <v>358.81299999999999</v>
      </c>
      <c r="T35" s="90">
        <v>756.19399999999996</v>
      </c>
      <c r="U35" s="90">
        <v>-1023.005</v>
      </c>
      <c r="V35" s="90">
        <v>620.41999999999996</v>
      </c>
      <c r="W35" s="90">
        <v>4737.2489999999998</v>
      </c>
      <c r="X35" s="90">
        <v>-25776.228000000003</v>
      </c>
      <c r="Y35" s="90">
        <v>7778.6959999999999</v>
      </c>
      <c r="Z35" s="90">
        <v>3264.0190000000002</v>
      </c>
      <c r="AA35" s="90">
        <v>1362.6349999999998</v>
      </c>
      <c r="AB35" s="90">
        <v>1140.326</v>
      </c>
      <c r="AC35" s="90">
        <v>756.77700000000004</v>
      </c>
      <c r="AD35" s="90">
        <v>324.01900000000001</v>
      </c>
      <c r="AE35" s="90">
        <v>-16006.669</v>
      </c>
      <c r="AF35" s="90">
        <v>1109.7950000000001</v>
      </c>
      <c r="AG35" s="90">
        <v>-809.375</v>
      </c>
      <c r="AH35" s="90">
        <v>1064.742</v>
      </c>
      <c r="AI35" s="90">
        <v>153.81200000000001</v>
      </c>
      <c r="AJ35" s="90">
        <v>-36552.049999999996</v>
      </c>
      <c r="AK35" s="90">
        <v>-1945.8130000000001</v>
      </c>
      <c r="AL35" s="90">
        <v>-1335.2629999999999</v>
      </c>
      <c r="AM35" s="90">
        <v>-632.87999999999988</v>
      </c>
      <c r="AN35" s="90">
        <v>-2217.8780000000002</v>
      </c>
      <c r="AO35" s="90">
        <v>-4673.4210000000003</v>
      </c>
      <c r="AP35" s="90">
        <v>-421.46</v>
      </c>
      <c r="AQ35" s="90">
        <v>3452.0309999999999</v>
      </c>
      <c r="AR35" s="90">
        <v>2094.498</v>
      </c>
      <c r="AS35" s="90">
        <v>183.41500000000008</v>
      </c>
      <c r="AT35" s="90">
        <v>1003.226</v>
      </c>
      <c r="AU35" s="90">
        <v>-17423.719999999998</v>
      </c>
      <c r="AV35" s="90">
        <v>592.01700000000005</v>
      </c>
      <c r="AW35" s="90">
        <v>-590.67499999999995</v>
      </c>
      <c r="AX35" s="90">
        <v>-34861.006000000001</v>
      </c>
      <c r="AY35" s="90">
        <v>-28456.076999999997</v>
      </c>
      <c r="AZ35" s="90">
        <v>-5910.3850000000002</v>
      </c>
      <c r="BA35" s="90">
        <v>-1059.2660000000001</v>
      </c>
      <c r="BB35" s="90">
        <v>-32800.376000000004</v>
      </c>
      <c r="BC35" s="90">
        <v>-16703.561000000002</v>
      </c>
      <c r="BD35" s="90">
        <v>20971.183000000001</v>
      </c>
      <c r="BE35" s="90">
        <v>-46083.692999999999</v>
      </c>
      <c r="BF35" s="90">
        <v>-30489.605</v>
      </c>
      <c r="BG35" s="90">
        <v>504.93900000000053</v>
      </c>
      <c r="BH35" s="90">
        <v>6341.0490000000009</v>
      </c>
      <c r="BI35" s="90">
        <v>-10171.365</v>
      </c>
      <c r="BJ35" s="90">
        <v>-4313.05</v>
      </c>
      <c r="BK35" s="90">
        <v>-16455.776000000002</v>
      </c>
      <c r="BL35" s="90">
        <v>-40858.181000000004</v>
      </c>
      <c r="BM35" s="90">
        <v>-1672.5640000000003</v>
      </c>
      <c r="BN35" s="90">
        <v>11727.057999999999</v>
      </c>
      <c r="BO35" s="90">
        <v>8820.7880000000005</v>
      </c>
      <c r="BP35" s="90">
        <v>32954.810999999994</v>
      </c>
      <c r="BQ35" s="90">
        <v>-9507.8140000000003</v>
      </c>
      <c r="BR35" s="90">
        <v>-5899.5730000000003</v>
      </c>
      <c r="BS35" s="90">
        <v>7100.5259999999998</v>
      </c>
      <c r="BT35" s="90">
        <v>42552.585999999996</v>
      </c>
      <c r="BU35" s="90">
        <v>3427.319</v>
      </c>
      <c r="BV35" s="90">
        <v>2547.9129999999996</v>
      </c>
      <c r="BW35" s="90">
        <v>-71044.031000000003</v>
      </c>
      <c r="BX35" s="90">
        <v>-9425.4039999999986</v>
      </c>
      <c r="BY35" s="90">
        <v>-4350.0070000000005</v>
      </c>
      <c r="BZ35" s="90">
        <v>7115.6639999999998</v>
      </c>
      <c r="CA35" s="90">
        <v>-28404.820000000003</v>
      </c>
      <c r="CB35" s="90">
        <v>-1766.5830000000001</v>
      </c>
      <c r="CC35" s="90">
        <v>-20647.822</v>
      </c>
      <c r="CD35" s="90">
        <v>-10287.100000000002</v>
      </c>
      <c r="CE35" s="90">
        <v>9053.2800000000007</v>
      </c>
      <c r="CF35" s="90">
        <v>51985.551999999996</v>
      </c>
      <c r="CG35" s="90">
        <v>-12527.972999999998</v>
      </c>
      <c r="CH35" s="90">
        <v>-4839.6580000000013</v>
      </c>
      <c r="CI35" s="90">
        <v>-12300.484</v>
      </c>
      <c r="CJ35" s="90">
        <v>13962.654</v>
      </c>
      <c r="CK35" s="90">
        <v>13269.181999999999</v>
      </c>
      <c r="CL35" s="90">
        <v>-56023.133999999998</v>
      </c>
      <c r="CM35" s="90">
        <v>-25305.488000000001</v>
      </c>
      <c r="CN35" s="90">
        <v>-25393.253000000001</v>
      </c>
      <c r="CO35" s="90">
        <v>-57895.447</v>
      </c>
      <c r="CP35" s="90">
        <v>1242.153</v>
      </c>
      <c r="CQ35" s="90">
        <v>-54926.038</v>
      </c>
      <c r="CR35" s="90">
        <v>-16748.419000000002</v>
      </c>
      <c r="CS35" s="90">
        <v>-99210.611000000004</v>
      </c>
      <c r="CT35" s="90">
        <v>-92847.675999999992</v>
      </c>
      <c r="CU35" s="90">
        <v>-58217.211000000003</v>
      </c>
      <c r="CV35" s="90">
        <v>-123821.2798</v>
      </c>
      <c r="CW35" s="90">
        <v>-13201.264399999996</v>
      </c>
      <c r="CX35" s="90">
        <v>-122980.20240000002</v>
      </c>
      <c r="CY35" s="90">
        <v>-55035.743800000011</v>
      </c>
      <c r="CZ35" s="90">
        <v>-67469.066799999986</v>
      </c>
      <c r="DA35" s="90">
        <v>-63921.912600000003</v>
      </c>
      <c r="DB35" s="90">
        <v>-115520.20700000001</v>
      </c>
      <c r="DC35" s="90">
        <v>-54962.6054</v>
      </c>
      <c r="DD35" s="90">
        <v>-60996.424200000009</v>
      </c>
      <c r="DE35" s="90">
        <v>-57285.534838709675</v>
      </c>
      <c r="DF35" s="90">
        <v>-69203.333279999992</v>
      </c>
      <c r="DG35" s="90">
        <v>-143793.0806354839</v>
      </c>
      <c r="DH35" s="90">
        <v>-12872.058000000001</v>
      </c>
      <c r="DI35" s="90">
        <v>3416.9589999999998</v>
      </c>
      <c r="DJ35" s="90">
        <v>-312692.39900000003</v>
      </c>
      <c r="DK35" s="90">
        <v>-35248.262999999999</v>
      </c>
      <c r="DL35" s="90">
        <v>3659.5880000000002</v>
      </c>
      <c r="DM35" s="90">
        <v>-76947.262000000002</v>
      </c>
      <c r="DN35" s="90">
        <v>5000.8019999999997</v>
      </c>
      <c r="DO35" s="90">
        <v>100332.98199999999</v>
      </c>
      <c r="DP35" s="90">
        <v>2597.1859999999997</v>
      </c>
      <c r="DQ35" s="90">
        <v>-8491.0740000000005</v>
      </c>
      <c r="DR35" s="90">
        <v>-215131.37100000001</v>
      </c>
      <c r="DS35" s="90">
        <v>-222288.69500000001</v>
      </c>
      <c r="DT35" s="90">
        <v>-128973.859</v>
      </c>
      <c r="DU35" s="90">
        <v>6042.31</v>
      </c>
      <c r="DV35" s="90">
        <v>-157165.03200000001</v>
      </c>
      <c r="DW35" s="90">
        <v>-223396.701</v>
      </c>
      <c r="DX35" s="90">
        <v>-46243.307999999997</v>
      </c>
      <c r="DY35" s="90">
        <v>-124813.58200000001</v>
      </c>
      <c r="DZ35" s="90">
        <v>-75806.049000000014</v>
      </c>
      <c r="EA35" s="90">
        <v>-190019.486</v>
      </c>
      <c r="EB35" s="90">
        <v>-60305.582999999999</v>
      </c>
      <c r="EC35" s="90">
        <v>-199357.56400000001</v>
      </c>
      <c r="ED35" s="90">
        <v>-293810.16499999998</v>
      </c>
      <c r="EE35" s="90">
        <v>-132043.54</v>
      </c>
      <c r="EF35" s="87">
        <f t="shared" si="0"/>
        <v>-768663.60499999998</v>
      </c>
      <c r="EG35" s="87">
        <f t="shared" si="1"/>
        <v>-1625892.5590000001</v>
      </c>
    </row>
    <row r="36" spans="1:137" x14ac:dyDescent="0.2">
      <c r="A36" s="106" t="str">
        <f>IF('1'!$A$1=1,B36,C36)</f>
        <v>Assets</v>
      </c>
      <c r="B36" s="107" t="s">
        <v>143</v>
      </c>
      <c r="C36" s="107" t="s">
        <v>142</v>
      </c>
      <c r="D36" s="90">
        <v>0</v>
      </c>
      <c r="E36" s="90">
        <v>0</v>
      </c>
      <c r="F36" s="90">
        <v>0</v>
      </c>
      <c r="G36" s="90">
        <v>0</v>
      </c>
      <c r="H36" s="90">
        <v>0</v>
      </c>
      <c r="I36" s="90">
        <v>0</v>
      </c>
      <c r="J36" s="90">
        <v>0</v>
      </c>
      <c r="K36" s="90">
        <v>0</v>
      </c>
      <c r="L36" s="90">
        <v>0</v>
      </c>
      <c r="M36" s="90">
        <v>0</v>
      </c>
      <c r="N36" s="90">
        <v>0</v>
      </c>
      <c r="O36" s="90">
        <v>280.90100000000001</v>
      </c>
      <c r="P36" s="90">
        <v>0</v>
      </c>
      <c r="Q36" s="90">
        <v>0</v>
      </c>
      <c r="R36" s="90">
        <v>0</v>
      </c>
      <c r="S36" s="90">
        <v>0</v>
      </c>
      <c r="T36" s="90">
        <v>0</v>
      </c>
      <c r="U36" s="90">
        <v>0</v>
      </c>
      <c r="V36" s="90">
        <v>0</v>
      </c>
      <c r="W36" s="90">
        <v>0</v>
      </c>
      <c r="X36" s="90">
        <v>0</v>
      </c>
      <c r="Y36" s="90">
        <v>0</v>
      </c>
      <c r="Z36" s="90">
        <v>0</v>
      </c>
      <c r="AA36" s="90">
        <v>314.45400000000001</v>
      </c>
      <c r="AB36" s="90">
        <v>0</v>
      </c>
      <c r="AC36" s="90">
        <v>0</v>
      </c>
      <c r="AD36" s="90">
        <v>0</v>
      </c>
      <c r="AE36" s="90">
        <v>0</v>
      </c>
      <c r="AF36" s="90">
        <v>0</v>
      </c>
      <c r="AG36" s="90">
        <v>0</v>
      </c>
      <c r="AH36" s="90">
        <v>0</v>
      </c>
      <c r="AI36" s="90">
        <v>0</v>
      </c>
      <c r="AJ36" s="90">
        <v>0</v>
      </c>
      <c r="AK36" s="90">
        <v>0</v>
      </c>
      <c r="AL36" s="90">
        <v>0</v>
      </c>
      <c r="AM36" s="90">
        <v>660.39599999999996</v>
      </c>
      <c r="AN36" s="90">
        <v>0</v>
      </c>
      <c r="AO36" s="90">
        <v>0</v>
      </c>
      <c r="AP36" s="90">
        <v>0</v>
      </c>
      <c r="AQ36" s="90">
        <v>627.64200000000005</v>
      </c>
      <c r="AR36" s="90">
        <v>0</v>
      </c>
      <c r="AS36" s="90">
        <v>0</v>
      </c>
      <c r="AT36" s="90">
        <v>0</v>
      </c>
      <c r="AU36" s="90">
        <v>0</v>
      </c>
      <c r="AV36" s="90">
        <v>0</v>
      </c>
      <c r="AW36" s="90">
        <v>0</v>
      </c>
      <c r="AX36" s="90">
        <v>0</v>
      </c>
      <c r="AY36" s="90">
        <v>0</v>
      </c>
      <c r="AZ36" s="90">
        <v>0</v>
      </c>
      <c r="BA36" s="90">
        <v>0</v>
      </c>
      <c r="BB36" s="90">
        <v>0</v>
      </c>
      <c r="BC36" s="90">
        <v>0</v>
      </c>
      <c r="BD36" s="90">
        <v>0</v>
      </c>
      <c r="BE36" s="90">
        <v>0</v>
      </c>
      <c r="BF36" s="90">
        <v>0</v>
      </c>
      <c r="BG36" s="90">
        <v>0</v>
      </c>
      <c r="BH36" s="90">
        <v>0</v>
      </c>
      <c r="BI36" s="90">
        <v>0</v>
      </c>
      <c r="BJ36" s="90">
        <v>0</v>
      </c>
      <c r="BK36" s="90">
        <v>0</v>
      </c>
      <c r="BL36" s="90">
        <v>0</v>
      </c>
      <c r="BM36" s="90">
        <v>0</v>
      </c>
      <c r="BN36" s="90">
        <v>0</v>
      </c>
      <c r="BO36" s="90">
        <v>0</v>
      </c>
      <c r="BP36" s="90">
        <v>0</v>
      </c>
      <c r="BQ36" s="90">
        <v>0</v>
      </c>
      <c r="BR36" s="90">
        <v>0</v>
      </c>
      <c r="BS36" s="90">
        <v>0</v>
      </c>
      <c r="BT36" s="90">
        <v>0</v>
      </c>
      <c r="BU36" s="90">
        <v>0</v>
      </c>
      <c r="BV36" s="90">
        <v>0</v>
      </c>
      <c r="BW36" s="90">
        <v>0</v>
      </c>
      <c r="BX36" s="90">
        <v>0</v>
      </c>
      <c r="BY36" s="90">
        <v>0</v>
      </c>
      <c r="BZ36" s="90">
        <v>0</v>
      </c>
      <c r="CA36" s="90">
        <v>0</v>
      </c>
      <c r="CB36" s="90">
        <v>0</v>
      </c>
      <c r="CC36" s="90">
        <v>0</v>
      </c>
      <c r="CD36" s="90">
        <v>0</v>
      </c>
      <c r="CE36" s="90">
        <v>0</v>
      </c>
      <c r="CF36" s="90">
        <v>0</v>
      </c>
      <c r="CG36" s="90">
        <v>0</v>
      </c>
      <c r="CH36" s="90">
        <v>0</v>
      </c>
      <c r="CI36" s="90">
        <v>0</v>
      </c>
      <c r="CJ36" s="90">
        <v>0</v>
      </c>
      <c r="CK36" s="90">
        <v>0</v>
      </c>
      <c r="CL36" s="90">
        <v>0</v>
      </c>
      <c r="CM36" s="90">
        <v>0</v>
      </c>
      <c r="CN36" s="90">
        <v>0</v>
      </c>
      <c r="CO36" s="90">
        <v>0</v>
      </c>
      <c r="CP36" s="90">
        <v>0</v>
      </c>
      <c r="CQ36" s="90">
        <v>0</v>
      </c>
      <c r="CR36" s="90">
        <v>0</v>
      </c>
      <c r="CS36" s="90">
        <v>0</v>
      </c>
      <c r="CT36" s="90">
        <v>0</v>
      </c>
      <c r="CU36" s="90">
        <v>0</v>
      </c>
      <c r="CV36" s="90">
        <v>0</v>
      </c>
      <c r="CW36" s="90">
        <v>0</v>
      </c>
      <c r="CX36" s="90">
        <v>0</v>
      </c>
      <c r="CY36" s="90">
        <v>0</v>
      </c>
      <c r="CZ36" s="90">
        <v>0</v>
      </c>
      <c r="DA36" s="90">
        <v>0</v>
      </c>
      <c r="DB36" s="90">
        <v>0</v>
      </c>
      <c r="DC36" s="90">
        <v>0</v>
      </c>
      <c r="DD36" s="90">
        <v>0</v>
      </c>
      <c r="DE36" s="90">
        <v>0</v>
      </c>
      <c r="DF36" s="90">
        <v>0</v>
      </c>
      <c r="DG36" s="90">
        <v>0</v>
      </c>
      <c r="DH36" s="90">
        <v>0</v>
      </c>
      <c r="DI36" s="90">
        <v>0</v>
      </c>
      <c r="DJ36" s="90">
        <v>0</v>
      </c>
      <c r="DK36" s="90">
        <v>0</v>
      </c>
      <c r="DL36" s="90">
        <v>0</v>
      </c>
      <c r="DM36" s="90">
        <v>0</v>
      </c>
      <c r="DN36" s="90">
        <v>0</v>
      </c>
      <c r="DO36" s="90">
        <v>0</v>
      </c>
      <c r="DP36" s="90">
        <v>0</v>
      </c>
      <c r="DQ36" s="90">
        <v>0</v>
      </c>
      <c r="DR36" s="90">
        <v>0</v>
      </c>
      <c r="DS36" s="90">
        <v>0</v>
      </c>
      <c r="DT36" s="90">
        <v>0</v>
      </c>
      <c r="DU36" s="90">
        <v>0</v>
      </c>
      <c r="DV36" s="90">
        <v>0</v>
      </c>
      <c r="DW36" s="90">
        <v>0</v>
      </c>
      <c r="DX36" s="90">
        <v>0</v>
      </c>
      <c r="DY36" s="90">
        <v>0</v>
      </c>
      <c r="DZ36" s="90">
        <v>0</v>
      </c>
      <c r="EA36" s="90">
        <v>0</v>
      </c>
      <c r="EB36" s="90">
        <v>0</v>
      </c>
      <c r="EC36" s="90">
        <v>0</v>
      </c>
      <c r="ED36" s="90">
        <v>0</v>
      </c>
      <c r="EE36" s="90">
        <v>0</v>
      </c>
      <c r="EF36" s="87">
        <f t="shared" si="0"/>
        <v>0</v>
      </c>
      <c r="EG36" s="87">
        <f t="shared" si="1"/>
        <v>0</v>
      </c>
    </row>
    <row r="37" spans="1:137" x14ac:dyDescent="0.2">
      <c r="A37" s="106" t="str">
        <f>IF('1'!$A$1=1,B37,C37)</f>
        <v>Liabilities</v>
      </c>
      <c r="B37" s="107" t="s">
        <v>145</v>
      </c>
      <c r="C37" s="107" t="s">
        <v>144</v>
      </c>
      <c r="D37" s="90">
        <v>-1170.1379999999999</v>
      </c>
      <c r="E37" s="90">
        <v>-1860.4720000000002</v>
      </c>
      <c r="F37" s="90">
        <v>3069.8210000000004</v>
      </c>
      <c r="G37" s="90">
        <v>5177.759</v>
      </c>
      <c r="H37" s="90">
        <v>20078.646000000001</v>
      </c>
      <c r="I37" s="90">
        <v>658.21799999999996</v>
      </c>
      <c r="J37" s="90">
        <v>12292.916000000001</v>
      </c>
      <c r="K37" s="90">
        <v>10099.747000000001</v>
      </c>
      <c r="L37" s="90">
        <v>12590.815999999999</v>
      </c>
      <c r="M37" s="90">
        <v>5766.1050000000005</v>
      </c>
      <c r="N37" s="90">
        <v>1142.318</v>
      </c>
      <c r="O37" s="90">
        <v>2809.0070000000001</v>
      </c>
      <c r="P37" s="90">
        <v>-1965.0349999999999</v>
      </c>
      <c r="Q37" s="90">
        <v>-527.86099999999999</v>
      </c>
      <c r="R37" s="90">
        <v>8275.8350000000009</v>
      </c>
      <c r="S37" s="90">
        <v>-358.81299999999999</v>
      </c>
      <c r="T37" s="90">
        <v>-756.19399999999996</v>
      </c>
      <c r="U37" s="90">
        <v>1023.005</v>
      </c>
      <c r="V37" s="90">
        <v>-620.41999999999996</v>
      </c>
      <c r="W37" s="90">
        <v>-4737.2489999999998</v>
      </c>
      <c r="X37" s="90">
        <v>25776.228000000003</v>
      </c>
      <c r="Y37" s="90">
        <v>-7778.6959999999999</v>
      </c>
      <c r="Z37" s="90">
        <v>-3264.0190000000002</v>
      </c>
      <c r="AA37" s="90">
        <v>-1048.1809999999998</v>
      </c>
      <c r="AB37" s="90">
        <v>-1140.326</v>
      </c>
      <c r="AC37" s="90">
        <v>-756.77700000000004</v>
      </c>
      <c r="AD37" s="90">
        <v>-324.01900000000001</v>
      </c>
      <c r="AE37" s="90">
        <v>16006.669</v>
      </c>
      <c r="AF37" s="90">
        <v>-1109.7950000000001</v>
      </c>
      <c r="AG37" s="90">
        <v>809.375</v>
      </c>
      <c r="AH37" s="90">
        <v>-1064.742</v>
      </c>
      <c r="AI37" s="90">
        <v>-153.81200000000001</v>
      </c>
      <c r="AJ37" s="90">
        <v>36552.049999999996</v>
      </c>
      <c r="AK37" s="90">
        <v>1945.8130000000001</v>
      </c>
      <c r="AL37" s="90">
        <v>1335.2629999999999</v>
      </c>
      <c r="AM37" s="90">
        <v>1293.2759999999998</v>
      </c>
      <c r="AN37" s="90">
        <v>2217.8780000000002</v>
      </c>
      <c r="AO37" s="90">
        <v>4673.4210000000003</v>
      </c>
      <c r="AP37" s="90">
        <v>421.46</v>
      </c>
      <c r="AQ37" s="90">
        <v>-2824.3889999999997</v>
      </c>
      <c r="AR37" s="90">
        <v>-2094.498</v>
      </c>
      <c r="AS37" s="90">
        <v>-183.41500000000008</v>
      </c>
      <c r="AT37" s="90">
        <v>-1003.226</v>
      </c>
      <c r="AU37" s="90">
        <v>17423.719999999998</v>
      </c>
      <c r="AV37" s="90">
        <v>-592.01700000000005</v>
      </c>
      <c r="AW37" s="90">
        <v>590.67499999999995</v>
      </c>
      <c r="AX37" s="90">
        <v>34861.006000000001</v>
      </c>
      <c r="AY37" s="90">
        <v>28456.076999999997</v>
      </c>
      <c r="AZ37" s="90">
        <v>5910.3850000000002</v>
      </c>
      <c r="BA37" s="90">
        <v>1059.2660000000001</v>
      </c>
      <c r="BB37" s="90">
        <v>32800.376000000004</v>
      </c>
      <c r="BC37" s="90">
        <v>16703.561000000002</v>
      </c>
      <c r="BD37" s="90">
        <v>-20971.183000000001</v>
      </c>
      <c r="BE37" s="90">
        <v>46083.692999999999</v>
      </c>
      <c r="BF37" s="90">
        <v>30489.605</v>
      </c>
      <c r="BG37" s="90">
        <v>-504.93900000000053</v>
      </c>
      <c r="BH37" s="90">
        <v>-6341.0490000000009</v>
      </c>
      <c r="BI37" s="90">
        <v>10171.365</v>
      </c>
      <c r="BJ37" s="90">
        <v>4313.05</v>
      </c>
      <c r="BK37" s="90">
        <v>16455.776000000002</v>
      </c>
      <c r="BL37" s="90">
        <v>40858.181000000004</v>
      </c>
      <c r="BM37" s="90">
        <v>1672.5640000000003</v>
      </c>
      <c r="BN37" s="90">
        <v>-11727.057999999999</v>
      </c>
      <c r="BO37" s="90">
        <v>-8820.7880000000005</v>
      </c>
      <c r="BP37" s="90">
        <v>-32954.810999999994</v>
      </c>
      <c r="BQ37" s="90">
        <v>9507.8140000000003</v>
      </c>
      <c r="BR37" s="90">
        <v>5899.5730000000003</v>
      </c>
      <c r="BS37" s="90">
        <v>-7100.5259999999998</v>
      </c>
      <c r="BT37" s="90">
        <v>-42552.585999999996</v>
      </c>
      <c r="BU37" s="90">
        <v>-3427.319</v>
      </c>
      <c r="BV37" s="90">
        <v>-2547.9129999999996</v>
      </c>
      <c r="BW37" s="90">
        <v>71044.031000000003</v>
      </c>
      <c r="BX37" s="90">
        <v>9425.4039999999986</v>
      </c>
      <c r="BY37" s="90">
        <v>4350.0070000000005</v>
      </c>
      <c r="BZ37" s="90">
        <v>-7115.6639999999998</v>
      </c>
      <c r="CA37" s="90">
        <v>28404.820000000003</v>
      </c>
      <c r="CB37" s="90">
        <v>1766.5830000000001</v>
      </c>
      <c r="CC37" s="90">
        <v>20647.822</v>
      </c>
      <c r="CD37" s="90">
        <v>10287.100000000002</v>
      </c>
      <c r="CE37" s="90">
        <v>-9053.2800000000007</v>
      </c>
      <c r="CF37" s="90">
        <v>-51985.551999999996</v>
      </c>
      <c r="CG37" s="90">
        <v>12527.972999999998</v>
      </c>
      <c r="CH37" s="90">
        <v>4839.6580000000013</v>
      </c>
      <c r="CI37" s="90">
        <v>12300.484</v>
      </c>
      <c r="CJ37" s="90">
        <v>-13962.654</v>
      </c>
      <c r="CK37" s="90">
        <v>-13269.181999999999</v>
      </c>
      <c r="CL37" s="90">
        <v>56023.133999999998</v>
      </c>
      <c r="CM37" s="90">
        <v>25305.488000000001</v>
      </c>
      <c r="CN37" s="90">
        <v>25393.253000000001</v>
      </c>
      <c r="CO37" s="90">
        <v>57895.447</v>
      </c>
      <c r="CP37" s="90">
        <v>-1242.153</v>
      </c>
      <c r="CQ37" s="90">
        <v>54926.038</v>
      </c>
      <c r="CR37" s="90">
        <v>16748.419000000002</v>
      </c>
      <c r="CS37" s="90">
        <v>99210.611000000004</v>
      </c>
      <c r="CT37" s="90">
        <v>92847.675999999992</v>
      </c>
      <c r="CU37" s="90">
        <v>58217.211000000003</v>
      </c>
      <c r="CV37" s="90">
        <v>123821.2798</v>
      </c>
      <c r="CW37" s="90">
        <v>13201.264399999996</v>
      </c>
      <c r="CX37" s="90">
        <v>122980.20240000002</v>
      </c>
      <c r="CY37" s="90">
        <v>55035.743800000011</v>
      </c>
      <c r="CZ37" s="90">
        <v>67469.066799999986</v>
      </c>
      <c r="DA37" s="90">
        <v>63921.912600000003</v>
      </c>
      <c r="DB37" s="90">
        <v>115520.20700000001</v>
      </c>
      <c r="DC37" s="90">
        <v>54962.6054</v>
      </c>
      <c r="DD37" s="90">
        <v>60996.424200000009</v>
      </c>
      <c r="DE37" s="90">
        <v>57285.534838709675</v>
      </c>
      <c r="DF37" s="90">
        <v>69203.333279999992</v>
      </c>
      <c r="DG37" s="90">
        <v>143793.0806354839</v>
      </c>
      <c r="DH37" s="90">
        <v>12872.058000000001</v>
      </c>
      <c r="DI37" s="90">
        <v>-3416.9589999999998</v>
      </c>
      <c r="DJ37" s="90">
        <v>312692.39900000003</v>
      </c>
      <c r="DK37" s="90">
        <v>35248.262999999999</v>
      </c>
      <c r="DL37" s="90">
        <v>-3659.5880000000002</v>
      </c>
      <c r="DM37" s="90">
        <v>76947.262000000002</v>
      </c>
      <c r="DN37" s="90">
        <v>-5000.8019999999997</v>
      </c>
      <c r="DO37" s="90">
        <v>-100332.98199999999</v>
      </c>
      <c r="DP37" s="90">
        <v>-2597.1859999999997</v>
      </c>
      <c r="DQ37" s="90">
        <v>8491.0740000000005</v>
      </c>
      <c r="DR37" s="90">
        <v>215131.37100000001</v>
      </c>
      <c r="DS37" s="90">
        <v>222288.69500000001</v>
      </c>
      <c r="DT37" s="90">
        <v>128973.859</v>
      </c>
      <c r="DU37" s="90">
        <v>-6042.31</v>
      </c>
      <c r="DV37" s="90">
        <v>157165.03200000001</v>
      </c>
      <c r="DW37" s="90">
        <v>223396.701</v>
      </c>
      <c r="DX37" s="90">
        <v>46243.307999999997</v>
      </c>
      <c r="DY37" s="90">
        <v>124813.58200000001</v>
      </c>
      <c r="DZ37" s="90">
        <v>75806.049000000014</v>
      </c>
      <c r="EA37" s="90">
        <v>190019.486</v>
      </c>
      <c r="EB37" s="90">
        <v>60305.582999999999</v>
      </c>
      <c r="EC37" s="90">
        <v>199357.56400000001</v>
      </c>
      <c r="ED37" s="90">
        <v>293810.16499999998</v>
      </c>
      <c r="EE37" s="90">
        <v>132043.54</v>
      </c>
      <c r="EF37" s="87">
        <f t="shared" si="0"/>
        <v>768663.60499999998</v>
      </c>
      <c r="EG37" s="87">
        <f t="shared" si="1"/>
        <v>1625892.5590000001</v>
      </c>
    </row>
    <row r="38" spans="1:137" x14ac:dyDescent="0.2">
      <c r="A38" s="108" t="str">
        <f>IF('1'!$A$1=1,B38,C38)</f>
        <v>Portfolio investment</v>
      </c>
      <c r="B38" s="109" t="s">
        <v>147</v>
      </c>
      <c r="C38" s="109" t="s">
        <v>146</v>
      </c>
      <c r="D38" s="95">
        <v>-616.69399999999996</v>
      </c>
      <c r="E38" s="95">
        <v>-1468.7940000000001</v>
      </c>
      <c r="F38" s="95">
        <v>-348.84300000000002</v>
      </c>
      <c r="G38" s="95">
        <v>-749.41300000000001</v>
      </c>
      <c r="H38" s="95">
        <v>20413.29</v>
      </c>
      <c r="I38" s="95">
        <v>-764.38199999999995</v>
      </c>
      <c r="J38" s="95">
        <v>-1653.56</v>
      </c>
      <c r="K38" s="95">
        <v>-367.65699999999998</v>
      </c>
      <c r="L38" s="95">
        <v>1372.355</v>
      </c>
      <c r="M38" s="95">
        <v>1354.1610000000001</v>
      </c>
      <c r="N38" s="95">
        <v>1468.6949999999999</v>
      </c>
      <c r="O38" s="95">
        <v>1427.912</v>
      </c>
      <c r="P38" s="95">
        <v>-1067.4259999999999</v>
      </c>
      <c r="Q38" s="95">
        <v>26.393000000000001</v>
      </c>
      <c r="R38" s="95">
        <v>-26.356000000000002</v>
      </c>
      <c r="S38" s="95">
        <v>-205.036</v>
      </c>
      <c r="T38" s="95">
        <v>50.412999999999997</v>
      </c>
      <c r="U38" s="95">
        <v>0</v>
      </c>
      <c r="V38" s="95">
        <v>-24.817</v>
      </c>
      <c r="W38" s="95">
        <v>-4361.277</v>
      </c>
      <c r="X38" s="95">
        <v>26117.809000000001</v>
      </c>
      <c r="Y38" s="95">
        <v>-7675.6670000000004</v>
      </c>
      <c r="Z38" s="95">
        <v>-2827.1030000000001</v>
      </c>
      <c r="AA38" s="95">
        <v>-2751.4749999999999</v>
      </c>
      <c r="AB38" s="95">
        <v>-135.75299999999999</v>
      </c>
      <c r="AC38" s="95">
        <v>-432.44400000000002</v>
      </c>
      <c r="AD38" s="95">
        <v>-513.03</v>
      </c>
      <c r="AE38" s="95">
        <v>26.856999999999999</v>
      </c>
      <c r="AF38" s="95">
        <v>-26.423999999999999</v>
      </c>
      <c r="AG38" s="95">
        <v>391.63299999999998</v>
      </c>
      <c r="AH38" s="95">
        <v>-155.816</v>
      </c>
      <c r="AI38" s="95">
        <v>563.976</v>
      </c>
      <c r="AJ38" s="95">
        <v>36813.135999999999</v>
      </c>
      <c r="AK38" s="95">
        <v>1785.883</v>
      </c>
      <c r="AL38" s="95">
        <v>240.34700000000001</v>
      </c>
      <c r="AM38" s="95">
        <v>522.81399999999996</v>
      </c>
      <c r="AN38" s="95">
        <v>3298.3820000000001</v>
      </c>
      <c r="AO38" s="95">
        <v>5434.21</v>
      </c>
      <c r="AP38" s="95">
        <v>711.21299999999997</v>
      </c>
      <c r="AQ38" s="95">
        <v>-2562.8719999999998</v>
      </c>
      <c r="AR38" s="95">
        <v>-1099.6110000000001</v>
      </c>
      <c r="AS38" s="95">
        <v>-812.26700000000005</v>
      </c>
      <c r="AT38" s="95">
        <v>-1293.634</v>
      </c>
      <c r="AU38" s="95">
        <v>17808.470999999998</v>
      </c>
      <c r="AV38" s="95">
        <v>-563.82600000000002</v>
      </c>
      <c r="AW38" s="95">
        <v>56.255000000000024</v>
      </c>
      <c r="AX38" s="95">
        <v>35335.875</v>
      </c>
      <c r="AY38" s="95">
        <v>-27.789999999999992</v>
      </c>
      <c r="AZ38" s="95">
        <v>5882.5060000000003</v>
      </c>
      <c r="BA38" s="95">
        <v>1222.23</v>
      </c>
      <c r="BB38" s="95">
        <v>16494.210999999999</v>
      </c>
      <c r="BC38" s="95">
        <v>16086.897000000001</v>
      </c>
      <c r="BD38" s="95">
        <v>-20364.47</v>
      </c>
      <c r="BE38" s="95">
        <v>45156.188999999998</v>
      </c>
      <c r="BF38" s="95">
        <v>30489.605</v>
      </c>
      <c r="BG38" s="95">
        <v>732.16299999999956</v>
      </c>
      <c r="BH38" s="95">
        <v>-5498.8780000000006</v>
      </c>
      <c r="BI38" s="95">
        <v>2431.2050000000004</v>
      </c>
      <c r="BJ38" s="95">
        <v>4581.0929999999998</v>
      </c>
      <c r="BK38" s="95">
        <v>12158.859</v>
      </c>
      <c r="BL38" s="95">
        <v>41581.762000000002</v>
      </c>
      <c r="BM38" s="95">
        <v>3271.3380000000002</v>
      </c>
      <c r="BN38" s="95">
        <v>-7738.8019999999997</v>
      </c>
      <c r="BO38" s="95">
        <v>-8357.969000000001</v>
      </c>
      <c r="BP38" s="95">
        <v>-33544.725999999995</v>
      </c>
      <c r="BQ38" s="95">
        <v>-6222.8109999999997</v>
      </c>
      <c r="BR38" s="95">
        <v>24363.052</v>
      </c>
      <c r="BS38" s="95">
        <v>-5339.1549999999997</v>
      </c>
      <c r="BT38" s="95">
        <v>-42972.237000000001</v>
      </c>
      <c r="BU38" s="95">
        <v>-4163.768</v>
      </c>
      <c r="BV38" s="95">
        <v>-4020.0409999999997</v>
      </c>
      <c r="BW38" s="95">
        <v>29381.017</v>
      </c>
      <c r="BX38" s="95">
        <v>10130.897999999999</v>
      </c>
      <c r="BY38" s="95">
        <v>6552.8950000000004</v>
      </c>
      <c r="BZ38" s="95">
        <v>2612.7820000000002</v>
      </c>
      <c r="CA38" s="95">
        <v>27650.710000000003</v>
      </c>
      <c r="CB38" s="95">
        <v>855.68899999999996</v>
      </c>
      <c r="CC38" s="95">
        <v>10923.188</v>
      </c>
      <c r="CD38" s="95">
        <v>10042.169000000002</v>
      </c>
      <c r="CE38" s="95">
        <v>-7901.5309999999999</v>
      </c>
      <c r="CF38" s="95">
        <v>-53215.03</v>
      </c>
      <c r="CG38" s="95">
        <v>-3956.2020000000002</v>
      </c>
      <c r="CH38" s="95">
        <v>-3914.0409999999997</v>
      </c>
      <c r="CI38" s="95">
        <v>163.28100000000001</v>
      </c>
      <c r="CJ38" s="95">
        <v>-12115.890000000001</v>
      </c>
      <c r="CK38" s="95">
        <v>-9973.1970000000001</v>
      </c>
      <c r="CL38" s="95">
        <v>29.254999999999999</v>
      </c>
      <c r="CM38" s="95">
        <v>-409.56900000000002</v>
      </c>
      <c r="CN38" s="95">
        <v>-2018.5880000000002</v>
      </c>
      <c r="CO38" s="95">
        <v>-2047.8429999999998</v>
      </c>
      <c r="CP38" s="95">
        <v>-222.95</v>
      </c>
      <c r="CQ38" s="95">
        <v>-2047.8409999999999</v>
      </c>
      <c r="CR38" s="95">
        <v>-292.54899999999998</v>
      </c>
      <c r="CS38" s="95">
        <v>-7386.8580000000002</v>
      </c>
      <c r="CT38" s="95">
        <v>-2157.547</v>
      </c>
      <c r="CU38" s="95">
        <v>-292.54899999999998</v>
      </c>
      <c r="CV38" s="95">
        <v>6143.5250000000005</v>
      </c>
      <c r="CW38" s="95">
        <v>-5777.8389999999999</v>
      </c>
      <c r="CX38" s="95">
        <v>1243.3329999999999</v>
      </c>
      <c r="CY38" s="95">
        <v>-2669.5070000000001</v>
      </c>
      <c r="CZ38" s="95">
        <v>-3035.194</v>
      </c>
      <c r="DA38" s="95">
        <v>3181.4679999999998</v>
      </c>
      <c r="DB38" s="95">
        <v>511.96000000000004</v>
      </c>
      <c r="DC38" s="95">
        <v>-2230.6849999999999</v>
      </c>
      <c r="DD38" s="95">
        <v>-694.80399999999997</v>
      </c>
      <c r="DE38" s="95">
        <v>547.78399999999999</v>
      </c>
      <c r="DF38" s="95">
        <v>-2711.6570000000002</v>
      </c>
      <c r="DG38" s="95">
        <v>-333.84500000000003</v>
      </c>
      <c r="DH38" s="95">
        <v>719.50099999999998</v>
      </c>
      <c r="DI38" s="95">
        <v>-341.75600000000003</v>
      </c>
      <c r="DJ38" s="95">
        <v>-347.97500000000002</v>
      </c>
      <c r="DK38" s="95">
        <v>-472.327</v>
      </c>
      <c r="DL38" s="95">
        <v>-3137.0940000000001</v>
      </c>
      <c r="DM38" s="95">
        <v>-3238.201</v>
      </c>
      <c r="DN38" s="95">
        <v>-1147.7249999999999</v>
      </c>
      <c r="DO38" s="95">
        <v>-219086.28099999999</v>
      </c>
      <c r="DP38" s="95">
        <v>-1278.6679999999999</v>
      </c>
      <c r="DQ38" s="95">
        <v>-2062.123</v>
      </c>
      <c r="DR38" s="95">
        <v>372.15200000000004</v>
      </c>
      <c r="DS38" s="95">
        <v>-501.024</v>
      </c>
      <c r="DT38" s="95">
        <v>547.41700000000003</v>
      </c>
      <c r="DU38" s="95">
        <v>-250.02699999999999</v>
      </c>
      <c r="DV38" s="95">
        <v>2322.9189999999999</v>
      </c>
      <c r="DW38" s="95">
        <v>-1118.165</v>
      </c>
      <c r="DX38" s="95">
        <v>1536.61</v>
      </c>
      <c r="DY38" s="95">
        <v>-249.476</v>
      </c>
      <c r="DZ38" s="95">
        <v>167.17599999999999</v>
      </c>
      <c r="EA38" s="95">
        <v>-745.95399999999995</v>
      </c>
      <c r="EB38" s="95">
        <v>-247.91</v>
      </c>
      <c r="EC38" s="95">
        <v>-1748.338</v>
      </c>
      <c r="ED38" s="95">
        <v>715.76800000000003</v>
      </c>
      <c r="EE38" s="95">
        <v>148881.247</v>
      </c>
      <c r="EF38" s="297">
        <f t="shared" si="0"/>
        <v>-230521.52099999998</v>
      </c>
      <c r="EG38" s="297">
        <f t="shared" si="1"/>
        <v>149811.26699999999</v>
      </c>
    </row>
    <row r="39" spans="1:137" x14ac:dyDescent="0.2">
      <c r="A39" s="108" t="str">
        <f>IF('1'!$A$1=1,B39,C39)</f>
        <v>Financial derivatives</v>
      </c>
      <c r="B39" s="109" t="s">
        <v>149</v>
      </c>
      <c r="C39" s="109" t="s">
        <v>148</v>
      </c>
      <c r="D39" s="95">
        <v>0</v>
      </c>
      <c r="E39" s="95">
        <v>0</v>
      </c>
      <c r="F39" s="95">
        <v>0</v>
      </c>
      <c r="G39" s="95">
        <v>0</v>
      </c>
      <c r="H39" s="95">
        <v>0</v>
      </c>
      <c r="I39" s="95">
        <v>0</v>
      </c>
      <c r="J39" s="95">
        <v>0</v>
      </c>
      <c r="K39" s="95">
        <v>0</v>
      </c>
      <c r="L39" s="95">
        <v>0</v>
      </c>
      <c r="M39" s="95">
        <v>0</v>
      </c>
      <c r="N39" s="95">
        <v>0</v>
      </c>
      <c r="O39" s="95">
        <v>0</v>
      </c>
      <c r="P39" s="95">
        <v>0</v>
      </c>
      <c r="Q39" s="95">
        <v>0</v>
      </c>
      <c r="R39" s="95">
        <v>0</v>
      </c>
      <c r="S39" s="95">
        <v>0</v>
      </c>
      <c r="T39" s="95">
        <v>0</v>
      </c>
      <c r="U39" s="95">
        <v>0</v>
      </c>
      <c r="V39" s="95">
        <v>0</v>
      </c>
      <c r="W39" s="95">
        <v>0</v>
      </c>
      <c r="X39" s="95">
        <v>0</v>
      </c>
      <c r="Y39" s="95">
        <v>0</v>
      </c>
      <c r="Z39" s="95">
        <v>0</v>
      </c>
      <c r="AA39" s="95">
        <v>0</v>
      </c>
      <c r="AB39" s="95">
        <v>0</v>
      </c>
      <c r="AC39" s="95">
        <v>0</v>
      </c>
      <c r="AD39" s="95">
        <v>0</v>
      </c>
      <c r="AE39" s="95">
        <v>0</v>
      </c>
      <c r="AF39" s="95">
        <v>0</v>
      </c>
      <c r="AG39" s="95">
        <v>0</v>
      </c>
      <c r="AH39" s="95">
        <v>0</v>
      </c>
      <c r="AI39" s="95">
        <v>0</v>
      </c>
      <c r="AJ39" s="95">
        <v>0</v>
      </c>
      <c r="AK39" s="95">
        <v>0</v>
      </c>
      <c r="AL39" s="95">
        <v>0</v>
      </c>
      <c r="AM39" s="95">
        <v>0</v>
      </c>
      <c r="AN39" s="95">
        <v>0</v>
      </c>
      <c r="AO39" s="95">
        <v>0</v>
      </c>
      <c r="AP39" s="95">
        <v>0</v>
      </c>
      <c r="AQ39" s="95">
        <v>0</v>
      </c>
      <c r="AR39" s="95">
        <v>0</v>
      </c>
      <c r="AS39" s="95">
        <v>0</v>
      </c>
      <c r="AT39" s="95">
        <v>0</v>
      </c>
      <c r="AU39" s="95">
        <v>0</v>
      </c>
      <c r="AV39" s="95">
        <v>0</v>
      </c>
      <c r="AW39" s="95">
        <v>0</v>
      </c>
      <c r="AX39" s="95">
        <v>0</v>
      </c>
      <c r="AY39" s="95">
        <v>0</v>
      </c>
      <c r="AZ39" s="95">
        <v>0</v>
      </c>
      <c r="BA39" s="95">
        <v>0</v>
      </c>
      <c r="BB39" s="95">
        <v>0</v>
      </c>
      <c r="BC39" s="95">
        <v>0</v>
      </c>
      <c r="BD39" s="95">
        <v>0</v>
      </c>
      <c r="BE39" s="95">
        <v>0</v>
      </c>
      <c r="BF39" s="95">
        <v>0</v>
      </c>
      <c r="BG39" s="95">
        <v>0</v>
      </c>
      <c r="BH39" s="95">
        <v>0</v>
      </c>
      <c r="BI39" s="95">
        <v>0</v>
      </c>
      <c r="BJ39" s="95">
        <v>0</v>
      </c>
      <c r="BK39" s="95">
        <v>0</v>
      </c>
      <c r="BL39" s="95">
        <v>0</v>
      </c>
      <c r="BM39" s="95">
        <v>0</v>
      </c>
      <c r="BN39" s="95">
        <v>0</v>
      </c>
      <c r="BO39" s="95">
        <v>0</v>
      </c>
      <c r="BP39" s="95">
        <v>0</v>
      </c>
      <c r="BQ39" s="95">
        <v>0</v>
      </c>
      <c r="BR39" s="95">
        <v>0</v>
      </c>
      <c r="BS39" s="95">
        <v>0</v>
      </c>
      <c r="BT39" s="95">
        <v>-9204.34</v>
      </c>
      <c r="BU39" s="95">
        <v>0</v>
      </c>
      <c r="BV39" s="95">
        <v>0</v>
      </c>
      <c r="BW39" s="95">
        <v>0</v>
      </c>
      <c r="BX39" s="95">
        <v>0</v>
      </c>
      <c r="BY39" s="95">
        <v>0</v>
      </c>
      <c r="BZ39" s="95">
        <v>0</v>
      </c>
      <c r="CA39" s="95">
        <v>0</v>
      </c>
      <c r="CB39" s="95">
        <v>0</v>
      </c>
      <c r="CC39" s="95">
        <v>0</v>
      </c>
      <c r="CD39" s="95">
        <v>0</v>
      </c>
      <c r="CE39" s="95">
        <v>0</v>
      </c>
      <c r="CF39" s="95">
        <v>0</v>
      </c>
      <c r="CG39" s="95">
        <v>0</v>
      </c>
      <c r="CH39" s="95">
        <v>0</v>
      </c>
      <c r="CI39" s="95">
        <v>-4626.2879999999996</v>
      </c>
      <c r="CJ39" s="95">
        <v>-923.38199999999995</v>
      </c>
      <c r="CK39" s="95">
        <v>-397.791</v>
      </c>
      <c r="CL39" s="95">
        <v>0</v>
      </c>
      <c r="CM39" s="95">
        <v>0</v>
      </c>
      <c r="CN39" s="95">
        <v>0</v>
      </c>
      <c r="CO39" s="95">
        <v>0</v>
      </c>
      <c r="CP39" s="95">
        <v>0</v>
      </c>
      <c r="CQ39" s="95">
        <v>0</v>
      </c>
      <c r="CR39" s="95">
        <v>0</v>
      </c>
      <c r="CS39" s="95">
        <v>0</v>
      </c>
      <c r="CT39" s="95">
        <v>0</v>
      </c>
      <c r="CU39" s="95">
        <v>0</v>
      </c>
      <c r="CV39" s="95">
        <v>0</v>
      </c>
      <c r="CW39" s="95">
        <v>0</v>
      </c>
      <c r="CX39" s="95">
        <v>0</v>
      </c>
      <c r="CY39" s="95">
        <v>0</v>
      </c>
      <c r="CZ39" s="95">
        <v>0</v>
      </c>
      <c r="DA39" s="95">
        <v>0</v>
      </c>
      <c r="DB39" s="95">
        <v>0</v>
      </c>
      <c r="DC39" s="95">
        <v>0</v>
      </c>
      <c r="DD39" s="95">
        <v>0</v>
      </c>
      <c r="DE39" s="95">
        <v>0</v>
      </c>
      <c r="DF39" s="95">
        <v>0</v>
      </c>
      <c r="DG39" s="95">
        <v>0</v>
      </c>
      <c r="DH39" s="95">
        <v>0</v>
      </c>
      <c r="DI39" s="95">
        <v>0</v>
      </c>
      <c r="DJ39" s="95">
        <v>0</v>
      </c>
      <c r="DK39" s="95">
        <v>0</v>
      </c>
      <c r="DL39" s="95">
        <v>0</v>
      </c>
      <c r="DM39" s="95">
        <v>0</v>
      </c>
      <c r="DN39" s="95">
        <v>-2336.44</v>
      </c>
      <c r="DO39" s="95">
        <v>0</v>
      </c>
      <c r="DP39" s="95">
        <v>0</v>
      </c>
      <c r="DQ39" s="95">
        <v>0</v>
      </c>
      <c r="DR39" s="95">
        <v>0</v>
      </c>
      <c r="DS39" s="95">
        <v>0</v>
      </c>
      <c r="DT39" s="95">
        <v>0</v>
      </c>
      <c r="DU39" s="95">
        <v>0</v>
      </c>
      <c r="DV39" s="95">
        <v>0</v>
      </c>
      <c r="DW39" s="95">
        <v>0</v>
      </c>
      <c r="DX39" s="95">
        <v>0</v>
      </c>
      <c r="DY39" s="95">
        <v>0</v>
      </c>
      <c r="DZ39" s="95">
        <v>0</v>
      </c>
      <c r="EA39" s="95">
        <v>0</v>
      </c>
      <c r="EB39" s="95">
        <v>0</v>
      </c>
      <c r="EC39" s="95">
        <v>0</v>
      </c>
      <c r="ED39" s="95">
        <v>0</v>
      </c>
      <c r="EE39" s="95">
        <v>-149050.04699999999</v>
      </c>
      <c r="EF39" s="297">
        <f t="shared" si="0"/>
        <v>-2336.44</v>
      </c>
      <c r="EG39" s="297">
        <f t="shared" si="1"/>
        <v>-149050.04699999999</v>
      </c>
    </row>
    <row r="40" spans="1:137" x14ac:dyDescent="0.2">
      <c r="A40" s="108" t="str">
        <f>IF('1'!$A$1=1,B40,C40)</f>
        <v>Other investment, loans excl. IMF loans</v>
      </c>
      <c r="B40" s="109" t="s">
        <v>151</v>
      </c>
      <c r="C40" s="109" t="s">
        <v>150</v>
      </c>
      <c r="D40" s="95">
        <v>-553.44399999999996</v>
      </c>
      <c r="E40" s="95">
        <v>-391.678</v>
      </c>
      <c r="F40" s="95">
        <v>3418.6640000000002</v>
      </c>
      <c r="G40" s="95">
        <v>5927.1719999999996</v>
      </c>
      <c r="H40" s="95">
        <v>-334.64400000000001</v>
      </c>
      <c r="I40" s="95">
        <v>1422.6</v>
      </c>
      <c r="J40" s="95">
        <v>13946.476000000001</v>
      </c>
      <c r="K40" s="95">
        <v>10467.404</v>
      </c>
      <c r="L40" s="95">
        <v>11218.460999999999</v>
      </c>
      <c r="M40" s="95">
        <v>4411.9440000000004</v>
      </c>
      <c r="N40" s="95">
        <v>-326.37700000000001</v>
      </c>
      <c r="O40" s="95">
        <v>1381.095</v>
      </c>
      <c r="P40" s="95">
        <v>-897.60900000000004</v>
      </c>
      <c r="Q40" s="95">
        <v>-554.25400000000002</v>
      </c>
      <c r="R40" s="95">
        <v>8302.1910000000007</v>
      </c>
      <c r="S40" s="95">
        <v>-153.77699999999999</v>
      </c>
      <c r="T40" s="95">
        <v>-806.60699999999997</v>
      </c>
      <c r="U40" s="95">
        <v>1023.005</v>
      </c>
      <c r="V40" s="95">
        <v>-595.60299999999995</v>
      </c>
      <c r="W40" s="95">
        <v>-375.97199999999998</v>
      </c>
      <c r="X40" s="95">
        <v>-341.58100000000002</v>
      </c>
      <c r="Y40" s="95">
        <v>-103.029</v>
      </c>
      <c r="Z40" s="95">
        <v>-436.916</v>
      </c>
      <c r="AA40" s="95">
        <v>1703.2940000000001</v>
      </c>
      <c r="AB40" s="95">
        <v>-1004.573</v>
      </c>
      <c r="AC40" s="95">
        <v>-324.33300000000003</v>
      </c>
      <c r="AD40" s="95">
        <v>189.011</v>
      </c>
      <c r="AE40" s="95">
        <v>15979.812</v>
      </c>
      <c r="AF40" s="95">
        <v>-1083.3710000000001</v>
      </c>
      <c r="AG40" s="95">
        <v>417.74200000000002</v>
      </c>
      <c r="AH40" s="95">
        <v>-908.92600000000004</v>
      </c>
      <c r="AI40" s="95">
        <v>-717.78800000000001</v>
      </c>
      <c r="AJ40" s="95">
        <v>-261.08600000000001</v>
      </c>
      <c r="AK40" s="95">
        <v>159.93</v>
      </c>
      <c r="AL40" s="95">
        <v>1094.9159999999999</v>
      </c>
      <c r="AM40" s="95">
        <v>770.46199999999999</v>
      </c>
      <c r="AN40" s="95">
        <v>-1080.5039999999999</v>
      </c>
      <c r="AO40" s="95">
        <v>-760.78899999999999</v>
      </c>
      <c r="AP40" s="95">
        <v>-289.75299999999999</v>
      </c>
      <c r="AQ40" s="95">
        <v>-261.517</v>
      </c>
      <c r="AR40" s="95">
        <v>-994.88699999999994</v>
      </c>
      <c r="AS40" s="95">
        <v>628.85199999999998</v>
      </c>
      <c r="AT40" s="95">
        <v>290.40800000000002</v>
      </c>
      <c r="AU40" s="95">
        <v>-384.75099999999998</v>
      </c>
      <c r="AV40" s="95">
        <v>-28.190999999999999</v>
      </c>
      <c r="AW40" s="95">
        <v>534.41999999999996</v>
      </c>
      <c r="AX40" s="95">
        <v>-474.86900000000003</v>
      </c>
      <c r="AY40" s="95">
        <v>28483.866999999998</v>
      </c>
      <c r="AZ40" s="95">
        <v>27.879000000000001</v>
      </c>
      <c r="BA40" s="95">
        <v>-162.964</v>
      </c>
      <c r="BB40" s="95">
        <v>16306.165000000001</v>
      </c>
      <c r="BC40" s="95">
        <v>616.66399999999999</v>
      </c>
      <c r="BD40" s="95">
        <v>-606.71299999999997</v>
      </c>
      <c r="BE40" s="95">
        <v>927.50400000000002</v>
      </c>
      <c r="BF40" s="95">
        <v>0</v>
      </c>
      <c r="BG40" s="95">
        <v>-1237.1020000000001</v>
      </c>
      <c r="BH40" s="95">
        <v>-842.17100000000005</v>
      </c>
      <c r="BI40" s="95">
        <v>7740.16</v>
      </c>
      <c r="BJ40" s="95">
        <v>-268.04300000000001</v>
      </c>
      <c r="BK40" s="95">
        <v>4296.9170000000004</v>
      </c>
      <c r="BL40" s="95">
        <v>-723.58100000000002</v>
      </c>
      <c r="BM40" s="95">
        <v>-1598.7739999999999</v>
      </c>
      <c r="BN40" s="95">
        <v>-3988.2559999999999</v>
      </c>
      <c r="BO40" s="95">
        <v>-462.81900000000002</v>
      </c>
      <c r="BP40" s="95">
        <v>589.91499999999996</v>
      </c>
      <c r="BQ40" s="95">
        <v>15730.625</v>
      </c>
      <c r="BR40" s="95">
        <v>-18463.478999999999</v>
      </c>
      <c r="BS40" s="95">
        <v>-1761.3710000000001</v>
      </c>
      <c r="BT40" s="95">
        <v>9623.991</v>
      </c>
      <c r="BU40" s="95">
        <v>736.44899999999996</v>
      </c>
      <c r="BV40" s="95">
        <v>1472.1279999999999</v>
      </c>
      <c r="BW40" s="95">
        <v>41663.014000000003</v>
      </c>
      <c r="BX40" s="95">
        <v>-705.49400000000003</v>
      </c>
      <c r="BY40" s="95">
        <v>-2202.8879999999999</v>
      </c>
      <c r="BZ40" s="95">
        <v>-9728.4459999999999</v>
      </c>
      <c r="CA40" s="95">
        <v>754.11</v>
      </c>
      <c r="CB40" s="95">
        <v>910.89400000000001</v>
      </c>
      <c r="CC40" s="95">
        <v>9724.634</v>
      </c>
      <c r="CD40" s="95">
        <v>244.93100000000001</v>
      </c>
      <c r="CE40" s="95">
        <v>-1151.749</v>
      </c>
      <c r="CF40" s="95">
        <v>1229.4780000000001</v>
      </c>
      <c r="CG40" s="95">
        <v>16484.174999999999</v>
      </c>
      <c r="CH40" s="95">
        <v>8753.6990000000005</v>
      </c>
      <c r="CI40" s="95">
        <v>16763.491000000002</v>
      </c>
      <c r="CJ40" s="95">
        <v>-923.38199999999995</v>
      </c>
      <c r="CK40" s="95">
        <v>-2898.194</v>
      </c>
      <c r="CL40" s="95">
        <v>55993.879000000001</v>
      </c>
      <c r="CM40" s="95">
        <v>25715.057000000001</v>
      </c>
      <c r="CN40" s="95">
        <v>27411.841</v>
      </c>
      <c r="CO40" s="95">
        <v>59943.29</v>
      </c>
      <c r="CP40" s="95">
        <v>-1019.203</v>
      </c>
      <c r="CQ40" s="95">
        <v>56973.879000000001</v>
      </c>
      <c r="CR40" s="95">
        <v>17040.968000000001</v>
      </c>
      <c r="CS40" s="95">
        <v>106597.469</v>
      </c>
      <c r="CT40" s="95">
        <v>95005.222999999998</v>
      </c>
      <c r="CU40" s="95">
        <v>58509.760000000002</v>
      </c>
      <c r="CV40" s="95">
        <v>117677.75480000001</v>
      </c>
      <c r="CW40" s="95">
        <v>18979.103399999996</v>
      </c>
      <c r="CX40" s="95">
        <v>121736.86940000003</v>
      </c>
      <c r="CY40" s="95">
        <v>57705.250800000009</v>
      </c>
      <c r="CZ40" s="95">
        <v>70504.260799999989</v>
      </c>
      <c r="DA40" s="95">
        <v>60740.444600000003</v>
      </c>
      <c r="DB40" s="95">
        <v>115008.247</v>
      </c>
      <c r="DC40" s="95">
        <v>57193.290399999998</v>
      </c>
      <c r="DD40" s="95">
        <v>61691.228200000005</v>
      </c>
      <c r="DE40" s="95">
        <v>56737.750838709675</v>
      </c>
      <c r="DF40" s="95">
        <v>71914.990279999998</v>
      </c>
      <c r="DG40" s="95">
        <v>144126.9256354839</v>
      </c>
      <c r="DH40" s="95">
        <v>12152.557000000001</v>
      </c>
      <c r="DI40" s="95">
        <v>-3075.203</v>
      </c>
      <c r="DJ40" s="95">
        <v>313040.37400000001</v>
      </c>
      <c r="DK40" s="95">
        <v>35720.589999999997</v>
      </c>
      <c r="DL40" s="95">
        <v>-522.49400000000003</v>
      </c>
      <c r="DM40" s="95">
        <v>80185.463000000003</v>
      </c>
      <c r="DN40" s="95">
        <v>-1516.6369999999999</v>
      </c>
      <c r="DO40" s="95">
        <v>118753.299</v>
      </c>
      <c r="DP40" s="95">
        <v>-1318.518</v>
      </c>
      <c r="DQ40" s="95">
        <v>10553.197</v>
      </c>
      <c r="DR40" s="95">
        <v>214759.21900000001</v>
      </c>
      <c r="DS40" s="95">
        <v>222789.71900000001</v>
      </c>
      <c r="DT40" s="95">
        <v>128426.442</v>
      </c>
      <c r="DU40" s="95">
        <v>-5792.2830000000004</v>
      </c>
      <c r="DV40" s="95">
        <v>154842.11300000001</v>
      </c>
      <c r="DW40" s="95">
        <v>224514.86600000001</v>
      </c>
      <c r="DX40" s="95">
        <v>44706.697999999997</v>
      </c>
      <c r="DY40" s="95">
        <v>125063.058</v>
      </c>
      <c r="DZ40" s="95">
        <v>75638.873000000007</v>
      </c>
      <c r="EA40" s="95">
        <v>190765.44</v>
      </c>
      <c r="EB40" s="95">
        <v>60553.493000000002</v>
      </c>
      <c r="EC40" s="95">
        <v>201105.902</v>
      </c>
      <c r="ED40" s="95">
        <v>293094.397</v>
      </c>
      <c r="EE40" s="95">
        <v>132212.34</v>
      </c>
      <c r="EF40" s="297">
        <f t="shared" si="0"/>
        <v>1001521.5660000001</v>
      </c>
      <c r="EG40" s="297">
        <f t="shared" si="1"/>
        <v>1625131.3389999999</v>
      </c>
    </row>
    <row r="41" spans="1:137" x14ac:dyDescent="0.2">
      <c r="A41" s="91" t="str">
        <f>IF('1'!$A$1=1,B41,C41)</f>
        <v xml:space="preserve">Central bank </v>
      </c>
      <c r="B41" s="92" t="s">
        <v>103</v>
      </c>
      <c r="C41" s="92" t="s">
        <v>104</v>
      </c>
      <c r="D41" s="90">
        <v>-411.13</v>
      </c>
      <c r="E41" s="90">
        <v>-171.35900000000001</v>
      </c>
      <c r="F41" s="90">
        <v>534.89300000000003</v>
      </c>
      <c r="G41" s="90">
        <v>-3338.2919999999999</v>
      </c>
      <c r="H41" s="90">
        <v>585.62699999999995</v>
      </c>
      <c r="I41" s="90">
        <v>-8854.0910000000003</v>
      </c>
      <c r="J41" s="90">
        <v>65.272000000000006</v>
      </c>
      <c r="K41" s="90">
        <v>-5796.0000000000018</v>
      </c>
      <c r="L41" s="90">
        <v>6883.5599999999986</v>
      </c>
      <c r="M41" s="90">
        <v>-633.39800000000002</v>
      </c>
      <c r="N41" s="90">
        <v>-16621.901999999998</v>
      </c>
      <c r="O41" s="90">
        <v>-3160.1320000000001</v>
      </c>
      <c r="P41" s="90">
        <v>-3008.2020000000002</v>
      </c>
      <c r="Q41" s="90">
        <v>4011.7440000000001</v>
      </c>
      <c r="R41" s="90">
        <v>13626.136</v>
      </c>
      <c r="S41" s="90">
        <v>22092.627</v>
      </c>
      <c r="T41" s="90">
        <v>756.19399999999996</v>
      </c>
      <c r="U41" s="90">
        <v>-623.78399999999999</v>
      </c>
      <c r="V41" s="90">
        <v>-893.404</v>
      </c>
      <c r="W41" s="90">
        <v>200.518</v>
      </c>
      <c r="X41" s="90">
        <v>-656.88699999999994</v>
      </c>
      <c r="Y41" s="90">
        <v>-1004.534</v>
      </c>
      <c r="Z41" s="90">
        <v>1028.038</v>
      </c>
      <c r="AA41" s="90">
        <v>-1886.7260000000001</v>
      </c>
      <c r="AB41" s="90">
        <v>-298.65699999999998</v>
      </c>
      <c r="AC41" s="90">
        <v>-243.25</v>
      </c>
      <c r="AD41" s="90">
        <v>-2808.1619999999998</v>
      </c>
      <c r="AE41" s="90">
        <v>53.713999999999999</v>
      </c>
      <c r="AF41" s="90">
        <v>-26.423999999999999</v>
      </c>
      <c r="AG41" s="90">
        <v>26.109000000000002</v>
      </c>
      <c r="AH41" s="90">
        <v>103.877</v>
      </c>
      <c r="AI41" s="90">
        <v>25.635000000000002</v>
      </c>
      <c r="AJ41" s="90">
        <v>-52.216999999999999</v>
      </c>
      <c r="AK41" s="90">
        <v>133.27500000000001</v>
      </c>
      <c r="AL41" s="90">
        <v>80.116</v>
      </c>
      <c r="AM41" s="90">
        <v>0</v>
      </c>
      <c r="AN41" s="90">
        <v>0</v>
      </c>
      <c r="AO41" s="90">
        <v>27.170999999999999</v>
      </c>
      <c r="AP41" s="90">
        <v>1053.6479999999999</v>
      </c>
      <c r="AQ41" s="90">
        <v>-78.454999999999998</v>
      </c>
      <c r="AR41" s="90">
        <v>418.9</v>
      </c>
      <c r="AS41" s="90">
        <v>-288.22399999999999</v>
      </c>
      <c r="AT41" s="90">
        <v>0</v>
      </c>
      <c r="AU41" s="90">
        <v>549.64400000000001</v>
      </c>
      <c r="AV41" s="90">
        <v>-732.97299999999996</v>
      </c>
      <c r="AW41" s="90">
        <v>84.382000000000005</v>
      </c>
      <c r="AX41" s="90">
        <v>167.601</v>
      </c>
      <c r="AY41" s="90">
        <v>-1806.2940000000001</v>
      </c>
      <c r="AZ41" s="90">
        <v>-55.758000000000003</v>
      </c>
      <c r="BA41" s="90">
        <v>54.320999999999998</v>
      </c>
      <c r="BB41" s="90">
        <v>0</v>
      </c>
      <c r="BC41" s="90">
        <v>-187.68</v>
      </c>
      <c r="BD41" s="90">
        <v>-105.515</v>
      </c>
      <c r="BE41" s="90">
        <v>185.501</v>
      </c>
      <c r="BF41" s="90">
        <v>-25.751000000000001</v>
      </c>
      <c r="BG41" s="90">
        <v>4367.7290000000003</v>
      </c>
      <c r="BH41" s="90">
        <v>-4235.6229999999996</v>
      </c>
      <c r="BI41" s="90">
        <v>24.808</v>
      </c>
      <c r="BJ41" s="90">
        <v>-48.734999999999999</v>
      </c>
      <c r="BK41" s="90">
        <v>-70.828000000000003</v>
      </c>
      <c r="BL41" s="90">
        <v>144.71600000000001</v>
      </c>
      <c r="BM41" s="90">
        <v>49.192999999999998</v>
      </c>
      <c r="BN41" s="90">
        <v>-79.236999999999995</v>
      </c>
      <c r="BO41" s="90">
        <v>-136.12299999999999</v>
      </c>
      <c r="BP41" s="90">
        <v>80.442999999999998</v>
      </c>
      <c r="BQ41" s="90">
        <v>-186.95099999999999</v>
      </c>
      <c r="BR41" s="90">
        <v>-136.56399999999999</v>
      </c>
      <c r="BS41" s="90">
        <v>-82.563999999999993</v>
      </c>
      <c r="BT41" s="90">
        <v>0</v>
      </c>
      <c r="BU41" s="90">
        <v>28.324999999999999</v>
      </c>
      <c r="BV41" s="90">
        <v>28.31</v>
      </c>
      <c r="BW41" s="90">
        <v>-140.84899999999999</v>
      </c>
      <c r="BX41" s="90">
        <v>28.22</v>
      </c>
      <c r="BY41" s="90">
        <v>27.885000000000002</v>
      </c>
      <c r="BZ41" s="90">
        <v>83.387</v>
      </c>
      <c r="CA41" s="90">
        <v>-111.72</v>
      </c>
      <c r="CB41" s="90">
        <v>55.206000000000003</v>
      </c>
      <c r="CC41" s="90">
        <v>-27.24</v>
      </c>
      <c r="CD41" s="90">
        <v>54.429000000000002</v>
      </c>
      <c r="CE41" s="90">
        <v>348.20299999999997</v>
      </c>
      <c r="CF41" s="90">
        <v>0</v>
      </c>
      <c r="CG41" s="90">
        <v>26.375</v>
      </c>
      <c r="CH41" s="90">
        <v>555.37099999999998</v>
      </c>
      <c r="CI41" s="90">
        <v>-136.06700000000001</v>
      </c>
      <c r="CJ41" s="90">
        <v>55.962000000000003</v>
      </c>
      <c r="CK41" s="90">
        <v>312.55</v>
      </c>
      <c r="CL41" s="90">
        <v>351.05899999999997</v>
      </c>
      <c r="CM41" s="90">
        <v>-292.54899999999998</v>
      </c>
      <c r="CN41" s="90">
        <v>-2574.431</v>
      </c>
      <c r="CO41" s="90">
        <v>2428.1559999999995</v>
      </c>
      <c r="CP41" s="90">
        <v>5000.4629999999997</v>
      </c>
      <c r="CQ41" s="90">
        <v>-1901.567</v>
      </c>
      <c r="CR41" s="90">
        <v>182.84300000000002</v>
      </c>
      <c r="CS41" s="90">
        <v>621.66600000000005</v>
      </c>
      <c r="CT41" s="90">
        <v>1353.038</v>
      </c>
      <c r="CU41" s="90">
        <v>3693.4279999999999</v>
      </c>
      <c r="CV41" s="90">
        <v>109.706</v>
      </c>
      <c r="CW41" s="90">
        <v>292.54899999999998</v>
      </c>
      <c r="CX41" s="90">
        <v>548.529</v>
      </c>
      <c r="CY41" s="90">
        <v>255.98099999999999</v>
      </c>
      <c r="CZ41" s="90">
        <v>-1243.3329999999999</v>
      </c>
      <c r="DA41" s="90">
        <v>-2450.096</v>
      </c>
      <c r="DB41" s="90">
        <v>-1279.9009999999998</v>
      </c>
      <c r="DC41" s="90">
        <v>146.274</v>
      </c>
      <c r="DD41" s="90">
        <v>365.68599999999998</v>
      </c>
      <c r="DE41" s="90">
        <v>-73.037999999999997</v>
      </c>
      <c r="DF41" s="90">
        <v>795.41899999999998</v>
      </c>
      <c r="DG41" s="90">
        <v>74.188000000000002</v>
      </c>
      <c r="DH41" s="90">
        <v>-265.07900000000001</v>
      </c>
      <c r="DI41" s="90">
        <v>113.919</v>
      </c>
      <c r="DJ41" s="90">
        <v>-695.94999999999993</v>
      </c>
      <c r="DK41" s="90">
        <v>-275.524</v>
      </c>
      <c r="DL41" s="90">
        <v>-277.97000000000003</v>
      </c>
      <c r="DM41" s="90">
        <v>1092.893</v>
      </c>
      <c r="DN41" s="90">
        <v>-163.96100000000001</v>
      </c>
      <c r="DO41" s="90">
        <v>1606.386</v>
      </c>
      <c r="DP41" s="90">
        <v>206.23599999999999</v>
      </c>
      <c r="DQ41" s="90">
        <v>412.42500000000001</v>
      </c>
      <c r="DR41" s="90">
        <v>124.051</v>
      </c>
      <c r="DS41" s="90">
        <v>10229.242</v>
      </c>
      <c r="DT41" s="90">
        <v>7495.3959999999997</v>
      </c>
      <c r="DU41" s="90">
        <v>-13501.436</v>
      </c>
      <c r="DV41" s="90">
        <v>37747.436999999998</v>
      </c>
      <c r="DW41" s="90">
        <v>40005.440999999999</v>
      </c>
      <c r="DX41" s="90">
        <v>-9759.5499999999993</v>
      </c>
      <c r="DY41" s="90">
        <v>-10020.609999999999</v>
      </c>
      <c r="DZ41" s="90">
        <v>-17344.550999999999</v>
      </c>
      <c r="EA41" s="90">
        <v>-16286.665999999999</v>
      </c>
      <c r="EB41" s="90">
        <v>-3429.4189999999999</v>
      </c>
      <c r="EC41" s="90">
        <v>11822.096</v>
      </c>
      <c r="ED41" s="90">
        <v>-7073.4719999999998</v>
      </c>
      <c r="EE41" s="90">
        <v>-9494.9770000000008</v>
      </c>
      <c r="EF41" s="87">
        <f t="shared" si="0"/>
        <v>12106.668</v>
      </c>
      <c r="EG41" s="87">
        <f t="shared" si="1"/>
        <v>10159.688999999989</v>
      </c>
    </row>
    <row r="42" spans="1:137" s="110" customFormat="1" x14ac:dyDescent="0.2">
      <c r="A42" s="106" t="str">
        <f>IF('1'!$A$1=1,B42,C42)</f>
        <v>Assets</v>
      </c>
      <c r="B42" s="107" t="s">
        <v>143</v>
      </c>
      <c r="C42" s="107" t="s">
        <v>142</v>
      </c>
      <c r="D42" s="90">
        <v>-411.13</v>
      </c>
      <c r="E42" s="90">
        <v>-171.35900000000001</v>
      </c>
      <c r="F42" s="90">
        <v>534.89300000000003</v>
      </c>
      <c r="G42" s="90">
        <v>317.93299999999999</v>
      </c>
      <c r="H42" s="90">
        <v>585.62699999999995</v>
      </c>
      <c r="I42" s="90">
        <v>42.466000000000001</v>
      </c>
      <c r="J42" s="90">
        <v>65.272000000000006</v>
      </c>
      <c r="K42" s="90">
        <v>-324.40300000000002</v>
      </c>
      <c r="L42" s="90">
        <v>-152.48400000000001</v>
      </c>
      <c r="M42" s="90">
        <v>-633.39800000000002</v>
      </c>
      <c r="N42" s="90">
        <v>-559.50300000000004</v>
      </c>
      <c r="O42" s="90">
        <v>-327.71699999999998</v>
      </c>
      <c r="P42" s="90">
        <v>-97.039000000000001</v>
      </c>
      <c r="Q42" s="90">
        <v>923.75699999999995</v>
      </c>
      <c r="R42" s="90">
        <v>1186.027</v>
      </c>
      <c r="S42" s="90">
        <v>717.62599999999998</v>
      </c>
      <c r="T42" s="90">
        <v>756.19399999999996</v>
      </c>
      <c r="U42" s="90">
        <v>-623.78399999999999</v>
      </c>
      <c r="V42" s="90">
        <v>-893.404</v>
      </c>
      <c r="W42" s="90">
        <v>200.518</v>
      </c>
      <c r="X42" s="90">
        <v>-656.88699999999994</v>
      </c>
      <c r="Y42" s="90">
        <v>-1004.534</v>
      </c>
      <c r="Z42" s="90">
        <v>1028.038</v>
      </c>
      <c r="AA42" s="90">
        <v>-1886.7260000000001</v>
      </c>
      <c r="AB42" s="90">
        <v>-298.65699999999998</v>
      </c>
      <c r="AC42" s="90">
        <v>-243.25</v>
      </c>
      <c r="AD42" s="90">
        <v>-108.006</v>
      </c>
      <c r="AE42" s="90">
        <v>53.713999999999999</v>
      </c>
      <c r="AF42" s="90">
        <v>-26.423999999999999</v>
      </c>
      <c r="AG42" s="90">
        <v>26.109000000000002</v>
      </c>
      <c r="AH42" s="90">
        <v>103.877</v>
      </c>
      <c r="AI42" s="90">
        <v>25.635000000000002</v>
      </c>
      <c r="AJ42" s="90">
        <v>-52.216999999999999</v>
      </c>
      <c r="AK42" s="90">
        <v>133.27500000000001</v>
      </c>
      <c r="AL42" s="90">
        <v>80.116</v>
      </c>
      <c r="AM42" s="90">
        <v>0</v>
      </c>
      <c r="AN42" s="90">
        <v>0</v>
      </c>
      <c r="AO42" s="90">
        <v>27.170999999999999</v>
      </c>
      <c r="AP42" s="90">
        <v>1053.6479999999999</v>
      </c>
      <c r="AQ42" s="90">
        <v>-78.454999999999998</v>
      </c>
      <c r="AR42" s="90">
        <v>418.9</v>
      </c>
      <c r="AS42" s="90">
        <v>-288.22399999999999</v>
      </c>
      <c r="AT42" s="90">
        <v>0</v>
      </c>
      <c r="AU42" s="90">
        <v>549.64400000000001</v>
      </c>
      <c r="AV42" s="90">
        <v>-732.97299999999996</v>
      </c>
      <c r="AW42" s="90">
        <v>84.382000000000005</v>
      </c>
      <c r="AX42" s="90">
        <v>167.601</v>
      </c>
      <c r="AY42" s="90">
        <v>-1806.2940000000001</v>
      </c>
      <c r="AZ42" s="90">
        <v>-55.758000000000003</v>
      </c>
      <c r="BA42" s="90">
        <v>54.320999999999998</v>
      </c>
      <c r="BB42" s="90">
        <v>0</v>
      </c>
      <c r="BC42" s="90">
        <v>-187.68</v>
      </c>
      <c r="BD42" s="90">
        <v>-105.515</v>
      </c>
      <c r="BE42" s="90">
        <v>185.501</v>
      </c>
      <c r="BF42" s="90">
        <v>-25.751000000000001</v>
      </c>
      <c r="BG42" s="90">
        <v>4367.7290000000003</v>
      </c>
      <c r="BH42" s="90">
        <v>-4235.6229999999996</v>
      </c>
      <c r="BI42" s="90">
        <v>24.808</v>
      </c>
      <c r="BJ42" s="90">
        <v>-48.734999999999999</v>
      </c>
      <c r="BK42" s="90">
        <v>-70.828000000000003</v>
      </c>
      <c r="BL42" s="90">
        <v>144.71600000000001</v>
      </c>
      <c r="BM42" s="90">
        <v>49.192999999999998</v>
      </c>
      <c r="BN42" s="90">
        <v>-79.236999999999995</v>
      </c>
      <c r="BO42" s="90">
        <v>-136.12299999999999</v>
      </c>
      <c r="BP42" s="90">
        <v>80.442999999999998</v>
      </c>
      <c r="BQ42" s="90">
        <v>-186.95099999999999</v>
      </c>
      <c r="BR42" s="90">
        <v>-136.56399999999999</v>
      </c>
      <c r="BS42" s="90">
        <v>-82.563999999999993</v>
      </c>
      <c r="BT42" s="90">
        <v>0</v>
      </c>
      <c r="BU42" s="90">
        <v>28.324999999999999</v>
      </c>
      <c r="BV42" s="90">
        <v>28.31</v>
      </c>
      <c r="BW42" s="90">
        <v>-140.84899999999999</v>
      </c>
      <c r="BX42" s="90">
        <v>28.22</v>
      </c>
      <c r="BY42" s="90">
        <v>27.885000000000002</v>
      </c>
      <c r="BZ42" s="90">
        <v>83.387</v>
      </c>
      <c r="CA42" s="90">
        <v>-111.72</v>
      </c>
      <c r="CB42" s="90">
        <v>55.206000000000003</v>
      </c>
      <c r="CC42" s="90">
        <v>-27.24</v>
      </c>
      <c r="CD42" s="90">
        <v>54.429000000000002</v>
      </c>
      <c r="CE42" s="90">
        <v>348.20299999999997</v>
      </c>
      <c r="CF42" s="90">
        <v>0</v>
      </c>
      <c r="CG42" s="90">
        <v>26.375</v>
      </c>
      <c r="CH42" s="90">
        <v>555.37099999999998</v>
      </c>
      <c r="CI42" s="90">
        <v>-136.06700000000001</v>
      </c>
      <c r="CJ42" s="90">
        <v>27.981000000000002</v>
      </c>
      <c r="CK42" s="90">
        <v>340.964</v>
      </c>
      <c r="CL42" s="90">
        <v>-234.03899999999999</v>
      </c>
      <c r="CM42" s="90">
        <v>175.529</v>
      </c>
      <c r="CN42" s="90">
        <v>292.54899999999998</v>
      </c>
      <c r="CO42" s="90">
        <v>-146.27500000000001</v>
      </c>
      <c r="CP42" s="90">
        <v>2102.1060000000002</v>
      </c>
      <c r="CQ42" s="90">
        <v>-2194.116</v>
      </c>
      <c r="CR42" s="90">
        <v>182.84300000000002</v>
      </c>
      <c r="CS42" s="90">
        <v>621.66600000000005</v>
      </c>
      <c r="CT42" s="90">
        <v>1901.567</v>
      </c>
      <c r="CU42" s="90">
        <v>3181.4679999999998</v>
      </c>
      <c r="CV42" s="90">
        <v>73.137</v>
      </c>
      <c r="CW42" s="90">
        <v>292.54899999999998</v>
      </c>
      <c r="CX42" s="90">
        <v>585.09799999999996</v>
      </c>
      <c r="CY42" s="90">
        <v>219.41200000000001</v>
      </c>
      <c r="CZ42" s="90">
        <v>-1206.7639999999999</v>
      </c>
      <c r="DA42" s="90">
        <v>-2486.665</v>
      </c>
      <c r="DB42" s="90">
        <v>-1206.7639999999999</v>
      </c>
      <c r="DC42" s="90">
        <v>109.705</v>
      </c>
      <c r="DD42" s="90">
        <v>438.82299999999998</v>
      </c>
      <c r="DE42" s="90">
        <v>-146.07599999999999</v>
      </c>
      <c r="DF42" s="90">
        <v>759.26400000000001</v>
      </c>
      <c r="DG42" s="90">
        <v>74.188000000000002</v>
      </c>
      <c r="DH42" s="90">
        <v>-265.07900000000001</v>
      </c>
      <c r="DI42" s="90">
        <v>113.919</v>
      </c>
      <c r="DJ42" s="90">
        <v>-657.28599999999994</v>
      </c>
      <c r="DK42" s="90">
        <v>-275.524</v>
      </c>
      <c r="DL42" s="90">
        <v>-277.97000000000003</v>
      </c>
      <c r="DM42" s="90">
        <v>1092.893</v>
      </c>
      <c r="DN42" s="90">
        <v>-163.96100000000001</v>
      </c>
      <c r="DO42" s="90">
        <v>1647.575</v>
      </c>
      <c r="DP42" s="90">
        <v>206.23599999999999</v>
      </c>
      <c r="DQ42" s="90">
        <v>371.18299999999999</v>
      </c>
      <c r="DR42" s="90">
        <v>124.051</v>
      </c>
      <c r="DS42" s="90">
        <v>10229.242</v>
      </c>
      <c r="DT42" s="90">
        <v>7495.3959999999997</v>
      </c>
      <c r="DU42" s="90">
        <v>-13501.436</v>
      </c>
      <c r="DV42" s="90">
        <v>37788.917999999998</v>
      </c>
      <c r="DW42" s="90">
        <v>40005.440999999999</v>
      </c>
      <c r="DX42" s="90">
        <v>-9676.49</v>
      </c>
      <c r="DY42" s="90">
        <v>-10103.768999999998</v>
      </c>
      <c r="DZ42" s="90">
        <v>-17260.963</v>
      </c>
      <c r="EA42" s="90">
        <v>-16369.55</v>
      </c>
      <c r="EB42" s="90">
        <v>-3470.7370000000001</v>
      </c>
      <c r="EC42" s="90">
        <v>11822.096</v>
      </c>
      <c r="ED42" s="90">
        <v>-6989.2640000000001</v>
      </c>
      <c r="EE42" s="90">
        <v>-9579.3770000000004</v>
      </c>
      <c r="EF42" s="87">
        <f t="shared" si="0"/>
        <v>12145.279</v>
      </c>
      <c r="EG42" s="87">
        <f t="shared" si="1"/>
        <v>10160.264999999996</v>
      </c>
    </row>
    <row r="43" spans="1:137" s="110" customFormat="1" x14ac:dyDescent="0.2">
      <c r="A43" s="106" t="str">
        <f>IF('1'!$A$1=1,B43,C43)</f>
        <v>Liabilities</v>
      </c>
      <c r="B43" s="107" t="s">
        <v>145</v>
      </c>
      <c r="C43" s="107" t="s">
        <v>144</v>
      </c>
      <c r="D43" s="90">
        <v>0</v>
      </c>
      <c r="E43" s="90">
        <v>0</v>
      </c>
      <c r="F43" s="90">
        <v>0</v>
      </c>
      <c r="G43" s="90">
        <v>3656.2249999999999</v>
      </c>
      <c r="H43" s="90">
        <v>0</v>
      </c>
      <c r="I43" s="90">
        <v>8896.5570000000007</v>
      </c>
      <c r="J43" s="90">
        <v>0</v>
      </c>
      <c r="K43" s="90">
        <v>5471.5970000000016</v>
      </c>
      <c r="L43" s="90">
        <v>-7036.043999999999</v>
      </c>
      <c r="M43" s="90">
        <v>0</v>
      </c>
      <c r="N43" s="90">
        <v>16062.398999999999</v>
      </c>
      <c r="O43" s="90">
        <v>2832.415</v>
      </c>
      <c r="P43" s="90">
        <v>2911.163</v>
      </c>
      <c r="Q43" s="90">
        <v>-3087.9870000000001</v>
      </c>
      <c r="R43" s="90">
        <v>-12440.109</v>
      </c>
      <c r="S43" s="90">
        <v>-21375.001</v>
      </c>
      <c r="T43" s="90">
        <v>0</v>
      </c>
      <c r="U43" s="90">
        <v>0</v>
      </c>
      <c r="V43" s="90">
        <v>0</v>
      </c>
      <c r="W43" s="90">
        <v>0</v>
      </c>
      <c r="X43" s="90">
        <v>0</v>
      </c>
      <c r="Y43" s="90">
        <v>0</v>
      </c>
      <c r="Z43" s="90">
        <v>0</v>
      </c>
      <c r="AA43" s="90">
        <v>0</v>
      </c>
      <c r="AB43" s="90">
        <v>0</v>
      </c>
      <c r="AC43" s="90">
        <v>0</v>
      </c>
      <c r="AD43" s="90">
        <v>2700.1559999999999</v>
      </c>
      <c r="AE43" s="90">
        <v>0</v>
      </c>
      <c r="AF43" s="90">
        <v>0</v>
      </c>
      <c r="AG43" s="90">
        <v>0</v>
      </c>
      <c r="AH43" s="90">
        <v>0</v>
      </c>
      <c r="AI43" s="90">
        <v>0</v>
      </c>
      <c r="AJ43" s="90">
        <v>0</v>
      </c>
      <c r="AK43" s="90">
        <v>0</v>
      </c>
      <c r="AL43" s="90">
        <v>0</v>
      </c>
      <c r="AM43" s="90">
        <v>0</v>
      </c>
      <c r="AN43" s="90">
        <v>0</v>
      </c>
      <c r="AO43" s="90">
        <v>0</v>
      </c>
      <c r="AP43" s="90">
        <v>0</v>
      </c>
      <c r="AQ43" s="90">
        <v>0</v>
      </c>
      <c r="AR43" s="90">
        <v>0</v>
      </c>
      <c r="AS43" s="90">
        <v>0</v>
      </c>
      <c r="AT43" s="90">
        <v>0</v>
      </c>
      <c r="AU43" s="90">
        <v>0</v>
      </c>
      <c r="AV43" s="90">
        <v>0</v>
      </c>
      <c r="AW43" s="90">
        <v>0</v>
      </c>
      <c r="AX43" s="90">
        <v>0</v>
      </c>
      <c r="AY43" s="90">
        <v>0</v>
      </c>
      <c r="AZ43" s="90">
        <v>0</v>
      </c>
      <c r="BA43" s="90">
        <v>0</v>
      </c>
      <c r="BB43" s="90">
        <v>0</v>
      </c>
      <c r="BC43" s="90">
        <v>0</v>
      </c>
      <c r="BD43" s="90">
        <v>0</v>
      </c>
      <c r="BE43" s="90">
        <v>0</v>
      </c>
      <c r="BF43" s="90">
        <v>0</v>
      </c>
      <c r="BG43" s="90">
        <v>0</v>
      </c>
      <c r="BH43" s="90">
        <v>0</v>
      </c>
      <c r="BI43" s="90">
        <v>0</v>
      </c>
      <c r="BJ43" s="90">
        <v>0</v>
      </c>
      <c r="BK43" s="90">
        <v>0</v>
      </c>
      <c r="BL43" s="90">
        <v>0</v>
      </c>
      <c r="BM43" s="90">
        <v>0</v>
      </c>
      <c r="BN43" s="90">
        <v>0</v>
      </c>
      <c r="BO43" s="90">
        <v>0</v>
      </c>
      <c r="BP43" s="90">
        <v>0</v>
      </c>
      <c r="BQ43" s="90">
        <v>0</v>
      </c>
      <c r="BR43" s="90">
        <v>0</v>
      </c>
      <c r="BS43" s="90">
        <v>0</v>
      </c>
      <c r="BT43" s="90">
        <v>0</v>
      </c>
      <c r="BU43" s="90">
        <v>0</v>
      </c>
      <c r="BV43" s="90">
        <v>0</v>
      </c>
      <c r="BW43" s="90">
        <v>0</v>
      </c>
      <c r="BX43" s="90">
        <v>0</v>
      </c>
      <c r="BY43" s="90">
        <v>0</v>
      </c>
      <c r="BZ43" s="90">
        <v>0</v>
      </c>
      <c r="CA43" s="90">
        <v>0</v>
      </c>
      <c r="CB43" s="90">
        <v>0</v>
      </c>
      <c r="CC43" s="90">
        <v>0</v>
      </c>
      <c r="CD43" s="90">
        <v>0</v>
      </c>
      <c r="CE43" s="90">
        <v>0</v>
      </c>
      <c r="CF43" s="90">
        <v>0</v>
      </c>
      <c r="CG43" s="90">
        <v>0</v>
      </c>
      <c r="CH43" s="90">
        <v>0</v>
      </c>
      <c r="CI43" s="90">
        <v>0</v>
      </c>
      <c r="CJ43" s="90">
        <v>-27.981000000000002</v>
      </c>
      <c r="CK43" s="90">
        <v>28.414000000000001</v>
      </c>
      <c r="CL43" s="90">
        <v>-585.09799999999996</v>
      </c>
      <c r="CM43" s="90">
        <v>468.07799999999997</v>
      </c>
      <c r="CN43" s="90">
        <v>2866.98</v>
      </c>
      <c r="CO43" s="90">
        <v>-2574.4309999999996</v>
      </c>
      <c r="CP43" s="90">
        <v>-2898.357</v>
      </c>
      <c r="CQ43" s="90">
        <v>-292.54899999999998</v>
      </c>
      <c r="CR43" s="90">
        <v>0</v>
      </c>
      <c r="CS43" s="90">
        <v>0</v>
      </c>
      <c r="CT43" s="90">
        <v>548.529</v>
      </c>
      <c r="CU43" s="90">
        <v>-511.96000000000004</v>
      </c>
      <c r="CV43" s="90">
        <v>-36.569000000000003</v>
      </c>
      <c r="CW43" s="90">
        <v>0</v>
      </c>
      <c r="CX43" s="90">
        <v>36.569000000000003</v>
      </c>
      <c r="CY43" s="90">
        <v>-36.569000000000003</v>
      </c>
      <c r="CZ43" s="90">
        <v>36.569000000000003</v>
      </c>
      <c r="DA43" s="90">
        <v>-36.569000000000003</v>
      </c>
      <c r="DB43" s="90">
        <v>73.137</v>
      </c>
      <c r="DC43" s="90">
        <v>-36.569000000000003</v>
      </c>
      <c r="DD43" s="90">
        <v>73.137</v>
      </c>
      <c r="DE43" s="90">
        <v>-73.037999999999997</v>
      </c>
      <c r="DF43" s="90">
        <v>-36.155000000000001</v>
      </c>
      <c r="DG43" s="90">
        <v>0</v>
      </c>
      <c r="DH43" s="90">
        <v>0</v>
      </c>
      <c r="DI43" s="90">
        <v>0</v>
      </c>
      <c r="DJ43" s="90">
        <v>38.664000000000001</v>
      </c>
      <c r="DK43" s="90">
        <v>0</v>
      </c>
      <c r="DL43" s="90">
        <v>0</v>
      </c>
      <c r="DM43" s="90">
        <v>0</v>
      </c>
      <c r="DN43" s="90">
        <v>0</v>
      </c>
      <c r="DO43" s="90">
        <v>41.189</v>
      </c>
      <c r="DP43" s="90">
        <v>0</v>
      </c>
      <c r="DQ43" s="90">
        <v>-41.241999999999997</v>
      </c>
      <c r="DR43" s="90">
        <v>0</v>
      </c>
      <c r="DS43" s="90">
        <v>0</v>
      </c>
      <c r="DT43" s="90">
        <v>0</v>
      </c>
      <c r="DU43" s="90">
        <v>0</v>
      </c>
      <c r="DV43" s="90">
        <v>41.481000000000002</v>
      </c>
      <c r="DW43" s="90">
        <v>0</v>
      </c>
      <c r="DX43" s="90">
        <v>83.06</v>
      </c>
      <c r="DY43" s="90">
        <v>-83.159000000000006</v>
      </c>
      <c r="DZ43" s="90">
        <v>83.587999999999994</v>
      </c>
      <c r="EA43" s="90">
        <v>-82.884</v>
      </c>
      <c r="EB43" s="90">
        <v>-41.317999999999998</v>
      </c>
      <c r="EC43" s="90">
        <v>0</v>
      </c>
      <c r="ED43" s="90">
        <v>84.207999999999998</v>
      </c>
      <c r="EE43" s="90">
        <v>-84.4</v>
      </c>
      <c r="EF43" s="87">
        <f t="shared" si="0"/>
        <v>38.611000000000011</v>
      </c>
      <c r="EG43" s="87">
        <f t="shared" si="1"/>
        <v>0.5759999999999792</v>
      </c>
    </row>
    <row r="44" spans="1:137" x14ac:dyDescent="0.2">
      <c r="A44" s="111" t="str">
        <f>IF('1'!$A$1=1,B44,C44)</f>
        <v>Other investment</v>
      </c>
      <c r="B44" s="112" t="s">
        <v>153</v>
      </c>
      <c r="C44" s="112" t="s">
        <v>152</v>
      </c>
      <c r="D44" s="95">
        <v>0</v>
      </c>
      <c r="E44" s="95">
        <v>0</v>
      </c>
      <c r="F44" s="95">
        <v>0</v>
      </c>
      <c r="G44" s="95">
        <v>3656.2249999999999</v>
      </c>
      <c r="H44" s="95">
        <v>0</v>
      </c>
      <c r="I44" s="95">
        <v>8896.5570000000007</v>
      </c>
      <c r="J44" s="95">
        <v>0</v>
      </c>
      <c r="K44" s="95">
        <v>5471.5970000000016</v>
      </c>
      <c r="L44" s="95">
        <v>-7036.043999999999</v>
      </c>
      <c r="M44" s="95">
        <v>0</v>
      </c>
      <c r="N44" s="95">
        <v>16062.398999999999</v>
      </c>
      <c r="O44" s="95">
        <v>2832.415</v>
      </c>
      <c r="P44" s="95">
        <v>2911.163</v>
      </c>
      <c r="Q44" s="95">
        <v>-3087.9870000000001</v>
      </c>
      <c r="R44" s="95">
        <v>-12440.109</v>
      </c>
      <c r="S44" s="95">
        <v>-21375.001</v>
      </c>
      <c r="T44" s="95">
        <v>0</v>
      </c>
      <c r="U44" s="95">
        <v>0</v>
      </c>
      <c r="V44" s="95">
        <v>0</v>
      </c>
      <c r="W44" s="95">
        <v>0</v>
      </c>
      <c r="X44" s="95">
        <v>0</v>
      </c>
      <c r="Y44" s="95">
        <v>0</v>
      </c>
      <c r="Z44" s="95">
        <v>0</v>
      </c>
      <c r="AA44" s="95">
        <v>0</v>
      </c>
      <c r="AB44" s="95">
        <v>0</v>
      </c>
      <c r="AC44" s="95">
        <v>0</v>
      </c>
      <c r="AD44" s="95">
        <v>2700.1559999999999</v>
      </c>
      <c r="AE44" s="95">
        <v>0</v>
      </c>
      <c r="AF44" s="95">
        <v>0</v>
      </c>
      <c r="AG44" s="95">
        <v>0</v>
      </c>
      <c r="AH44" s="95">
        <v>0</v>
      </c>
      <c r="AI44" s="95">
        <v>0</v>
      </c>
      <c r="AJ44" s="95">
        <v>0</v>
      </c>
      <c r="AK44" s="95">
        <v>0</v>
      </c>
      <c r="AL44" s="95">
        <v>0</v>
      </c>
      <c r="AM44" s="95">
        <v>0</v>
      </c>
      <c r="AN44" s="95">
        <v>0</v>
      </c>
      <c r="AO44" s="95">
        <v>0</v>
      </c>
      <c r="AP44" s="95">
        <v>0</v>
      </c>
      <c r="AQ44" s="95">
        <v>0</v>
      </c>
      <c r="AR44" s="95">
        <v>0</v>
      </c>
      <c r="AS44" s="95">
        <v>0</v>
      </c>
      <c r="AT44" s="95">
        <v>0</v>
      </c>
      <c r="AU44" s="95">
        <v>0</v>
      </c>
      <c r="AV44" s="95">
        <v>0</v>
      </c>
      <c r="AW44" s="95">
        <v>0</v>
      </c>
      <c r="AX44" s="95">
        <v>0</v>
      </c>
      <c r="AY44" s="95">
        <v>0</v>
      </c>
      <c r="AZ44" s="95">
        <v>0</v>
      </c>
      <c r="BA44" s="95">
        <v>0</v>
      </c>
      <c r="BB44" s="95">
        <v>0</v>
      </c>
      <c r="BC44" s="95">
        <v>0</v>
      </c>
      <c r="BD44" s="95">
        <v>0</v>
      </c>
      <c r="BE44" s="95">
        <v>0</v>
      </c>
      <c r="BF44" s="95">
        <v>0</v>
      </c>
      <c r="BG44" s="95">
        <v>0</v>
      </c>
      <c r="BH44" s="95">
        <v>0</v>
      </c>
      <c r="BI44" s="95">
        <v>0</v>
      </c>
      <c r="BJ44" s="95">
        <v>0</v>
      </c>
      <c r="BK44" s="95">
        <v>0</v>
      </c>
      <c r="BL44" s="95">
        <v>0</v>
      </c>
      <c r="BM44" s="95">
        <v>0</v>
      </c>
      <c r="BN44" s="95">
        <v>0</v>
      </c>
      <c r="BO44" s="95">
        <v>0</v>
      </c>
      <c r="BP44" s="95">
        <v>0</v>
      </c>
      <c r="BQ44" s="95">
        <v>0</v>
      </c>
      <c r="BR44" s="95">
        <v>0</v>
      </c>
      <c r="BS44" s="95">
        <v>0</v>
      </c>
      <c r="BT44" s="95">
        <v>0</v>
      </c>
      <c r="BU44" s="95">
        <v>0</v>
      </c>
      <c r="BV44" s="95">
        <v>0</v>
      </c>
      <c r="BW44" s="95">
        <v>0</v>
      </c>
      <c r="BX44" s="95">
        <v>0</v>
      </c>
      <c r="BY44" s="95">
        <v>0</v>
      </c>
      <c r="BZ44" s="95">
        <v>0</v>
      </c>
      <c r="CA44" s="95">
        <v>0</v>
      </c>
      <c r="CB44" s="95">
        <v>0</v>
      </c>
      <c r="CC44" s="95">
        <v>0</v>
      </c>
      <c r="CD44" s="95">
        <v>0</v>
      </c>
      <c r="CE44" s="95">
        <v>0</v>
      </c>
      <c r="CF44" s="95">
        <v>0</v>
      </c>
      <c r="CG44" s="95">
        <v>0</v>
      </c>
      <c r="CH44" s="95">
        <v>0</v>
      </c>
      <c r="CI44" s="95">
        <v>0</v>
      </c>
      <c r="CJ44" s="95">
        <v>-27.981000000000002</v>
      </c>
      <c r="CK44" s="95">
        <v>28.414000000000001</v>
      </c>
      <c r="CL44" s="95">
        <v>-585.09799999999996</v>
      </c>
      <c r="CM44" s="95">
        <v>468.07799999999997</v>
      </c>
      <c r="CN44" s="95">
        <v>2866.98</v>
      </c>
      <c r="CO44" s="95">
        <v>-2574.4309999999996</v>
      </c>
      <c r="CP44" s="95">
        <v>-2898.357</v>
      </c>
      <c r="CQ44" s="95">
        <v>-292.54899999999998</v>
      </c>
      <c r="CR44" s="95">
        <v>0</v>
      </c>
      <c r="CS44" s="95">
        <v>0</v>
      </c>
      <c r="CT44" s="95">
        <v>548.529</v>
      </c>
      <c r="CU44" s="95">
        <v>-511.96000000000004</v>
      </c>
      <c r="CV44" s="95">
        <v>-36.569000000000003</v>
      </c>
      <c r="CW44" s="95">
        <v>0</v>
      </c>
      <c r="CX44" s="95">
        <v>36.569000000000003</v>
      </c>
      <c r="CY44" s="95">
        <v>-36.569000000000003</v>
      </c>
      <c r="CZ44" s="95">
        <v>36.569000000000003</v>
      </c>
      <c r="DA44" s="95">
        <v>-36.569000000000003</v>
      </c>
      <c r="DB44" s="95">
        <v>73.137</v>
      </c>
      <c r="DC44" s="95">
        <v>-36.569000000000003</v>
      </c>
      <c r="DD44" s="95">
        <v>73.137</v>
      </c>
      <c r="DE44" s="95">
        <v>-73.037999999999997</v>
      </c>
      <c r="DF44" s="95">
        <v>-36.155000000000001</v>
      </c>
      <c r="DG44" s="95">
        <v>0</v>
      </c>
      <c r="DH44" s="95">
        <v>0</v>
      </c>
      <c r="DI44" s="95">
        <v>0</v>
      </c>
      <c r="DJ44" s="95">
        <v>38.664000000000001</v>
      </c>
      <c r="DK44" s="95">
        <v>0</v>
      </c>
      <c r="DL44" s="95">
        <v>0</v>
      </c>
      <c r="DM44" s="95">
        <v>0</v>
      </c>
      <c r="DN44" s="95">
        <v>0</v>
      </c>
      <c r="DO44" s="95">
        <v>41.189</v>
      </c>
      <c r="DP44" s="95">
        <v>0</v>
      </c>
      <c r="DQ44" s="95">
        <v>-41.241999999999997</v>
      </c>
      <c r="DR44" s="95">
        <v>0</v>
      </c>
      <c r="DS44" s="95">
        <v>0</v>
      </c>
      <c r="DT44" s="95">
        <v>0</v>
      </c>
      <c r="DU44" s="95">
        <v>0</v>
      </c>
      <c r="DV44" s="95">
        <v>41.481000000000002</v>
      </c>
      <c r="DW44" s="95">
        <v>0</v>
      </c>
      <c r="DX44" s="95">
        <v>83.06</v>
      </c>
      <c r="DY44" s="95">
        <v>-83.159000000000006</v>
      </c>
      <c r="DZ44" s="95">
        <v>83.587999999999994</v>
      </c>
      <c r="EA44" s="95">
        <v>-82.884</v>
      </c>
      <c r="EB44" s="95">
        <v>-41.317999999999998</v>
      </c>
      <c r="EC44" s="95">
        <v>0</v>
      </c>
      <c r="ED44" s="95">
        <v>84.207999999999998</v>
      </c>
      <c r="EE44" s="95">
        <v>-84.4</v>
      </c>
      <c r="EF44" s="297">
        <f t="shared" si="0"/>
        <v>38.611000000000011</v>
      </c>
      <c r="EG44" s="297">
        <f t="shared" si="1"/>
        <v>0.5759999999999792</v>
      </c>
    </row>
    <row r="45" spans="1:137" x14ac:dyDescent="0.2">
      <c r="A45" s="88" t="str">
        <f>IF('1'!$A$1=1,B45,C45)</f>
        <v>Private sector incl. errors and omissions</v>
      </c>
      <c r="B45" s="89" t="s">
        <v>155</v>
      </c>
      <c r="C45" s="89" t="s">
        <v>154</v>
      </c>
      <c r="D45" s="90">
        <v>33443.836000000018</v>
      </c>
      <c r="E45" s="90">
        <v>38164.152999999991</v>
      </c>
      <c r="F45" s="90">
        <v>43203.745000000046</v>
      </c>
      <c r="G45" s="90">
        <v>1816.7519999999986</v>
      </c>
      <c r="H45" s="90">
        <v>-1108.5140000000083</v>
      </c>
      <c r="I45" s="90">
        <v>-3376.0150000000085</v>
      </c>
      <c r="J45" s="90">
        <v>7419.263000000019</v>
      </c>
      <c r="K45" s="90">
        <v>8951.6430000000291</v>
      </c>
      <c r="L45" s="90">
        <v>4247.765000000014</v>
      </c>
      <c r="M45" s="90">
        <v>8277.8590000000186</v>
      </c>
      <c r="N45" s="90">
        <v>22356.810000000019</v>
      </c>
      <c r="O45" s="90">
        <v>29354.115999999995</v>
      </c>
      <c r="P45" s="90">
        <v>-1358.542000000014</v>
      </c>
      <c r="Q45" s="90">
        <v>-3879.7749999999878</v>
      </c>
      <c r="R45" s="90">
        <v>14074.188999999991</v>
      </c>
      <c r="S45" s="90">
        <v>-36342.625999999989</v>
      </c>
      <c r="T45" s="90">
        <v>-10107.798999999995</v>
      </c>
      <c r="U45" s="90">
        <v>-12400.811999999998</v>
      </c>
      <c r="V45" s="90">
        <v>-8239.1700000000019</v>
      </c>
      <c r="W45" s="90">
        <v>-11554.872999999985</v>
      </c>
      <c r="X45" s="90">
        <v>-4631.7540000000081</v>
      </c>
      <c r="Y45" s="90">
        <v>-9555.9429999999793</v>
      </c>
      <c r="Z45" s="90">
        <v>-1387.851000000006</v>
      </c>
      <c r="AA45" s="90">
        <v>-14333.875000000018</v>
      </c>
      <c r="AB45" s="90">
        <v>6054.5870000000132</v>
      </c>
      <c r="AC45" s="90">
        <v>-8297.5229999999992</v>
      </c>
      <c r="AD45" s="90">
        <v>-7479.426999999996</v>
      </c>
      <c r="AE45" s="90">
        <v>-10228.894000000006</v>
      </c>
      <c r="AF45" s="90">
        <v>-13793.163999999997</v>
      </c>
      <c r="AG45" s="90">
        <v>-9843.0420000000395</v>
      </c>
      <c r="AH45" s="90">
        <v>-2934.5309999999899</v>
      </c>
      <c r="AI45" s="90">
        <v>-15560.608999999984</v>
      </c>
      <c r="AJ45" s="90">
        <v>2219.2289999999753</v>
      </c>
      <c r="AK45" s="90">
        <v>-10528.715000000007</v>
      </c>
      <c r="AL45" s="90">
        <v>-12898.652999999977</v>
      </c>
      <c r="AM45" s="90">
        <v>-21050.130000000019</v>
      </c>
      <c r="AN45" s="90">
        <v>5459.3920000000107</v>
      </c>
      <c r="AO45" s="90">
        <v>-13639.863999999976</v>
      </c>
      <c r="AP45" s="90">
        <v>-30239.699999999968</v>
      </c>
      <c r="AQ45" s="90">
        <v>-7557.8570000000245</v>
      </c>
      <c r="AR45" s="90">
        <v>-14687.67199999999</v>
      </c>
      <c r="AS45" s="90">
        <v>-6236.1180000000295</v>
      </c>
      <c r="AT45" s="90">
        <v>-15021.986000000046</v>
      </c>
      <c r="AU45" s="90">
        <v>12559.369000000008</v>
      </c>
      <c r="AV45" s="90">
        <v>-17422.208000000013</v>
      </c>
      <c r="AW45" s="90">
        <v>-34765.441000000064</v>
      </c>
      <c r="AX45" s="90">
        <v>-15670.691000000032</v>
      </c>
      <c r="AY45" s="90">
        <v>-35448.52499999998</v>
      </c>
      <c r="AZ45" s="90">
        <v>21550.600000000028</v>
      </c>
      <c r="BA45" s="90">
        <v>-2607.4269999999979</v>
      </c>
      <c r="BB45" s="90">
        <v>-3169.8920000000326</v>
      </c>
      <c r="BC45" s="90">
        <v>8311.5599999999649</v>
      </c>
      <c r="BD45" s="90">
        <v>-4352.5079999999871</v>
      </c>
      <c r="BE45" s="90">
        <v>-6784.0280000000203</v>
      </c>
      <c r="BF45" s="90">
        <v>-27837.211999999981</v>
      </c>
      <c r="BG45" s="90">
        <v>-28781.562999999998</v>
      </c>
      <c r="BH45" s="90">
        <v>-49985.303999999975</v>
      </c>
      <c r="BI45" s="90">
        <v>-3373.918000000026</v>
      </c>
      <c r="BJ45" s="90">
        <v>-12914.786000000015</v>
      </c>
      <c r="BK45" s="90">
        <v>-8759.0970000000452</v>
      </c>
      <c r="BL45" s="90">
        <v>45344.378999999986</v>
      </c>
      <c r="BM45" s="90">
        <v>-6075.3420000000051</v>
      </c>
      <c r="BN45" s="90">
        <v>43368.989999999991</v>
      </c>
      <c r="BO45" s="90">
        <v>3212.5090000000109</v>
      </c>
      <c r="BP45" s="90">
        <v>-4531.6230000000014</v>
      </c>
      <c r="BQ45" s="90">
        <v>-19185.268000000018</v>
      </c>
      <c r="BR45" s="90">
        <v>8193.8490000000438</v>
      </c>
      <c r="BS45" s="90">
        <v>-2201.7120000000377</v>
      </c>
      <c r="BT45" s="90">
        <v>6182.8539999999884</v>
      </c>
      <c r="BU45" s="90">
        <v>18637.817000000003</v>
      </c>
      <c r="BV45" s="90">
        <v>7841.9130000000514</v>
      </c>
      <c r="BW45" s="90">
        <v>-21155.456999999988</v>
      </c>
      <c r="BX45" s="90">
        <v>18766.146999999954</v>
      </c>
      <c r="BY45" s="90">
        <v>5437.5100000000102</v>
      </c>
      <c r="BZ45" s="90">
        <v>-12619.186000000036</v>
      </c>
      <c r="CA45" s="90">
        <v>4021.9170000000245</v>
      </c>
      <c r="CB45" s="90">
        <v>16478.902999999973</v>
      </c>
      <c r="CC45" s="90">
        <v>-6074.4939999999988</v>
      </c>
      <c r="CD45" s="90">
        <v>-22805.790999999972</v>
      </c>
      <c r="CE45" s="90">
        <v>-15575.989999999983</v>
      </c>
      <c r="CF45" s="90">
        <v>-17266.15399999998</v>
      </c>
      <c r="CG45" s="90">
        <v>-25715.311000000016</v>
      </c>
      <c r="CH45" s="90">
        <v>-36654.462000000043</v>
      </c>
      <c r="CI45" s="90">
        <v>-32492.872999999978</v>
      </c>
      <c r="CJ45" s="90">
        <v>53891.929000000011</v>
      </c>
      <c r="CK45" s="90">
        <v>31425.51100000001</v>
      </c>
      <c r="CL45" s="90">
        <v>98413.482000000018</v>
      </c>
      <c r="CM45" s="90">
        <v>81738.189000000013</v>
      </c>
      <c r="CN45" s="90">
        <v>75594.661999999982</v>
      </c>
      <c r="CO45" s="90">
        <v>106751.13400000003</v>
      </c>
      <c r="CP45" s="90">
        <v>39112.156000000003</v>
      </c>
      <c r="CQ45" s="90">
        <v>8410.7790000000386</v>
      </c>
      <c r="CR45" s="90">
        <v>104293.65100000004</v>
      </c>
      <c r="CS45" s="90">
        <v>74636.512999999948</v>
      </c>
      <c r="CT45" s="90">
        <v>13676.66</v>
      </c>
      <c r="CU45" s="90">
        <v>43443.49699999993</v>
      </c>
      <c r="CV45" s="90">
        <v>39859.775799999959</v>
      </c>
      <c r="CW45" s="90">
        <v>15139.404000000039</v>
      </c>
      <c r="CX45" s="90">
        <v>-1499.3153999999722</v>
      </c>
      <c r="CY45" s="90">
        <v>14225.183999999992</v>
      </c>
      <c r="CZ45" s="90">
        <v>8849.6023999999379</v>
      </c>
      <c r="DA45" s="90">
        <v>29474.297800000055</v>
      </c>
      <c r="DB45" s="90">
        <v>-10275.779600000027</v>
      </c>
      <c r="DC45" s="90">
        <v>12945.283000000014</v>
      </c>
      <c r="DD45" s="90">
        <v>15651.364200000042</v>
      </c>
      <c r="DE45" s="90">
        <v>49418.838854838708</v>
      </c>
      <c r="DF45" s="90">
        <v>25057.569319999988</v>
      </c>
      <c r="DG45" s="90">
        <v>69494.72066451615</v>
      </c>
      <c r="DH45" s="90">
        <v>51843.884000000013</v>
      </c>
      <c r="DI45" s="90">
        <v>27164.323000000073</v>
      </c>
      <c r="DJ45" s="90">
        <v>-13353.624999999956</v>
      </c>
      <c r="DK45" s="90">
        <v>6342.7629999999535</v>
      </c>
      <c r="DL45" s="90">
        <v>58691.138000000006</v>
      </c>
      <c r="DM45" s="90">
        <v>16028.604999999938</v>
      </c>
      <c r="DN45" s="90">
        <v>14626.521999999997</v>
      </c>
      <c r="DO45" s="90">
        <v>14494.739999999922</v>
      </c>
      <c r="DP45" s="90">
        <v>15134.583000000013</v>
      </c>
      <c r="DQ45" s="90">
        <v>58017.895000000019</v>
      </c>
      <c r="DR45" s="90">
        <v>15032.147000000026</v>
      </c>
      <c r="DS45" s="90">
        <v>92491.828999999881</v>
      </c>
      <c r="DT45" s="90">
        <v>44982.020999999964</v>
      </c>
      <c r="DU45" s="90">
        <v>455.89799999997558</v>
      </c>
      <c r="DV45" s="90">
        <v>-31383.263999999996</v>
      </c>
      <c r="DW45" s="90">
        <v>-39305.025999999998</v>
      </c>
      <c r="DX45" s="90">
        <v>-6001.4320000000371</v>
      </c>
      <c r="DY45" s="90">
        <v>-33051.795999999922</v>
      </c>
      <c r="DZ45" s="90">
        <v>25018.400000000063</v>
      </c>
      <c r="EA45" s="90">
        <v>-15813.847000000054</v>
      </c>
      <c r="EB45" s="90">
        <v>-88647.799999999945</v>
      </c>
      <c r="EC45" s="90">
        <v>-25706.455000000024</v>
      </c>
      <c r="ED45" s="90">
        <v>-57222.532000000014</v>
      </c>
      <c r="EE45" s="90">
        <v>-9665.6159999998545</v>
      </c>
      <c r="EF45" s="87">
        <f t="shared" si="0"/>
        <v>356514.80399999989</v>
      </c>
      <c r="EG45" s="87">
        <f t="shared" si="1"/>
        <v>-236341.44899999985</v>
      </c>
    </row>
    <row r="46" spans="1:137" x14ac:dyDescent="0.2">
      <c r="A46" s="106" t="str">
        <f>IF('1'!$A$1=1,B46,C46)</f>
        <v>Banks</v>
      </c>
      <c r="B46" s="107" t="s">
        <v>91</v>
      </c>
      <c r="C46" s="107" t="s">
        <v>92</v>
      </c>
      <c r="D46" s="90">
        <v>474.38100000000009</v>
      </c>
      <c r="E46" s="90">
        <v>1444.3129999999992</v>
      </c>
      <c r="F46" s="90">
        <v>3046.5630000000019</v>
      </c>
      <c r="G46" s="90">
        <v>9242.7579999999998</v>
      </c>
      <c r="H46" s="90">
        <v>10917.762999999999</v>
      </c>
      <c r="I46" s="90">
        <v>5987.6589999999987</v>
      </c>
      <c r="J46" s="90">
        <v>-1697.076</v>
      </c>
      <c r="K46" s="90">
        <v>3179.1509999999971</v>
      </c>
      <c r="L46" s="90">
        <v>9170.8209999999999</v>
      </c>
      <c r="M46" s="90">
        <v>-567.87299999999982</v>
      </c>
      <c r="N46" s="90">
        <v>1492.009</v>
      </c>
      <c r="O46" s="90">
        <v>8871.778999999995</v>
      </c>
      <c r="P46" s="90">
        <v>-24.261000000000195</v>
      </c>
      <c r="Q46" s="90">
        <v>-4328.4600000000019</v>
      </c>
      <c r="R46" s="90">
        <v>12440.110000000002</v>
      </c>
      <c r="S46" s="90">
        <v>-8329.5879999999997</v>
      </c>
      <c r="T46" s="90">
        <v>-3932.2090000000007</v>
      </c>
      <c r="U46" s="90">
        <v>12849.940999999999</v>
      </c>
      <c r="V46" s="90">
        <v>6427.5469999999996</v>
      </c>
      <c r="W46" s="90">
        <v>-3509.0740000000001</v>
      </c>
      <c r="X46" s="90">
        <v>-4440.5529999999981</v>
      </c>
      <c r="Y46" s="90">
        <v>-5409.0280000000002</v>
      </c>
      <c r="Z46" s="90">
        <v>-3649.5329999999994</v>
      </c>
      <c r="AA46" s="90">
        <v>-18945.871999999999</v>
      </c>
      <c r="AB46" s="90">
        <v>2036.295000000001</v>
      </c>
      <c r="AC46" s="90">
        <v>8838.0810000000001</v>
      </c>
      <c r="AD46" s="90">
        <v>7587.4380000000001</v>
      </c>
      <c r="AE46" s="90">
        <v>4431.3780000000006</v>
      </c>
      <c r="AF46" s="90">
        <v>1849.6570000000002</v>
      </c>
      <c r="AG46" s="90">
        <v>4490.7240000000002</v>
      </c>
      <c r="AH46" s="90">
        <v>14698.633</v>
      </c>
      <c r="AI46" s="90">
        <v>-7382.9579999999987</v>
      </c>
      <c r="AJ46" s="90">
        <v>2715.2950000000005</v>
      </c>
      <c r="AK46" s="90">
        <v>-25562.123</v>
      </c>
      <c r="AL46" s="90">
        <v>-10815.635</v>
      </c>
      <c r="AM46" s="90">
        <v>-7484.4889999999996</v>
      </c>
      <c r="AN46" s="90">
        <v>909.89899999999989</v>
      </c>
      <c r="AO46" s="90">
        <v>7580.7240000000002</v>
      </c>
      <c r="AP46" s="90">
        <v>-6532.6180000000004</v>
      </c>
      <c r="AQ46" s="90">
        <v>-1098.3729999999998</v>
      </c>
      <c r="AR46" s="90">
        <v>-4162.8140000000003</v>
      </c>
      <c r="AS46" s="90">
        <v>2200.9820000000004</v>
      </c>
      <c r="AT46" s="90">
        <v>-3352.8850000000002</v>
      </c>
      <c r="AU46" s="90">
        <v>9811.1479999999992</v>
      </c>
      <c r="AV46" s="90">
        <v>1324.989</v>
      </c>
      <c r="AW46" s="90">
        <v>-9366.4169999999995</v>
      </c>
      <c r="AX46" s="90">
        <v>-16732.166000000001</v>
      </c>
      <c r="AY46" s="90">
        <v>-5641.1940000000004</v>
      </c>
      <c r="AZ46" s="90">
        <v>2286.0920000000001</v>
      </c>
      <c r="BA46" s="90">
        <v>28464.391000000003</v>
      </c>
      <c r="BB46" s="90">
        <v>-13404.903000000002</v>
      </c>
      <c r="BC46" s="90">
        <v>16891.241999999998</v>
      </c>
      <c r="BD46" s="90">
        <v>-2637.8839999999991</v>
      </c>
      <c r="BE46" s="90">
        <v>25572.607</v>
      </c>
      <c r="BF46" s="90">
        <v>44292.330999999991</v>
      </c>
      <c r="BG46" s="90">
        <v>-6968.17</v>
      </c>
      <c r="BH46" s="90">
        <v>-8768.4830000000002</v>
      </c>
      <c r="BI46" s="90">
        <v>7343.2290000000003</v>
      </c>
      <c r="BJ46" s="90">
        <v>12841.681</v>
      </c>
      <c r="BK46" s="90">
        <v>14826.726999999999</v>
      </c>
      <c r="BL46" s="90">
        <v>26676.004000000001</v>
      </c>
      <c r="BM46" s="90">
        <v>3099.1610000000001</v>
      </c>
      <c r="BN46" s="90">
        <v>9376.3639999999996</v>
      </c>
      <c r="BO46" s="90">
        <v>-11134.882</v>
      </c>
      <c r="BP46" s="90">
        <v>268.14199999999983</v>
      </c>
      <c r="BQ46" s="90">
        <v>-3632.1970000000006</v>
      </c>
      <c r="BR46" s="90">
        <v>15759.508</v>
      </c>
      <c r="BS46" s="90">
        <v>7265.6550000000007</v>
      </c>
      <c r="BT46" s="90">
        <v>6518.5740000000005</v>
      </c>
      <c r="BU46" s="90">
        <v>5410.0660000000007</v>
      </c>
      <c r="BV46" s="90">
        <v>3142.4269999999997</v>
      </c>
      <c r="BW46" s="90">
        <v>-20986.44</v>
      </c>
      <c r="BX46" s="90">
        <v>7957.9750000000004</v>
      </c>
      <c r="BY46" s="90">
        <v>2509.6190000000001</v>
      </c>
      <c r="BZ46" s="90">
        <v>5698.0890000000018</v>
      </c>
      <c r="CA46" s="90">
        <v>3686.76</v>
      </c>
      <c r="CB46" s="90">
        <v>13911.836000000001</v>
      </c>
      <c r="CC46" s="90">
        <v>5311.7749999999996</v>
      </c>
      <c r="CD46" s="90">
        <v>9633.9519999999993</v>
      </c>
      <c r="CE46" s="90">
        <v>-7553.326</v>
      </c>
      <c r="CF46" s="90">
        <v>-2031.3120000000004</v>
      </c>
      <c r="CG46" s="90">
        <v>-13688.457999999999</v>
      </c>
      <c r="CH46" s="90">
        <v>-4680.9799999999996</v>
      </c>
      <c r="CI46" s="90">
        <v>-15702.166999999999</v>
      </c>
      <c r="CJ46" s="90">
        <v>-2966.0150000000008</v>
      </c>
      <c r="CK46" s="90">
        <v>-7984.24</v>
      </c>
      <c r="CL46" s="90">
        <v>-17874.743999999999</v>
      </c>
      <c r="CM46" s="90">
        <v>11263.136</v>
      </c>
      <c r="CN46" s="90">
        <v>-8483.9209999999985</v>
      </c>
      <c r="CO46" s="90">
        <v>51517.88</v>
      </c>
      <c r="CP46" s="90">
        <v>8695.0729999999985</v>
      </c>
      <c r="CQ46" s="90">
        <v>-30681.055</v>
      </c>
      <c r="CR46" s="90">
        <v>24793.509000000002</v>
      </c>
      <c r="CS46" s="90">
        <v>32143.798999999999</v>
      </c>
      <c r="CT46" s="90">
        <v>-21356.061999999998</v>
      </c>
      <c r="CU46" s="90">
        <v>9690.6779999999999</v>
      </c>
      <c r="CV46" s="90">
        <v>36788.010999999999</v>
      </c>
      <c r="CW46" s="90">
        <v>18320.87</v>
      </c>
      <c r="CX46" s="90">
        <v>2413.5280000000007</v>
      </c>
      <c r="CY46" s="90">
        <v>-4863.6230000000014</v>
      </c>
      <c r="CZ46" s="90">
        <v>-10129.502000000002</v>
      </c>
      <c r="DA46" s="90">
        <v>15578.222</v>
      </c>
      <c r="DB46" s="90">
        <v>2084.4110000000001</v>
      </c>
      <c r="DC46" s="90">
        <v>4534.505000000001</v>
      </c>
      <c r="DD46" s="90">
        <v>-9800.3859999999968</v>
      </c>
      <c r="DE46" s="90">
        <v>20779.284</v>
      </c>
      <c r="DF46" s="90">
        <v>-16667.648000000001</v>
      </c>
      <c r="DG46" s="90">
        <v>17990.554</v>
      </c>
      <c r="DH46" s="90">
        <v>13481.178000000004</v>
      </c>
      <c r="DI46" s="90">
        <v>-3417.5590000000002</v>
      </c>
      <c r="DJ46" s="90">
        <v>8003.4209999999985</v>
      </c>
      <c r="DK46" s="90">
        <v>8108.2730000000029</v>
      </c>
      <c r="DL46" s="90">
        <v>6115.347999999999</v>
      </c>
      <c r="DM46" s="90">
        <v>-323.82000000000016</v>
      </c>
      <c r="DN46" s="90">
        <v>-11436.257000000001</v>
      </c>
      <c r="DO46" s="90">
        <v>10009.019</v>
      </c>
      <c r="DP46" s="90">
        <v>-13281.648999999998</v>
      </c>
      <c r="DQ46" s="90">
        <v>12496.465</v>
      </c>
      <c r="DR46" s="90">
        <v>454.85199999999941</v>
      </c>
      <c r="DS46" s="90">
        <v>26637.780999999999</v>
      </c>
      <c r="DT46" s="90">
        <v>35666.292999999998</v>
      </c>
      <c r="DU46" s="90">
        <v>-30878.284000000003</v>
      </c>
      <c r="DV46" s="90">
        <v>-7508.0060000000012</v>
      </c>
      <c r="DW46" s="90">
        <v>-10146.307999999999</v>
      </c>
      <c r="DX46" s="90">
        <v>5191.25</v>
      </c>
      <c r="DY46" s="90">
        <v>-2702.6550000000007</v>
      </c>
      <c r="DZ46" s="90">
        <v>13583.083000000002</v>
      </c>
      <c r="EA46" s="90">
        <v>1947.7699999999991</v>
      </c>
      <c r="EB46" s="90">
        <v>-17312.368999999999</v>
      </c>
      <c r="EC46" s="90">
        <v>-17358.5</v>
      </c>
      <c r="ED46" s="90">
        <v>-36504.167999999998</v>
      </c>
      <c r="EE46" s="90">
        <v>8271.1800000000021</v>
      </c>
      <c r="EF46" s="87">
        <f t="shared" si="0"/>
        <v>56847.051999999996</v>
      </c>
      <c r="EG46" s="87">
        <f t="shared" si="1"/>
        <v>-57750.714</v>
      </c>
    </row>
    <row r="47" spans="1:137" x14ac:dyDescent="0.2">
      <c r="A47" s="113" t="str">
        <f>IF('1'!$A$1=1,B47,C47)</f>
        <v>Assets</v>
      </c>
      <c r="B47" s="114" t="s">
        <v>143</v>
      </c>
      <c r="C47" s="114" t="s">
        <v>142</v>
      </c>
      <c r="D47" s="90">
        <v>695.75900000000001</v>
      </c>
      <c r="E47" s="90">
        <v>1003.6750000000001</v>
      </c>
      <c r="F47" s="90">
        <v>-12093.232</v>
      </c>
      <c r="G47" s="90">
        <v>-1566.953</v>
      </c>
      <c r="H47" s="90">
        <v>7968.7129999999997</v>
      </c>
      <c r="I47" s="90">
        <v>8641.762999999999</v>
      </c>
      <c r="J47" s="90">
        <v>-1370.7150000000001</v>
      </c>
      <c r="K47" s="90">
        <v>-692.05899999999997</v>
      </c>
      <c r="L47" s="90">
        <v>5445.8549999999996</v>
      </c>
      <c r="M47" s="90">
        <v>1070.2250000000001</v>
      </c>
      <c r="N47" s="90">
        <v>-769.31700000000001</v>
      </c>
      <c r="O47" s="90">
        <v>-1591.77</v>
      </c>
      <c r="P47" s="90">
        <v>1188.7249999999999</v>
      </c>
      <c r="Q47" s="90">
        <v>-3061.5940000000001</v>
      </c>
      <c r="R47" s="90">
        <v>14100.547000000002</v>
      </c>
      <c r="S47" s="90">
        <v>-7048.1120000000001</v>
      </c>
      <c r="T47" s="90">
        <v>-9301.1890000000003</v>
      </c>
      <c r="U47" s="90">
        <v>15120.512999999999</v>
      </c>
      <c r="V47" s="90">
        <v>3722.5169999999998</v>
      </c>
      <c r="W47" s="90">
        <v>-5088.1559999999999</v>
      </c>
      <c r="X47" s="90">
        <v>-9958.4</v>
      </c>
      <c r="Y47" s="90">
        <v>412.11699999999996</v>
      </c>
      <c r="Z47" s="90">
        <v>-4394.8599999999997</v>
      </c>
      <c r="AA47" s="90">
        <v>-16246.806</v>
      </c>
      <c r="AB47" s="90">
        <v>-6108.8879999999999</v>
      </c>
      <c r="AC47" s="90">
        <v>7324.5259999999998</v>
      </c>
      <c r="AD47" s="90">
        <v>6183.357</v>
      </c>
      <c r="AE47" s="90">
        <v>-107.42700000000001</v>
      </c>
      <c r="AF47" s="90">
        <v>3223.69</v>
      </c>
      <c r="AG47" s="90">
        <v>3524.6959999999999</v>
      </c>
      <c r="AH47" s="90">
        <v>11504.406999999999</v>
      </c>
      <c r="AI47" s="90">
        <v>-7895.6629999999986</v>
      </c>
      <c r="AJ47" s="90">
        <v>5038.9620000000004</v>
      </c>
      <c r="AK47" s="90">
        <v>-27321.350999999999</v>
      </c>
      <c r="AL47" s="90">
        <v>-11509.973</v>
      </c>
      <c r="AM47" s="90">
        <v>-4182.509</v>
      </c>
      <c r="AN47" s="90">
        <v>540.25299999999993</v>
      </c>
      <c r="AO47" s="90">
        <v>6330.8549999999996</v>
      </c>
      <c r="AP47" s="90">
        <v>-1159.0130000000001</v>
      </c>
      <c r="AQ47" s="90">
        <v>-78.454999999999998</v>
      </c>
      <c r="AR47" s="90">
        <v>-2775.2090000000003</v>
      </c>
      <c r="AS47" s="90">
        <v>3170.4630000000002</v>
      </c>
      <c r="AT47" s="90">
        <v>-1953.6499999999999</v>
      </c>
      <c r="AU47" s="90">
        <v>9591.2909999999993</v>
      </c>
      <c r="AV47" s="90">
        <v>3185.6130000000003</v>
      </c>
      <c r="AW47" s="90">
        <v>-6947.4629999999997</v>
      </c>
      <c r="AX47" s="90">
        <v>-16536.631000000001</v>
      </c>
      <c r="AY47" s="90">
        <v>-1917.4499999999998</v>
      </c>
      <c r="AZ47" s="90">
        <v>4655.8220000000001</v>
      </c>
      <c r="BA47" s="90">
        <v>23928.558000000001</v>
      </c>
      <c r="BB47" s="90">
        <v>-23451.866000000002</v>
      </c>
      <c r="BC47" s="90">
        <v>8499.2440000000006</v>
      </c>
      <c r="BD47" s="90">
        <v>2743.4000000000005</v>
      </c>
      <c r="BE47" s="90">
        <v>26155.609</v>
      </c>
      <c r="BF47" s="90">
        <v>38755.789999999994</v>
      </c>
      <c r="BG47" s="90">
        <v>-3585.0730000000003</v>
      </c>
      <c r="BH47" s="90">
        <v>-8124.4699999999993</v>
      </c>
      <c r="BI47" s="90">
        <v>7516.8860000000004</v>
      </c>
      <c r="BJ47" s="90">
        <v>16569.912</v>
      </c>
      <c r="BK47" s="90">
        <v>13103.237999999999</v>
      </c>
      <c r="BL47" s="90">
        <v>26700.123</v>
      </c>
      <c r="BM47" s="90">
        <v>5091.4800000000005</v>
      </c>
      <c r="BN47" s="90">
        <v>-3671.3089999999997</v>
      </c>
      <c r="BO47" s="90">
        <v>-13448.977999999999</v>
      </c>
      <c r="BP47" s="90">
        <v>4451.1779999999999</v>
      </c>
      <c r="BQ47" s="90">
        <v>1789.3919999999994</v>
      </c>
      <c r="BR47" s="90">
        <v>17534.842000000001</v>
      </c>
      <c r="BS47" s="90">
        <v>1155.9009999999998</v>
      </c>
      <c r="BT47" s="90">
        <v>4308.4140000000007</v>
      </c>
      <c r="BU47" s="90">
        <v>-1586.1969999999999</v>
      </c>
      <c r="BV47" s="90">
        <v>-3340.5969999999998</v>
      </c>
      <c r="BW47" s="90">
        <v>-19408.936999999998</v>
      </c>
      <c r="BX47" s="90">
        <v>4148.3060000000005</v>
      </c>
      <c r="BY47" s="90">
        <v>-9.9999999999056399E-4</v>
      </c>
      <c r="BZ47" s="90">
        <v>6476.3650000000016</v>
      </c>
      <c r="CA47" s="90">
        <v>4636.3810000000003</v>
      </c>
      <c r="CB47" s="90">
        <v>14325.879000000001</v>
      </c>
      <c r="CC47" s="90">
        <v>8335.4</v>
      </c>
      <c r="CD47" s="90">
        <v>13552.847</v>
      </c>
      <c r="CE47" s="90">
        <v>-4606.9929999999995</v>
      </c>
      <c r="CF47" s="90">
        <v>-988.928</v>
      </c>
      <c r="CG47" s="90">
        <v>-10681.744999999999</v>
      </c>
      <c r="CH47" s="90">
        <v>-1004.9559999999999</v>
      </c>
      <c r="CI47" s="90">
        <v>-16654.637999999999</v>
      </c>
      <c r="CJ47" s="90">
        <v>-2658.2210000000009</v>
      </c>
      <c r="CK47" s="90">
        <v>-3295.9850000000001</v>
      </c>
      <c r="CL47" s="90">
        <v>-24164.547999999999</v>
      </c>
      <c r="CM47" s="90">
        <v>11789.725</v>
      </c>
      <c r="CN47" s="90">
        <v>-5353.646999999999</v>
      </c>
      <c r="CO47" s="90">
        <v>52044.468000000001</v>
      </c>
      <c r="CP47" s="90">
        <v>12931.133999999998</v>
      </c>
      <c r="CQ47" s="90">
        <v>-25342.039000000001</v>
      </c>
      <c r="CR47" s="90">
        <v>26365.960000000003</v>
      </c>
      <c r="CS47" s="90">
        <v>31010.171999999999</v>
      </c>
      <c r="CT47" s="90">
        <v>-14078.911</v>
      </c>
      <c r="CU47" s="90">
        <v>5631.5630000000001</v>
      </c>
      <c r="CV47" s="90">
        <v>38506.735000000001</v>
      </c>
      <c r="CW47" s="90">
        <v>21319.493999999999</v>
      </c>
      <c r="CX47" s="90">
        <v>2303.8220000000006</v>
      </c>
      <c r="CY47" s="90">
        <v>-548.52900000000136</v>
      </c>
      <c r="CZ47" s="90">
        <v>-8081.6610000000019</v>
      </c>
      <c r="DA47" s="90">
        <v>15980.477000000001</v>
      </c>
      <c r="DB47" s="90">
        <v>2962.0569999999998</v>
      </c>
      <c r="DC47" s="90">
        <v>8922.737000000001</v>
      </c>
      <c r="DD47" s="90">
        <v>-6070.3879999999972</v>
      </c>
      <c r="DE47" s="90">
        <v>21655.739000000001</v>
      </c>
      <c r="DF47" s="90">
        <v>-8894.2340000000022</v>
      </c>
      <c r="DG47" s="90">
        <v>4006.1430000000009</v>
      </c>
      <c r="DH47" s="90">
        <v>16775.735000000004</v>
      </c>
      <c r="DI47" s="90">
        <v>-3417.5590000000002</v>
      </c>
      <c r="DJ47" s="90">
        <v>11328.512999999999</v>
      </c>
      <c r="DK47" s="90">
        <v>13146.424000000003</v>
      </c>
      <c r="DL47" s="90">
        <v>9014.1829999999991</v>
      </c>
      <c r="DM47" s="90">
        <v>3400.1109999999999</v>
      </c>
      <c r="DN47" s="90">
        <v>-7255.2610000000004</v>
      </c>
      <c r="DO47" s="90">
        <v>10873.996000000001</v>
      </c>
      <c r="DP47" s="90">
        <v>-10930.548999999997</v>
      </c>
      <c r="DQ47" s="90">
        <v>16043.316000000001</v>
      </c>
      <c r="DR47" s="90">
        <v>-2274.2660000000005</v>
      </c>
      <c r="DS47" s="90">
        <v>21084.763999999999</v>
      </c>
      <c r="DT47" s="90">
        <v>39919.298999999999</v>
      </c>
      <c r="DU47" s="90">
        <v>-26836.188000000002</v>
      </c>
      <c r="DV47" s="90">
        <v>-6305.0670000000009</v>
      </c>
      <c r="DW47" s="90">
        <v>-4472.6579999999994</v>
      </c>
      <c r="DX47" s="90">
        <v>6893.98</v>
      </c>
      <c r="DY47" s="90">
        <v>-291.05500000000029</v>
      </c>
      <c r="DZ47" s="90">
        <v>18013.257000000001</v>
      </c>
      <c r="EA47" s="90">
        <v>5594.6569999999992</v>
      </c>
      <c r="EB47" s="90">
        <v>-12726.036999999998</v>
      </c>
      <c r="EC47" s="90">
        <v>-11946.976999999999</v>
      </c>
      <c r="ED47" s="90">
        <v>-31535.895999999997</v>
      </c>
      <c r="EE47" s="90">
        <v>15191.964000000002</v>
      </c>
      <c r="EF47" s="87">
        <f t="shared" si="0"/>
        <v>77789.406999999992</v>
      </c>
      <c r="EG47" s="87">
        <f t="shared" si="1"/>
        <v>-8500.7209999999923</v>
      </c>
    </row>
    <row r="48" spans="1:137" x14ac:dyDescent="0.2">
      <c r="A48" s="115" t="str">
        <f>IF('1'!$A$1=1,B48,C48)</f>
        <v>Portfolio investment</v>
      </c>
      <c r="B48" s="116" t="s">
        <v>147</v>
      </c>
      <c r="C48" s="116" t="s">
        <v>146</v>
      </c>
      <c r="D48" s="95">
        <v>0</v>
      </c>
      <c r="E48" s="95">
        <v>0</v>
      </c>
      <c r="F48" s="95">
        <v>23.256</v>
      </c>
      <c r="G48" s="95">
        <v>0</v>
      </c>
      <c r="H48" s="95">
        <v>0</v>
      </c>
      <c r="I48" s="95">
        <v>42.466000000000001</v>
      </c>
      <c r="J48" s="95">
        <v>0</v>
      </c>
      <c r="K48" s="95">
        <v>0</v>
      </c>
      <c r="L48" s="95">
        <v>0</v>
      </c>
      <c r="M48" s="95">
        <v>0</v>
      </c>
      <c r="N48" s="95">
        <v>0</v>
      </c>
      <c r="O48" s="95">
        <v>0</v>
      </c>
      <c r="P48" s="95">
        <v>0</v>
      </c>
      <c r="Q48" s="95">
        <v>0</v>
      </c>
      <c r="R48" s="95">
        <v>0</v>
      </c>
      <c r="S48" s="95">
        <v>0</v>
      </c>
      <c r="T48" s="95">
        <v>0</v>
      </c>
      <c r="U48" s="95">
        <v>0</v>
      </c>
      <c r="V48" s="95">
        <v>0</v>
      </c>
      <c r="W48" s="95">
        <v>0</v>
      </c>
      <c r="X48" s="95">
        <v>0</v>
      </c>
      <c r="Y48" s="95">
        <v>0</v>
      </c>
      <c r="Z48" s="95">
        <v>-1978.972</v>
      </c>
      <c r="AA48" s="95">
        <v>0</v>
      </c>
      <c r="AB48" s="95">
        <v>0</v>
      </c>
      <c r="AC48" s="95">
        <v>0</v>
      </c>
      <c r="AD48" s="95">
        <v>0</v>
      </c>
      <c r="AE48" s="95">
        <v>0</v>
      </c>
      <c r="AF48" s="95">
        <v>0</v>
      </c>
      <c r="AG48" s="95">
        <v>0</v>
      </c>
      <c r="AH48" s="95">
        <v>0</v>
      </c>
      <c r="AI48" s="95">
        <v>0</v>
      </c>
      <c r="AJ48" s="95">
        <v>0</v>
      </c>
      <c r="AK48" s="95">
        <v>0</v>
      </c>
      <c r="AL48" s="95">
        <v>0</v>
      </c>
      <c r="AM48" s="95">
        <v>27.516999999999999</v>
      </c>
      <c r="AN48" s="95">
        <v>56.869</v>
      </c>
      <c r="AO48" s="95">
        <v>0</v>
      </c>
      <c r="AP48" s="95">
        <v>26.341000000000001</v>
      </c>
      <c r="AQ48" s="95">
        <v>-26.152000000000001</v>
      </c>
      <c r="AR48" s="95">
        <v>78.543999999999997</v>
      </c>
      <c r="AS48" s="95">
        <v>104.809</v>
      </c>
      <c r="AT48" s="95">
        <v>9.9999999999766942E-4</v>
      </c>
      <c r="AU48" s="95">
        <v>54.965000000000003</v>
      </c>
      <c r="AV48" s="95">
        <v>140.95599999999999</v>
      </c>
      <c r="AW48" s="95">
        <v>-56.254999999999995</v>
      </c>
      <c r="AX48" s="95">
        <v>55.866999999999997</v>
      </c>
      <c r="AY48" s="95">
        <v>361.25900000000001</v>
      </c>
      <c r="AZ48" s="95">
        <v>-83.638000000000005</v>
      </c>
      <c r="BA48" s="95">
        <v>162.964</v>
      </c>
      <c r="BB48" s="95">
        <v>402.95299999999997</v>
      </c>
      <c r="BC48" s="95">
        <v>911.59100000000001</v>
      </c>
      <c r="BD48" s="95">
        <v>131.89400000000001</v>
      </c>
      <c r="BE48" s="95">
        <v>-212.001</v>
      </c>
      <c r="BF48" s="95">
        <v>3193.1679999999997</v>
      </c>
      <c r="BG48" s="95">
        <v>8785.9519999999993</v>
      </c>
      <c r="BH48" s="95">
        <v>-2551.2819999999997</v>
      </c>
      <c r="BI48" s="95">
        <v>3994.1210000000001</v>
      </c>
      <c r="BJ48" s="95">
        <v>-2436.752</v>
      </c>
      <c r="BK48" s="95">
        <v>-2148.4580000000001</v>
      </c>
      <c r="BL48" s="95">
        <v>458.26799999999997</v>
      </c>
      <c r="BM48" s="95">
        <v>-1893.932</v>
      </c>
      <c r="BN48" s="95">
        <v>-1980.922</v>
      </c>
      <c r="BO48" s="95">
        <v>-2041.8489999999999</v>
      </c>
      <c r="BP48" s="95">
        <v>-1287.088</v>
      </c>
      <c r="BQ48" s="95">
        <v>4647.0779999999995</v>
      </c>
      <c r="BR48" s="95">
        <v>-27.312999999999999</v>
      </c>
      <c r="BS48" s="95">
        <v>55.042999999999999</v>
      </c>
      <c r="BT48" s="95">
        <v>55.953000000000003</v>
      </c>
      <c r="BU48" s="95">
        <v>424.87400000000002</v>
      </c>
      <c r="BV48" s="95">
        <v>339.72199999999998</v>
      </c>
      <c r="BW48" s="95">
        <v>3436.7049999999999</v>
      </c>
      <c r="BX48" s="95">
        <v>-2257.5819999999999</v>
      </c>
      <c r="BY48" s="95">
        <v>0</v>
      </c>
      <c r="BZ48" s="95">
        <v>-2890.7379999999998</v>
      </c>
      <c r="CA48" s="95">
        <v>-1536.1510000000001</v>
      </c>
      <c r="CB48" s="95">
        <v>-1518.1569999999999</v>
      </c>
      <c r="CC48" s="95">
        <v>-163.43900000000002</v>
      </c>
      <c r="CD48" s="95">
        <v>-272.14500000000004</v>
      </c>
      <c r="CE48" s="95">
        <v>26.785</v>
      </c>
      <c r="CF48" s="95">
        <v>-133.63900000000001</v>
      </c>
      <c r="CG48" s="95">
        <v>-105.499</v>
      </c>
      <c r="CH48" s="95">
        <v>-132.23099999999999</v>
      </c>
      <c r="CI48" s="95">
        <v>680.33600000000001</v>
      </c>
      <c r="CJ48" s="95">
        <v>307.79399999999998</v>
      </c>
      <c r="CK48" s="95">
        <v>-85.241</v>
      </c>
      <c r="CL48" s="95">
        <v>-438.82400000000001</v>
      </c>
      <c r="CM48" s="95">
        <v>585.09799999999996</v>
      </c>
      <c r="CN48" s="95">
        <v>1696.7840000000001</v>
      </c>
      <c r="CO48" s="95">
        <v>438.82400000000007</v>
      </c>
      <c r="CP48" s="95">
        <v>254.80099999999993</v>
      </c>
      <c r="CQ48" s="95">
        <v>1499.3129999999999</v>
      </c>
      <c r="CR48" s="95">
        <v>2011.2730000000001</v>
      </c>
      <c r="CS48" s="95">
        <v>0</v>
      </c>
      <c r="CT48" s="95">
        <v>5229.3100000000004</v>
      </c>
      <c r="CU48" s="95">
        <v>8191.366</v>
      </c>
      <c r="CV48" s="95">
        <v>5156.1719999999996</v>
      </c>
      <c r="CW48" s="95">
        <v>950.78399999999999</v>
      </c>
      <c r="CX48" s="95">
        <v>6106.9560000000001</v>
      </c>
      <c r="CY48" s="95">
        <v>5339.0159999999996</v>
      </c>
      <c r="CZ48" s="95">
        <v>3144.8989999999999</v>
      </c>
      <c r="DA48" s="95">
        <v>5448.7209999999995</v>
      </c>
      <c r="DB48" s="95">
        <v>9142.15</v>
      </c>
      <c r="DC48" s="95">
        <v>9434.6980000000003</v>
      </c>
      <c r="DD48" s="95">
        <v>6106.9570000000003</v>
      </c>
      <c r="DE48" s="95">
        <v>6792.5249999999996</v>
      </c>
      <c r="DF48" s="95">
        <v>6544.1309999999994</v>
      </c>
      <c r="DG48" s="95">
        <v>8754.1660000000011</v>
      </c>
      <c r="DH48" s="95">
        <v>-9845.8029999999999</v>
      </c>
      <c r="DI48" s="95">
        <v>-1936.6169999999997</v>
      </c>
      <c r="DJ48" s="95">
        <v>4794.3200000000006</v>
      </c>
      <c r="DK48" s="95">
        <v>1298.8980000000001</v>
      </c>
      <c r="DL48" s="95">
        <v>2859.1239999999998</v>
      </c>
      <c r="DM48" s="95">
        <v>1376.2360000000001</v>
      </c>
      <c r="DN48" s="95">
        <v>3238.2240000000002</v>
      </c>
      <c r="DO48" s="95">
        <v>1400.4389999999999</v>
      </c>
      <c r="DP48" s="95">
        <v>15302.771000000002</v>
      </c>
      <c r="DQ48" s="95">
        <v>4577.9130000000005</v>
      </c>
      <c r="DR48" s="95">
        <v>-5251.4840000000004</v>
      </c>
      <c r="DS48" s="95">
        <v>11231.29</v>
      </c>
      <c r="DT48" s="95">
        <v>-1810.6850000000002</v>
      </c>
      <c r="DU48" s="95">
        <v>-1083.4480000000001</v>
      </c>
      <c r="DV48" s="95">
        <v>1327.3820000000001</v>
      </c>
      <c r="DW48" s="95">
        <v>9980.6540000000005</v>
      </c>
      <c r="DX48" s="95">
        <v>-747.54</v>
      </c>
      <c r="DY48" s="95">
        <v>5862.6810000000005</v>
      </c>
      <c r="DZ48" s="95">
        <v>3259.9400000000005</v>
      </c>
      <c r="EA48" s="95">
        <v>-745.95400000000018</v>
      </c>
      <c r="EB48" s="95">
        <v>1032.9569999999999</v>
      </c>
      <c r="EC48" s="95">
        <v>624.40700000000015</v>
      </c>
      <c r="ED48" s="95">
        <v>5010.3760000000002</v>
      </c>
      <c r="EE48" s="95">
        <v>6920.7840000000015</v>
      </c>
      <c r="EF48" s="297">
        <f t="shared" si="0"/>
        <v>29045.311000000005</v>
      </c>
      <c r="EG48" s="297">
        <f t="shared" si="1"/>
        <v>29631.554000000004</v>
      </c>
    </row>
    <row r="49" spans="1:137" x14ac:dyDescent="0.2">
      <c r="A49" s="117" t="str">
        <f>IF('1'!$A$1=1,B49,C49)</f>
        <v>Equity</v>
      </c>
      <c r="B49" s="118" t="s">
        <v>157</v>
      </c>
      <c r="C49" s="118" t="s">
        <v>156</v>
      </c>
      <c r="D49" s="95">
        <v>0</v>
      </c>
      <c r="E49" s="95">
        <v>0</v>
      </c>
      <c r="F49" s="95">
        <v>23.256</v>
      </c>
      <c r="G49" s="95">
        <v>0</v>
      </c>
      <c r="H49" s="95">
        <v>0</v>
      </c>
      <c r="I49" s="95">
        <v>42.466000000000001</v>
      </c>
      <c r="J49" s="95">
        <v>0</v>
      </c>
      <c r="K49" s="95">
        <v>0</v>
      </c>
      <c r="L49" s="95">
        <v>0</v>
      </c>
      <c r="M49" s="95">
        <v>0</v>
      </c>
      <c r="N49" s="95">
        <v>0</v>
      </c>
      <c r="O49" s="95">
        <v>0</v>
      </c>
      <c r="P49" s="95">
        <v>0</v>
      </c>
      <c r="Q49" s="95">
        <v>0</v>
      </c>
      <c r="R49" s="95">
        <v>0</v>
      </c>
      <c r="S49" s="95">
        <v>0</v>
      </c>
      <c r="T49" s="95">
        <v>0</v>
      </c>
      <c r="U49" s="95">
        <v>0</v>
      </c>
      <c r="V49" s="95">
        <v>0</v>
      </c>
      <c r="W49" s="95">
        <v>0</v>
      </c>
      <c r="X49" s="95">
        <v>0</v>
      </c>
      <c r="Y49" s="95">
        <v>0</v>
      </c>
      <c r="Z49" s="95">
        <v>-1978.972</v>
      </c>
      <c r="AA49" s="95">
        <v>0</v>
      </c>
      <c r="AB49" s="95">
        <v>0</v>
      </c>
      <c r="AC49" s="95">
        <v>0</v>
      </c>
      <c r="AD49" s="95">
        <v>0</v>
      </c>
      <c r="AE49" s="95">
        <v>0</v>
      </c>
      <c r="AF49" s="95">
        <v>0</v>
      </c>
      <c r="AG49" s="95">
        <v>0</v>
      </c>
      <c r="AH49" s="95">
        <v>0</v>
      </c>
      <c r="AI49" s="95">
        <v>0</v>
      </c>
      <c r="AJ49" s="95">
        <v>0</v>
      </c>
      <c r="AK49" s="95">
        <v>0</v>
      </c>
      <c r="AL49" s="95">
        <v>0</v>
      </c>
      <c r="AM49" s="95">
        <v>0</v>
      </c>
      <c r="AN49" s="95">
        <v>0</v>
      </c>
      <c r="AO49" s="95">
        <v>0</v>
      </c>
      <c r="AP49" s="95">
        <v>26.341000000000001</v>
      </c>
      <c r="AQ49" s="95">
        <v>0</v>
      </c>
      <c r="AR49" s="95">
        <v>0</v>
      </c>
      <c r="AS49" s="95">
        <v>0</v>
      </c>
      <c r="AT49" s="95">
        <v>26.401</v>
      </c>
      <c r="AU49" s="95">
        <v>0</v>
      </c>
      <c r="AV49" s="95">
        <v>0</v>
      </c>
      <c r="AW49" s="95">
        <v>0</v>
      </c>
      <c r="AX49" s="95">
        <v>0</v>
      </c>
      <c r="AY49" s="95">
        <v>0</v>
      </c>
      <c r="AZ49" s="95">
        <v>0</v>
      </c>
      <c r="BA49" s="95">
        <v>0</v>
      </c>
      <c r="BB49" s="95">
        <v>0</v>
      </c>
      <c r="BC49" s="95">
        <v>0</v>
      </c>
      <c r="BD49" s="95">
        <v>0</v>
      </c>
      <c r="BE49" s="95">
        <v>0</v>
      </c>
      <c r="BF49" s="95">
        <v>0</v>
      </c>
      <c r="BG49" s="95">
        <v>0</v>
      </c>
      <c r="BH49" s="95">
        <v>0</v>
      </c>
      <c r="BI49" s="95">
        <v>0</v>
      </c>
      <c r="BJ49" s="95">
        <v>0</v>
      </c>
      <c r="BK49" s="95">
        <v>0</v>
      </c>
      <c r="BL49" s="95">
        <v>0</v>
      </c>
      <c r="BM49" s="95">
        <v>0</v>
      </c>
      <c r="BN49" s="95">
        <v>0</v>
      </c>
      <c r="BO49" s="95">
        <v>0</v>
      </c>
      <c r="BP49" s="95">
        <v>0</v>
      </c>
      <c r="BQ49" s="95">
        <v>0</v>
      </c>
      <c r="BR49" s="95">
        <v>0</v>
      </c>
      <c r="BS49" s="95">
        <v>0</v>
      </c>
      <c r="BT49" s="95">
        <v>0</v>
      </c>
      <c r="BU49" s="95">
        <v>0</v>
      </c>
      <c r="BV49" s="95">
        <v>0</v>
      </c>
      <c r="BW49" s="95">
        <v>0</v>
      </c>
      <c r="BX49" s="95">
        <v>0</v>
      </c>
      <c r="BY49" s="95">
        <v>0</v>
      </c>
      <c r="BZ49" s="95">
        <v>0</v>
      </c>
      <c r="CA49" s="95">
        <v>0</v>
      </c>
      <c r="CB49" s="95">
        <v>0</v>
      </c>
      <c r="CC49" s="95">
        <v>0</v>
      </c>
      <c r="CD49" s="95">
        <v>0</v>
      </c>
      <c r="CE49" s="95">
        <v>0</v>
      </c>
      <c r="CF49" s="95">
        <v>0</v>
      </c>
      <c r="CG49" s="95">
        <v>0</v>
      </c>
      <c r="CH49" s="95">
        <v>0</v>
      </c>
      <c r="CI49" s="95">
        <v>0</v>
      </c>
      <c r="CJ49" s="95">
        <v>0</v>
      </c>
      <c r="CK49" s="95">
        <v>0</v>
      </c>
      <c r="CL49" s="95">
        <v>0</v>
      </c>
      <c r="CM49" s="95">
        <v>0</v>
      </c>
      <c r="CN49" s="95">
        <v>0</v>
      </c>
      <c r="CO49" s="95">
        <v>0</v>
      </c>
      <c r="CP49" s="95">
        <v>0</v>
      </c>
      <c r="CQ49" s="95">
        <v>0</v>
      </c>
      <c r="CR49" s="95">
        <v>0</v>
      </c>
      <c r="CS49" s="95">
        <v>0</v>
      </c>
      <c r="CT49" s="95">
        <v>0</v>
      </c>
      <c r="CU49" s="95">
        <v>0</v>
      </c>
      <c r="CV49" s="95">
        <v>0</v>
      </c>
      <c r="CW49" s="95">
        <v>0</v>
      </c>
      <c r="CX49" s="95">
        <v>0</v>
      </c>
      <c r="CY49" s="95">
        <v>0</v>
      </c>
      <c r="CZ49" s="95">
        <v>0</v>
      </c>
      <c r="DA49" s="95">
        <v>0</v>
      </c>
      <c r="DB49" s="95">
        <v>0</v>
      </c>
      <c r="DC49" s="95">
        <v>0</v>
      </c>
      <c r="DD49" s="95">
        <v>0</v>
      </c>
      <c r="DE49" s="95">
        <v>0</v>
      </c>
      <c r="DF49" s="95">
        <v>0</v>
      </c>
      <c r="DG49" s="95">
        <v>0</v>
      </c>
      <c r="DH49" s="95">
        <v>0</v>
      </c>
      <c r="DI49" s="95">
        <v>0</v>
      </c>
      <c r="DJ49" s="95">
        <v>0</v>
      </c>
      <c r="DK49" s="95">
        <v>0</v>
      </c>
      <c r="DL49" s="95">
        <v>0</v>
      </c>
      <c r="DM49" s="95">
        <v>0</v>
      </c>
      <c r="DN49" s="95">
        <v>0</v>
      </c>
      <c r="DO49" s="95">
        <v>0</v>
      </c>
      <c r="DP49" s="95">
        <v>-742.452</v>
      </c>
      <c r="DQ49" s="95">
        <v>0</v>
      </c>
      <c r="DR49" s="95">
        <v>0</v>
      </c>
      <c r="DS49" s="95">
        <v>0</v>
      </c>
      <c r="DT49" s="95">
        <v>0</v>
      </c>
      <c r="DU49" s="95">
        <v>-458.38200000000001</v>
      </c>
      <c r="DV49" s="95">
        <v>0</v>
      </c>
      <c r="DW49" s="95">
        <v>0</v>
      </c>
      <c r="DX49" s="95">
        <v>0</v>
      </c>
      <c r="DY49" s="95">
        <v>0</v>
      </c>
      <c r="DZ49" s="95">
        <v>0</v>
      </c>
      <c r="EA49" s="95">
        <v>0</v>
      </c>
      <c r="EB49" s="95">
        <v>0</v>
      </c>
      <c r="EC49" s="95">
        <v>0</v>
      </c>
      <c r="ED49" s="95">
        <v>0</v>
      </c>
      <c r="EE49" s="95">
        <v>-3375.9920000000002</v>
      </c>
      <c r="EF49" s="297">
        <f t="shared" si="0"/>
        <v>-742.452</v>
      </c>
      <c r="EG49" s="297">
        <f t="shared" si="1"/>
        <v>-3834.3740000000003</v>
      </c>
    </row>
    <row r="50" spans="1:137" x14ac:dyDescent="0.2">
      <c r="A50" s="117" t="str">
        <f>IF('1'!$A$1=1,B50,C50)</f>
        <v>Debt securities</v>
      </c>
      <c r="B50" s="118" t="s">
        <v>158</v>
      </c>
      <c r="C50" s="118" t="s">
        <v>88</v>
      </c>
      <c r="D50" s="95">
        <v>0</v>
      </c>
      <c r="E50" s="95">
        <v>0</v>
      </c>
      <c r="F50" s="95">
        <v>0</v>
      </c>
      <c r="G50" s="95">
        <v>0</v>
      </c>
      <c r="H50" s="95">
        <v>0</v>
      </c>
      <c r="I50" s="95">
        <v>0</v>
      </c>
      <c r="J50" s="95">
        <v>0</v>
      </c>
      <c r="K50" s="95">
        <v>0</v>
      </c>
      <c r="L50" s="95">
        <v>0</v>
      </c>
      <c r="M50" s="95">
        <v>0</v>
      </c>
      <c r="N50" s="95">
        <v>0</v>
      </c>
      <c r="O50" s="95">
        <v>0</v>
      </c>
      <c r="P50" s="95">
        <v>0</v>
      </c>
      <c r="Q50" s="95">
        <v>0</v>
      </c>
      <c r="R50" s="95">
        <v>0</v>
      </c>
      <c r="S50" s="95">
        <v>0</v>
      </c>
      <c r="T50" s="95">
        <v>0</v>
      </c>
      <c r="U50" s="95">
        <v>0</v>
      </c>
      <c r="V50" s="95">
        <v>0</v>
      </c>
      <c r="W50" s="95">
        <v>0</v>
      </c>
      <c r="X50" s="95">
        <v>0</v>
      </c>
      <c r="Y50" s="95">
        <v>0</v>
      </c>
      <c r="Z50" s="95">
        <v>0</v>
      </c>
      <c r="AA50" s="95">
        <v>0</v>
      </c>
      <c r="AB50" s="95">
        <v>0</v>
      </c>
      <c r="AC50" s="95">
        <v>0</v>
      </c>
      <c r="AD50" s="95">
        <v>0</v>
      </c>
      <c r="AE50" s="95">
        <v>0</v>
      </c>
      <c r="AF50" s="95">
        <v>0</v>
      </c>
      <c r="AG50" s="95">
        <v>0</v>
      </c>
      <c r="AH50" s="95">
        <v>0</v>
      </c>
      <c r="AI50" s="95">
        <v>0</v>
      </c>
      <c r="AJ50" s="95">
        <v>0</v>
      </c>
      <c r="AK50" s="95">
        <v>0</v>
      </c>
      <c r="AL50" s="95">
        <v>0</v>
      </c>
      <c r="AM50" s="95">
        <v>27.516999999999999</v>
      </c>
      <c r="AN50" s="95">
        <v>56.869</v>
      </c>
      <c r="AO50" s="95">
        <v>0</v>
      </c>
      <c r="AP50" s="95">
        <v>0</v>
      </c>
      <c r="AQ50" s="95">
        <v>-26.152000000000001</v>
      </c>
      <c r="AR50" s="95">
        <v>78.543999999999997</v>
      </c>
      <c r="AS50" s="95">
        <v>104.809</v>
      </c>
      <c r="AT50" s="95">
        <v>-26.400000000000002</v>
      </c>
      <c r="AU50" s="95">
        <v>54.965000000000003</v>
      </c>
      <c r="AV50" s="95">
        <v>140.95599999999999</v>
      </c>
      <c r="AW50" s="95">
        <v>-56.254999999999995</v>
      </c>
      <c r="AX50" s="95">
        <v>55.866999999999997</v>
      </c>
      <c r="AY50" s="95">
        <v>361.25900000000001</v>
      </c>
      <c r="AZ50" s="95">
        <v>-83.638000000000005</v>
      </c>
      <c r="BA50" s="95">
        <v>162.964</v>
      </c>
      <c r="BB50" s="95">
        <v>402.95299999999997</v>
      </c>
      <c r="BC50" s="95">
        <v>911.59100000000001</v>
      </c>
      <c r="BD50" s="95">
        <v>131.89400000000001</v>
      </c>
      <c r="BE50" s="95">
        <v>-212.001</v>
      </c>
      <c r="BF50" s="95">
        <v>3193.1679999999997</v>
      </c>
      <c r="BG50" s="95">
        <v>8785.9519999999993</v>
      </c>
      <c r="BH50" s="95">
        <v>-2551.2819999999997</v>
      </c>
      <c r="BI50" s="95">
        <v>3994.1210000000001</v>
      </c>
      <c r="BJ50" s="95">
        <v>-2436.752</v>
      </c>
      <c r="BK50" s="95">
        <v>-2148.4580000000001</v>
      </c>
      <c r="BL50" s="95">
        <v>458.26799999999997</v>
      </c>
      <c r="BM50" s="95">
        <v>-1893.932</v>
      </c>
      <c r="BN50" s="95">
        <v>-1980.922</v>
      </c>
      <c r="BO50" s="95">
        <v>-2041.8489999999999</v>
      </c>
      <c r="BP50" s="95">
        <v>-1287.088</v>
      </c>
      <c r="BQ50" s="95">
        <v>4647.0779999999995</v>
      </c>
      <c r="BR50" s="95">
        <v>-27.312999999999999</v>
      </c>
      <c r="BS50" s="95">
        <v>55.042999999999999</v>
      </c>
      <c r="BT50" s="95">
        <v>55.953000000000003</v>
      </c>
      <c r="BU50" s="95">
        <v>424.87400000000002</v>
      </c>
      <c r="BV50" s="95">
        <v>339.72199999999998</v>
      </c>
      <c r="BW50" s="95">
        <v>3436.7049999999999</v>
      </c>
      <c r="BX50" s="95">
        <v>-2257.5819999999999</v>
      </c>
      <c r="BY50" s="95">
        <v>0</v>
      </c>
      <c r="BZ50" s="95">
        <v>-2890.7379999999998</v>
      </c>
      <c r="CA50" s="95">
        <v>-1536.1510000000001</v>
      </c>
      <c r="CB50" s="95">
        <v>-1518.1569999999999</v>
      </c>
      <c r="CC50" s="95">
        <v>-163.43900000000002</v>
      </c>
      <c r="CD50" s="95">
        <v>-272.14500000000004</v>
      </c>
      <c r="CE50" s="95">
        <v>26.785</v>
      </c>
      <c r="CF50" s="95">
        <v>-133.63900000000001</v>
      </c>
      <c r="CG50" s="95">
        <v>-105.499</v>
      </c>
      <c r="CH50" s="95">
        <v>-132.23099999999999</v>
      </c>
      <c r="CI50" s="95">
        <v>680.33600000000001</v>
      </c>
      <c r="CJ50" s="95">
        <v>307.79399999999998</v>
      </c>
      <c r="CK50" s="95">
        <v>-85.241</v>
      </c>
      <c r="CL50" s="95">
        <v>-438.82400000000001</v>
      </c>
      <c r="CM50" s="95">
        <v>585.09799999999996</v>
      </c>
      <c r="CN50" s="95">
        <v>1696.7840000000001</v>
      </c>
      <c r="CO50" s="95">
        <v>438.82400000000007</v>
      </c>
      <c r="CP50" s="95">
        <v>254.80099999999993</v>
      </c>
      <c r="CQ50" s="95">
        <v>1499.3129999999999</v>
      </c>
      <c r="CR50" s="95">
        <v>2011.2730000000001</v>
      </c>
      <c r="CS50" s="95">
        <v>0</v>
      </c>
      <c r="CT50" s="95">
        <v>5229.3100000000004</v>
      </c>
      <c r="CU50" s="95">
        <v>8191.366</v>
      </c>
      <c r="CV50" s="95">
        <v>5156.1719999999996</v>
      </c>
      <c r="CW50" s="95">
        <v>950.78399999999999</v>
      </c>
      <c r="CX50" s="95">
        <v>6106.9560000000001</v>
      </c>
      <c r="CY50" s="95">
        <v>5339.0159999999996</v>
      </c>
      <c r="CZ50" s="95">
        <v>3144.8989999999999</v>
      </c>
      <c r="DA50" s="95">
        <v>5448.7209999999995</v>
      </c>
      <c r="DB50" s="95">
        <v>9142.15</v>
      </c>
      <c r="DC50" s="95">
        <v>9434.6980000000003</v>
      </c>
      <c r="DD50" s="95">
        <v>6106.9570000000003</v>
      </c>
      <c r="DE50" s="95">
        <v>6792.5249999999996</v>
      </c>
      <c r="DF50" s="95">
        <v>6544.1309999999994</v>
      </c>
      <c r="DG50" s="95">
        <v>8754.1660000000011</v>
      </c>
      <c r="DH50" s="95">
        <v>-9845.8029999999999</v>
      </c>
      <c r="DI50" s="95">
        <v>-1936.6169999999997</v>
      </c>
      <c r="DJ50" s="95">
        <v>4794.3200000000006</v>
      </c>
      <c r="DK50" s="95">
        <v>1298.8980000000001</v>
      </c>
      <c r="DL50" s="95">
        <v>2859.1239999999998</v>
      </c>
      <c r="DM50" s="95">
        <v>1376.2360000000001</v>
      </c>
      <c r="DN50" s="95">
        <v>3238.2240000000002</v>
      </c>
      <c r="DO50" s="95">
        <v>1400.4389999999999</v>
      </c>
      <c r="DP50" s="95">
        <v>16045.223000000002</v>
      </c>
      <c r="DQ50" s="95">
        <v>4577.9130000000005</v>
      </c>
      <c r="DR50" s="95">
        <v>-5251.4840000000004</v>
      </c>
      <c r="DS50" s="95">
        <v>11231.29</v>
      </c>
      <c r="DT50" s="95">
        <v>-1810.6850000000002</v>
      </c>
      <c r="DU50" s="95">
        <v>-625.06600000000003</v>
      </c>
      <c r="DV50" s="95">
        <v>1327.3820000000001</v>
      </c>
      <c r="DW50" s="95">
        <v>9980.6540000000005</v>
      </c>
      <c r="DX50" s="95">
        <v>-747.54</v>
      </c>
      <c r="DY50" s="95">
        <v>5862.6810000000005</v>
      </c>
      <c r="DZ50" s="95">
        <v>3259.9400000000005</v>
      </c>
      <c r="EA50" s="95">
        <v>-745.95400000000018</v>
      </c>
      <c r="EB50" s="95">
        <v>1032.9569999999999</v>
      </c>
      <c r="EC50" s="95">
        <v>624.40700000000015</v>
      </c>
      <c r="ED50" s="95">
        <v>5010.3760000000002</v>
      </c>
      <c r="EE50" s="95">
        <v>10296.776000000002</v>
      </c>
      <c r="EF50" s="297">
        <f t="shared" si="0"/>
        <v>29787.763000000003</v>
      </c>
      <c r="EG50" s="297">
        <f t="shared" si="1"/>
        <v>33465.928</v>
      </c>
    </row>
    <row r="51" spans="1:137" x14ac:dyDescent="0.2">
      <c r="A51" s="115" t="str">
        <f>IF('1'!$A$1=1,B51,C51)</f>
        <v>Other investment</v>
      </c>
      <c r="B51" s="116" t="s">
        <v>159</v>
      </c>
      <c r="C51" s="116" t="s">
        <v>152</v>
      </c>
      <c r="D51" s="95">
        <v>695.75900000000001</v>
      </c>
      <c r="E51" s="95">
        <v>1003.6750000000001</v>
      </c>
      <c r="F51" s="95">
        <v>-12116.487999999999</v>
      </c>
      <c r="G51" s="95">
        <v>-1566.953</v>
      </c>
      <c r="H51" s="95">
        <v>7968.7129999999997</v>
      </c>
      <c r="I51" s="95">
        <v>8599.2969999999987</v>
      </c>
      <c r="J51" s="95">
        <v>-1370.7150000000001</v>
      </c>
      <c r="K51" s="95">
        <v>-692.05899999999997</v>
      </c>
      <c r="L51" s="95">
        <v>5445.8549999999996</v>
      </c>
      <c r="M51" s="95">
        <v>1070.2250000000001</v>
      </c>
      <c r="N51" s="95">
        <v>-769.31700000000001</v>
      </c>
      <c r="O51" s="95">
        <v>-1591.77</v>
      </c>
      <c r="P51" s="95">
        <v>1188.7249999999999</v>
      </c>
      <c r="Q51" s="95">
        <v>-3061.5940000000001</v>
      </c>
      <c r="R51" s="95">
        <v>14100.547000000002</v>
      </c>
      <c r="S51" s="95">
        <v>-7048.1120000000001</v>
      </c>
      <c r="T51" s="95">
        <v>-9301.1890000000003</v>
      </c>
      <c r="U51" s="95">
        <v>15120.512999999999</v>
      </c>
      <c r="V51" s="95">
        <v>3722.5169999999998</v>
      </c>
      <c r="W51" s="95">
        <v>-5088.1559999999999</v>
      </c>
      <c r="X51" s="95">
        <v>-9958.4</v>
      </c>
      <c r="Y51" s="95">
        <v>412.11699999999996</v>
      </c>
      <c r="Z51" s="95">
        <v>-2415.8879999999999</v>
      </c>
      <c r="AA51" s="95">
        <v>-16246.806</v>
      </c>
      <c r="AB51" s="95">
        <v>-6108.8879999999999</v>
      </c>
      <c r="AC51" s="95">
        <v>7324.5259999999998</v>
      </c>
      <c r="AD51" s="95">
        <v>6183.357</v>
      </c>
      <c r="AE51" s="95">
        <v>-107.42700000000001</v>
      </c>
      <c r="AF51" s="95">
        <v>3223.69</v>
      </c>
      <c r="AG51" s="95">
        <v>3524.6959999999999</v>
      </c>
      <c r="AH51" s="95">
        <v>11504.406999999999</v>
      </c>
      <c r="AI51" s="95">
        <v>-7895.6629999999986</v>
      </c>
      <c r="AJ51" s="95">
        <v>5038.9620000000004</v>
      </c>
      <c r="AK51" s="95">
        <v>-27321.350999999999</v>
      </c>
      <c r="AL51" s="95">
        <v>-11509.973</v>
      </c>
      <c r="AM51" s="95">
        <v>-4210.0259999999998</v>
      </c>
      <c r="AN51" s="95">
        <v>483.38399999999996</v>
      </c>
      <c r="AO51" s="95">
        <v>6330.8549999999996</v>
      </c>
      <c r="AP51" s="95">
        <v>-1185.354</v>
      </c>
      <c r="AQ51" s="95">
        <v>-52.302999999999997</v>
      </c>
      <c r="AR51" s="95">
        <v>-2853.7530000000002</v>
      </c>
      <c r="AS51" s="95">
        <v>3065.654</v>
      </c>
      <c r="AT51" s="95">
        <v>-1953.6509999999998</v>
      </c>
      <c r="AU51" s="95">
        <v>9536.3259999999991</v>
      </c>
      <c r="AV51" s="95">
        <v>3044.6570000000002</v>
      </c>
      <c r="AW51" s="95">
        <v>-6891.2079999999996</v>
      </c>
      <c r="AX51" s="95">
        <v>-16592.498</v>
      </c>
      <c r="AY51" s="95">
        <v>-2278.7089999999998</v>
      </c>
      <c r="AZ51" s="95">
        <v>4739.46</v>
      </c>
      <c r="BA51" s="95">
        <v>23765.594000000001</v>
      </c>
      <c r="BB51" s="95">
        <v>-23854.819000000003</v>
      </c>
      <c r="BC51" s="95">
        <v>7587.6530000000002</v>
      </c>
      <c r="BD51" s="95">
        <v>2611.5060000000003</v>
      </c>
      <c r="BE51" s="95">
        <v>26367.61</v>
      </c>
      <c r="BF51" s="95">
        <v>35562.621999999996</v>
      </c>
      <c r="BG51" s="95">
        <v>-12371.025</v>
      </c>
      <c r="BH51" s="95">
        <v>-5573.1880000000001</v>
      </c>
      <c r="BI51" s="95">
        <v>3522.7649999999999</v>
      </c>
      <c r="BJ51" s="95">
        <v>19006.664000000001</v>
      </c>
      <c r="BK51" s="95">
        <v>15251.696</v>
      </c>
      <c r="BL51" s="95">
        <v>26241.855</v>
      </c>
      <c r="BM51" s="95">
        <v>6985.4120000000003</v>
      </c>
      <c r="BN51" s="95">
        <v>-1690.3869999999997</v>
      </c>
      <c r="BO51" s="95">
        <v>-11407.128999999999</v>
      </c>
      <c r="BP51" s="95">
        <v>5738.2659999999996</v>
      </c>
      <c r="BQ51" s="95">
        <v>-2857.6860000000001</v>
      </c>
      <c r="BR51" s="95">
        <v>17562.154999999999</v>
      </c>
      <c r="BS51" s="95">
        <v>1100.8579999999999</v>
      </c>
      <c r="BT51" s="95">
        <v>4252.4610000000002</v>
      </c>
      <c r="BU51" s="95">
        <v>-2011.0709999999999</v>
      </c>
      <c r="BV51" s="95">
        <v>-3680.319</v>
      </c>
      <c r="BW51" s="95">
        <v>-22845.642</v>
      </c>
      <c r="BX51" s="95">
        <v>6405.8879999999999</v>
      </c>
      <c r="BY51" s="95">
        <v>-9.9999999999056399E-4</v>
      </c>
      <c r="BZ51" s="95">
        <v>9367.103000000001</v>
      </c>
      <c r="CA51" s="95">
        <v>6172.5320000000002</v>
      </c>
      <c r="CB51" s="95">
        <v>15844.036</v>
      </c>
      <c r="CC51" s="95">
        <v>8498.8389999999999</v>
      </c>
      <c r="CD51" s="95">
        <v>13824.992</v>
      </c>
      <c r="CE51" s="95">
        <v>-4633.7779999999993</v>
      </c>
      <c r="CF51" s="95">
        <v>-855.28899999999999</v>
      </c>
      <c r="CG51" s="95">
        <v>-10576.245999999999</v>
      </c>
      <c r="CH51" s="95">
        <v>-872.72499999999991</v>
      </c>
      <c r="CI51" s="95">
        <v>-17334.973999999998</v>
      </c>
      <c r="CJ51" s="95">
        <v>-2966.0150000000008</v>
      </c>
      <c r="CK51" s="95">
        <v>-3210.7440000000001</v>
      </c>
      <c r="CL51" s="95">
        <v>-23725.723999999998</v>
      </c>
      <c r="CM51" s="95">
        <v>11204.627</v>
      </c>
      <c r="CN51" s="95">
        <v>-7050.4309999999996</v>
      </c>
      <c r="CO51" s="95">
        <v>51605.644</v>
      </c>
      <c r="CP51" s="95">
        <v>12676.332999999999</v>
      </c>
      <c r="CQ51" s="95">
        <v>-26841.351999999999</v>
      </c>
      <c r="CR51" s="95">
        <v>24354.687000000002</v>
      </c>
      <c r="CS51" s="95">
        <v>31010.171999999999</v>
      </c>
      <c r="CT51" s="95">
        <v>-19308.221000000001</v>
      </c>
      <c r="CU51" s="95">
        <v>-2559.8029999999999</v>
      </c>
      <c r="CV51" s="95">
        <v>33350.563000000002</v>
      </c>
      <c r="CW51" s="95">
        <v>20368.71</v>
      </c>
      <c r="CX51" s="95">
        <v>-3803.1339999999996</v>
      </c>
      <c r="CY51" s="95">
        <v>-5887.545000000001</v>
      </c>
      <c r="CZ51" s="95">
        <v>-11226.560000000001</v>
      </c>
      <c r="DA51" s="95">
        <v>10531.756000000001</v>
      </c>
      <c r="DB51" s="95">
        <v>-6180.0929999999998</v>
      </c>
      <c r="DC51" s="95">
        <v>-511.96100000000001</v>
      </c>
      <c r="DD51" s="95">
        <v>-12177.344999999998</v>
      </c>
      <c r="DE51" s="95">
        <v>14863.214000000002</v>
      </c>
      <c r="DF51" s="95">
        <v>-15438.365000000002</v>
      </c>
      <c r="DG51" s="95">
        <v>-4748.0230000000001</v>
      </c>
      <c r="DH51" s="95">
        <v>26621.538000000004</v>
      </c>
      <c r="DI51" s="95">
        <v>-1480.9420000000002</v>
      </c>
      <c r="DJ51" s="95">
        <v>6534.1929999999993</v>
      </c>
      <c r="DK51" s="95">
        <v>11847.526000000002</v>
      </c>
      <c r="DL51" s="95">
        <v>6155.0589999999993</v>
      </c>
      <c r="DM51" s="95">
        <v>2023.8749999999998</v>
      </c>
      <c r="DN51" s="95">
        <v>-10493.485000000001</v>
      </c>
      <c r="DO51" s="95">
        <v>9473.5570000000007</v>
      </c>
      <c r="DP51" s="95">
        <v>-26233.32</v>
      </c>
      <c r="DQ51" s="95">
        <v>11465.403</v>
      </c>
      <c r="DR51" s="95">
        <v>2977.2179999999998</v>
      </c>
      <c r="DS51" s="95">
        <v>9853.4739999999983</v>
      </c>
      <c r="DT51" s="95">
        <v>41729.983999999997</v>
      </c>
      <c r="DU51" s="95">
        <v>-25752.74</v>
      </c>
      <c r="DV51" s="95">
        <v>-7632.4490000000005</v>
      </c>
      <c r="DW51" s="95">
        <v>-14453.312</v>
      </c>
      <c r="DX51" s="95">
        <v>7641.5199999999995</v>
      </c>
      <c r="DY51" s="95">
        <v>-6153.7360000000008</v>
      </c>
      <c r="DZ51" s="95">
        <v>14753.317000000001</v>
      </c>
      <c r="EA51" s="95">
        <v>6340.6109999999999</v>
      </c>
      <c r="EB51" s="95">
        <v>-13758.993999999999</v>
      </c>
      <c r="EC51" s="95">
        <v>-12571.383999999998</v>
      </c>
      <c r="ED51" s="95">
        <v>-36546.271999999997</v>
      </c>
      <c r="EE51" s="95">
        <v>8271.18</v>
      </c>
      <c r="EF51" s="297">
        <f t="shared" si="0"/>
        <v>48744.096000000005</v>
      </c>
      <c r="EG51" s="297">
        <f t="shared" si="1"/>
        <v>-38132.275000000001</v>
      </c>
    </row>
    <row r="52" spans="1:137" x14ac:dyDescent="0.2">
      <c r="A52" s="117" t="str">
        <f>IF('1'!$A$1=1,B52,C52)</f>
        <v>Loans</v>
      </c>
      <c r="B52" s="118" t="s">
        <v>161</v>
      </c>
      <c r="C52" s="118" t="s">
        <v>160</v>
      </c>
      <c r="D52" s="95">
        <v>-79.062999999999988</v>
      </c>
      <c r="E52" s="95">
        <v>-122.4</v>
      </c>
      <c r="F52" s="95">
        <v>-232.56200000000001</v>
      </c>
      <c r="G52" s="95">
        <v>22.710000000000036</v>
      </c>
      <c r="H52" s="95">
        <v>-146.40600000000001</v>
      </c>
      <c r="I52" s="95">
        <v>-106.16400000000002</v>
      </c>
      <c r="J52" s="95">
        <v>-108.78699999999999</v>
      </c>
      <c r="K52" s="95">
        <v>-21.626000000000005</v>
      </c>
      <c r="L52" s="95">
        <v>-43.567000000000007</v>
      </c>
      <c r="M52" s="95">
        <v>-109.20599999999999</v>
      </c>
      <c r="N52" s="95">
        <v>0</v>
      </c>
      <c r="O52" s="95">
        <v>1942.8960000000002</v>
      </c>
      <c r="P52" s="95">
        <v>-121.298</v>
      </c>
      <c r="Q52" s="95">
        <v>-158.358</v>
      </c>
      <c r="R52" s="95">
        <v>-527.12300000000005</v>
      </c>
      <c r="S52" s="95">
        <v>-153.77699999999999</v>
      </c>
      <c r="T52" s="95">
        <v>-50.411999999999999</v>
      </c>
      <c r="U52" s="95">
        <v>-149.708</v>
      </c>
      <c r="V52" s="95">
        <v>-49.634</v>
      </c>
      <c r="W52" s="95">
        <v>0</v>
      </c>
      <c r="X52" s="95">
        <v>183.928</v>
      </c>
      <c r="Y52" s="95">
        <v>-206.05799999999999</v>
      </c>
      <c r="Z52" s="95">
        <v>-102.804</v>
      </c>
      <c r="AA52" s="95">
        <v>-524.09100000000001</v>
      </c>
      <c r="AB52" s="95">
        <v>0</v>
      </c>
      <c r="AC52" s="95">
        <v>-27.027999999999999</v>
      </c>
      <c r="AD52" s="95">
        <v>-81.004999999999995</v>
      </c>
      <c r="AE52" s="95">
        <v>0</v>
      </c>
      <c r="AF52" s="95">
        <v>-26.423999999999999</v>
      </c>
      <c r="AG52" s="95">
        <v>0</v>
      </c>
      <c r="AH52" s="95">
        <v>0</v>
      </c>
      <c r="AI52" s="95">
        <v>717.78800000000001</v>
      </c>
      <c r="AJ52" s="95">
        <v>-156.65100000000001</v>
      </c>
      <c r="AK52" s="95">
        <v>-852.95899999999995</v>
      </c>
      <c r="AL52" s="95">
        <v>160.232</v>
      </c>
      <c r="AM52" s="95">
        <v>-137.583</v>
      </c>
      <c r="AN52" s="95">
        <v>0</v>
      </c>
      <c r="AO52" s="95">
        <v>-108.684</v>
      </c>
      <c r="AP52" s="95">
        <v>0</v>
      </c>
      <c r="AQ52" s="95">
        <v>0</v>
      </c>
      <c r="AR52" s="95">
        <v>0</v>
      </c>
      <c r="AS52" s="95">
        <v>0</v>
      </c>
      <c r="AT52" s="95">
        <v>0</v>
      </c>
      <c r="AU52" s="95">
        <v>-82.447000000000003</v>
      </c>
      <c r="AV52" s="95">
        <v>0</v>
      </c>
      <c r="AW52" s="95">
        <v>0</v>
      </c>
      <c r="AX52" s="95">
        <v>0</v>
      </c>
      <c r="AY52" s="95">
        <v>0</v>
      </c>
      <c r="AZ52" s="95">
        <v>-27.879000000000001</v>
      </c>
      <c r="BA52" s="95">
        <v>-54.320999999999998</v>
      </c>
      <c r="BB52" s="95">
        <v>-26.864000000000001</v>
      </c>
      <c r="BC52" s="95">
        <v>0</v>
      </c>
      <c r="BD52" s="95">
        <v>-52.758000000000003</v>
      </c>
      <c r="BE52" s="95">
        <v>-26.5</v>
      </c>
      <c r="BF52" s="95">
        <v>25.751000000000001</v>
      </c>
      <c r="BG52" s="95">
        <v>-75.741</v>
      </c>
      <c r="BH52" s="95">
        <v>99.079000000000008</v>
      </c>
      <c r="BI52" s="95">
        <v>49.616</v>
      </c>
      <c r="BJ52" s="95">
        <v>389.88</v>
      </c>
      <c r="BK52" s="95">
        <v>-47.218000000000004</v>
      </c>
      <c r="BL52" s="95">
        <v>0</v>
      </c>
      <c r="BM52" s="95">
        <v>-73.789999999999992</v>
      </c>
      <c r="BN52" s="95">
        <v>-105.649</v>
      </c>
      <c r="BO52" s="95">
        <v>-353.92</v>
      </c>
      <c r="BP52" s="95">
        <v>-80.442999999999998</v>
      </c>
      <c r="BQ52" s="95">
        <v>0</v>
      </c>
      <c r="BR52" s="95">
        <v>0</v>
      </c>
      <c r="BS52" s="95">
        <v>27.522000000000006</v>
      </c>
      <c r="BT52" s="95">
        <v>-167.86099999999999</v>
      </c>
      <c r="BU52" s="95">
        <v>56.65</v>
      </c>
      <c r="BV52" s="95">
        <v>113.241</v>
      </c>
      <c r="BW52" s="95">
        <v>112.679</v>
      </c>
      <c r="BX52" s="95">
        <v>-112.879</v>
      </c>
      <c r="BY52" s="95">
        <v>111.538</v>
      </c>
      <c r="BZ52" s="95">
        <v>-138.97800000000001</v>
      </c>
      <c r="CA52" s="95">
        <v>111.72</v>
      </c>
      <c r="CB52" s="95">
        <v>276.029</v>
      </c>
      <c r="CC52" s="95">
        <v>544.79700000000003</v>
      </c>
      <c r="CD52" s="95">
        <v>136.07300000000001</v>
      </c>
      <c r="CE52" s="95">
        <v>374.988</v>
      </c>
      <c r="CF52" s="95">
        <v>374.18900000000002</v>
      </c>
      <c r="CG52" s="95">
        <v>1846.2280000000001</v>
      </c>
      <c r="CH52" s="95">
        <v>-1004.9559999999999</v>
      </c>
      <c r="CI52" s="95">
        <v>1523.954</v>
      </c>
      <c r="CJ52" s="95">
        <v>-223.85</v>
      </c>
      <c r="CK52" s="95">
        <v>511.44600000000003</v>
      </c>
      <c r="CL52" s="95">
        <v>-29.254999999999999</v>
      </c>
      <c r="CM52" s="95">
        <v>-3890.902</v>
      </c>
      <c r="CN52" s="95">
        <v>-29.254999999999999</v>
      </c>
      <c r="CO52" s="95">
        <v>1462.7449999999999</v>
      </c>
      <c r="CP52" s="95">
        <v>891.80200000000002</v>
      </c>
      <c r="CQ52" s="95">
        <v>-1609.018</v>
      </c>
      <c r="CR52" s="95">
        <v>-36.569000000000003</v>
      </c>
      <c r="CS52" s="95">
        <v>-36.569000000000003</v>
      </c>
      <c r="CT52" s="95">
        <v>-73.137</v>
      </c>
      <c r="CU52" s="95">
        <v>36.567999999999998</v>
      </c>
      <c r="CV52" s="95">
        <v>-109.70599999999999</v>
      </c>
      <c r="CW52" s="95">
        <v>0</v>
      </c>
      <c r="CX52" s="95">
        <v>511.96</v>
      </c>
      <c r="CY52" s="95">
        <v>-36.569000000000003</v>
      </c>
      <c r="CZ52" s="95">
        <v>-548.529</v>
      </c>
      <c r="DA52" s="95">
        <v>0</v>
      </c>
      <c r="DB52" s="95">
        <v>0</v>
      </c>
      <c r="DC52" s="95">
        <v>-36.569000000000003</v>
      </c>
      <c r="DD52" s="95">
        <v>-1791.8619999999999</v>
      </c>
      <c r="DE52" s="95">
        <v>-474.74599999999998</v>
      </c>
      <c r="DF52" s="95">
        <v>0</v>
      </c>
      <c r="DG52" s="95">
        <v>-222.56399999999999</v>
      </c>
      <c r="DH52" s="95">
        <v>0</v>
      </c>
      <c r="DI52" s="95">
        <v>0</v>
      </c>
      <c r="DJ52" s="95">
        <v>-38.664000000000001</v>
      </c>
      <c r="DK52" s="95">
        <v>-78.721000000000004</v>
      </c>
      <c r="DL52" s="95">
        <v>-158.84</v>
      </c>
      <c r="DM52" s="95">
        <v>0</v>
      </c>
      <c r="DN52" s="95">
        <v>0</v>
      </c>
      <c r="DO52" s="95">
        <v>0</v>
      </c>
      <c r="DP52" s="95">
        <v>0</v>
      </c>
      <c r="DQ52" s="95">
        <v>0</v>
      </c>
      <c r="DR52" s="95">
        <v>0</v>
      </c>
      <c r="DS52" s="95">
        <v>-41.752000000000002</v>
      </c>
      <c r="DT52" s="95">
        <v>0</v>
      </c>
      <c r="DU52" s="95">
        <v>0</v>
      </c>
      <c r="DV52" s="95">
        <v>0</v>
      </c>
      <c r="DW52" s="95">
        <v>0</v>
      </c>
      <c r="DX52" s="95">
        <v>0</v>
      </c>
      <c r="DY52" s="95">
        <v>0</v>
      </c>
      <c r="DZ52" s="95">
        <v>0</v>
      </c>
      <c r="EA52" s="95">
        <v>0</v>
      </c>
      <c r="EB52" s="95">
        <v>-41.317999999999998</v>
      </c>
      <c r="EC52" s="95">
        <v>0</v>
      </c>
      <c r="ED52" s="95">
        <v>0</v>
      </c>
      <c r="EE52" s="95">
        <v>0</v>
      </c>
      <c r="EF52" s="297">
        <f t="shared" si="0"/>
        <v>-317.97700000000003</v>
      </c>
      <c r="EG52" s="297">
        <f t="shared" si="1"/>
        <v>-41.317999999999998</v>
      </c>
    </row>
    <row r="53" spans="1:137" x14ac:dyDescent="0.2">
      <c r="A53" s="117" t="str">
        <f>IF('1'!$A$1=1,B53,C53)</f>
        <v>Currency and deposits</v>
      </c>
      <c r="B53" s="118" t="s">
        <v>163</v>
      </c>
      <c r="C53" s="118" t="s">
        <v>162</v>
      </c>
      <c r="D53" s="95">
        <v>774.822</v>
      </c>
      <c r="E53" s="95">
        <v>1126.075</v>
      </c>
      <c r="F53" s="95">
        <v>-11883.925999999999</v>
      </c>
      <c r="G53" s="95">
        <v>-1589.663</v>
      </c>
      <c r="H53" s="95">
        <v>8115.1189999999997</v>
      </c>
      <c r="I53" s="95">
        <v>8705.4609999999993</v>
      </c>
      <c r="J53" s="95">
        <v>-1261.9280000000001</v>
      </c>
      <c r="K53" s="95">
        <v>-670.43299999999999</v>
      </c>
      <c r="L53" s="95">
        <v>5489.4219999999996</v>
      </c>
      <c r="M53" s="95">
        <v>1179.431</v>
      </c>
      <c r="N53" s="95">
        <v>-769.31700000000001</v>
      </c>
      <c r="O53" s="95">
        <v>-3534.6660000000002</v>
      </c>
      <c r="P53" s="95">
        <v>1310.0229999999999</v>
      </c>
      <c r="Q53" s="95">
        <v>-2903.2359999999999</v>
      </c>
      <c r="R53" s="95">
        <v>14627.670000000002</v>
      </c>
      <c r="S53" s="95">
        <v>-6894.335</v>
      </c>
      <c r="T53" s="95">
        <v>-9250.777</v>
      </c>
      <c r="U53" s="95">
        <v>15270.221</v>
      </c>
      <c r="V53" s="95">
        <v>3772.1509999999998</v>
      </c>
      <c r="W53" s="95">
        <v>-5088.1559999999999</v>
      </c>
      <c r="X53" s="95">
        <v>-10142.328</v>
      </c>
      <c r="Y53" s="95">
        <v>618.17499999999995</v>
      </c>
      <c r="Z53" s="95">
        <v>-2313.0839999999998</v>
      </c>
      <c r="AA53" s="95">
        <v>-15722.715</v>
      </c>
      <c r="AB53" s="95">
        <v>-6108.8879999999999</v>
      </c>
      <c r="AC53" s="95">
        <v>7351.5540000000001</v>
      </c>
      <c r="AD53" s="95">
        <v>6264.3620000000001</v>
      </c>
      <c r="AE53" s="95">
        <v>-107.42700000000001</v>
      </c>
      <c r="AF53" s="95">
        <v>3250.114</v>
      </c>
      <c r="AG53" s="95">
        <v>3524.6959999999999</v>
      </c>
      <c r="AH53" s="95">
        <v>11504.406999999999</v>
      </c>
      <c r="AI53" s="95">
        <v>-8613.4509999999991</v>
      </c>
      <c r="AJ53" s="95">
        <v>5195.6130000000003</v>
      </c>
      <c r="AK53" s="95">
        <v>-26468.392</v>
      </c>
      <c r="AL53" s="95">
        <v>-11670.205</v>
      </c>
      <c r="AM53" s="95">
        <v>-4072.4430000000002</v>
      </c>
      <c r="AN53" s="95">
        <v>483.38399999999996</v>
      </c>
      <c r="AO53" s="95">
        <v>6439.5389999999998</v>
      </c>
      <c r="AP53" s="95">
        <v>-1185.354</v>
      </c>
      <c r="AQ53" s="95">
        <v>-52.302999999999997</v>
      </c>
      <c r="AR53" s="95">
        <v>-2853.7530000000002</v>
      </c>
      <c r="AS53" s="95">
        <v>3065.654</v>
      </c>
      <c r="AT53" s="95">
        <v>-1953.6509999999998</v>
      </c>
      <c r="AU53" s="95">
        <v>9618.7729999999992</v>
      </c>
      <c r="AV53" s="95">
        <v>3044.6570000000002</v>
      </c>
      <c r="AW53" s="95">
        <v>-6891.2079999999996</v>
      </c>
      <c r="AX53" s="95">
        <v>-16592.498</v>
      </c>
      <c r="AY53" s="95">
        <v>-2278.7089999999998</v>
      </c>
      <c r="AZ53" s="95">
        <v>4767.3389999999999</v>
      </c>
      <c r="BA53" s="95">
        <v>23819.915000000001</v>
      </c>
      <c r="BB53" s="95">
        <v>-23827.955000000002</v>
      </c>
      <c r="BC53" s="95">
        <v>7587.6530000000002</v>
      </c>
      <c r="BD53" s="95">
        <v>2664.2640000000001</v>
      </c>
      <c r="BE53" s="95">
        <v>26394.11</v>
      </c>
      <c r="BF53" s="95">
        <v>35536.870999999999</v>
      </c>
      <c r="BG53" s="95">
        <v>-12295.284</v>
      </c>
      <c r="BH53" s="95">
        <v>-5672.2669999999998</v>
      </c>
      <c r="BI53" s="95">
        <v>3473.1489999999999</v>
      </c>
      <c r="BJ53" s="95">
        <v>18616.784</v>
      </c>
      <c r="BK53" s="95">
        <v>15298.914000000001</v>
      </c>
      <c r="BL53" s="95">
        <v>26241.855</v>
      </c>
      <c r="BM53" s="95">
        <v>7059.2020000000002</v>
      </c>
      <c r="BN53" s="95">
        <v>-1584.7379999999998</v>
      </c>
      <c r="BO53" s="95">
        <v>-11053.208999999999</v>
      </c>
      <c r="BP53" s="95">
        <v>5818.7089999999998</v>
      </c>
      <c r="BQ53" s="95">
        <v>-2857.6860000000001</v>
      </c>
      <c r="BR53" s="95">
        <v>17562.154999999999</v>
      </c>
      <c r="BS53" s="95">
        <v>1073.336</v>
      </c>
      <c r="BT53" s="95">
        <v>4420.3220000000001</v>
      </c>
      <c r="BU53" s="95">
        <v>-2067.721</v>
      </c>
      <c r="BV53" s="95">
        <v>-3793.56</v>
      </c>
      <c r="BW53" s="95">
        <v>-22958.321</v>
      </c>
      <c r="BX53" s="95">
        <v>6518.7669999999998</v>
      </c>
      <c r="BY53" s="95">
        <v>-111.53899999999999</v>
      </c>
      <c r="BZ53" s="95">
        <v>9506.0810000000001</v>
      </c>
      <c r="CA53" s="95">
        <v>6060.8119999999999</v>
      </c>
      <c r="CB53" s="95">
        <v>15568.007</v>
      </c>
      <c r="CC53" s="95">
        <v>7954.0419999999995</v>
      </c>
      <c r="CD53" s="95">
        <v>13688.919</v>
      </c>
      <c r="CE53" s="95">
        <v>-5008.7659999999996</v>
      </c>
      <c r="CF53" s="95">
        <v>-1229.4780000000001</v>
      </c>
      <c r="CG53" s="95">
        <v>-12422.474</v>
      </c>
      <c r="CH53" s="95">
        <v>132.23099999999999</v>
      </c>
      <c r="CI53" s="95">
        <v>-18858.928</v>
      </c>
      <c r="CJ53" s="95">
        <v>-5092.5920000000006</v>
      </c>
      <c r="CK53" s="95">
        <v>-1164.96</v>
      </c>
      <c r="CL53" s="95">
        <v>-22672.546999999999</v>
      </c>
      <c r="CM53" s="95">
        <v>14802.98</v>
      </c>
      <c r="CN53" s="95">
        <v>-7577.0189999999993</v>
      </c>
      <c r="CO53" s="95">
        <v>50230.663999999997</v>
      </c>
      <c r="CP53" s="95">
        <v>11338.63</v>
      </c>
      <c r="CQ53" s="95">
        <v>-25890.569</v>
      </c>
      <c r="CR53" s="95">
        <v>23477.041000000001</v>
      </c>
      <c r="CS53" s="95">
        <v>32875.171000000002</v>
      </c>
      <c r="CT53" s="95">
        <v>-19564.201000000001</v>
      </c>
      <c r="CU53" s="95">
        <v>-1682.1559999999999</v>
      </c>
      <c r="CV53" s="95">
        <v>31339.29</v>
      </c>
      <c r="CW53" s="95">
        <v>21173.219000000001</v>
      </c>
      <c r="CX53" s="95">
        <v>-4863.6229999999996</v>
      </c>
      <c r="CY53" s="95">
        <v>-4315.0950000000003</v>
      </c>
      <c r="CZ53" s="95">
        <v>-12762.441000000001</v>
      </c>
      <c r="DA53" s="95">
        <v>10092.933000000001</v>
      </c>
      <c r="DB53" s="95">
        <v>-4571.0749999999998</v>
      </c>
      <c r="DC53" s="95">
        <v>-1353.038</v>
      </c>
      <c r="DD53" s="95">
        <v>-12543.029999999999</v>
      </c>
      <c r="DE53" s="95">
        <v>17456.059000000001</v>
      </c>
      <c r="DF53" s="95">
        <v>-16920.737000000001</v>
      </c>
      <c r="DG53" s="95">
        <v>-1520.8509999999999</v>
      </c>
      <c r="DH53" s="95">
        <v>25523.352000000003</v>
      </c>
      <c r="DI53" s="95">
        <v>-2961.8850000000002</v>
      </c>
      <c r="DJ53" s="95">
        <v>6804.8399999999992</v>
      </c>
      <c r="DK53" s="95">
        <v>12516.655000000001</v>
      </c>
      <c r="DL53" s="95">
        <v>2700.2840000000001</v>
      </c>
      <c r="DM53" s="95">
        <v>4047.7509999999997</v>
      </c>
      <c r="DN53" s="95">
        <v>-8116.0550000000003</v>
      </c>
      <c r="DO53" s="95">
        <v>8279.0650000000005</v>
      </c>
      <c r="DP53" s="95">
        <v>-28831.903999999999</v>
      </c>
      <c r="DQ53" s="95">
        <v>12537.707</v>
      </c>
      <c r="DR53" s="95">
        <v>3101.2689999999998</v>
      </c>
      <c r="DS53" s="95">
        <v>12191.587</v>
      </c>
      <c r="DT53" s="95">
        <v>38740.248</v>
      </c>
      <c r="DU53" s="95">
        <v>-25377.7</v>
      </c>
      <c r="DV53" s="95">
        <v>-6305.067</v>
      </c>
      <c r="DW53" s="95">
        <v>-14453.312</v>
      </c>
      <c r="DX53" s="95">
        <v>6437.15</v>
      </c>
      <c r="DY53" s="95">
        <v>-5530.0460000000003</v>
      </c>
      <c r="DZ53" s="95">
        <v>15589.199000000001</v>
      </c>
      <c r="EA53" s="95">
        <v>2942.375</v>
      </c>
      <c r="EB53" s="95">
        <v>-9420.5730000000003</v>
      </c>
      <c r="EC53" s="95">
        <v>-18357.550999999999</v>
      </c>
      <c r="ED53" s="95">
        <v>-35830.504000000001</v>
      </c>
      <c r="EE53" s="95">
        <v>13883.767</v>
      </c>
      <c r="EF53" s="297">
        <f t="shared" si="0"/>
        <v>47792.666000000005</v>
      </c>
      <c r="EG53" s="297">
        <f t="shared" si="1"/>
        <v>-37682.014000000003</v>
      </c>
    </row>
    <row r="54" spans="1:137" x14ac:dyDescent="0.2">
      <c r="A54" s="117" t="str">
        <f>IF('1'!$A$1=1,B54,C54)</f>
        <v>Other accounts receivable</v>
      </c>
      <c r="B54" s="118" t="s">
        <v>445</v>
      </c>
      <c r="C54" s="118" t="s">
        <v>446</v>
      </c>
      <c r="D54" s="119">
        <v>0</v>
      </c>
      <c r="E54" s="119">
        <v>0</v>
      </c>
      <c r="F54" s="119">
        <v>0</v>
      </c>
      <c r="G54" s="119">
        <v>0</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19">
        <v>0</v>
      </c>
      <c r="Y54" s="119">
        <v>0</v>
      </c>
      <c r="Z54" s="119">
        <v>0</v>
      </c>
      <c r="AA54" s="119">
        <v>0</v>
      </c>
      <c r="AB54" s="119">
        <v>0</v>
      </c>
      <c r="AC54" s="119">
        <v>0</v>
      </c>
      <c r="AD54" s="119">
        <v>0</v>
      </c>
      <c r="AE54" s="119">
        <v>0</v>
      </c>
      <c r="AF54" s="119">
        <v>0</v>
      </c>
      <c r="AG54" s="119">
        <v>0</v>
      </c>
      <c r="AH54" s="119">
        <v>0</v>
      </c>
      <c r="AI54" s="119">
        <v>0</v>
      </c>
      <c r="AJ54" s="119">
        <v>0</v>
      </c>
      <c r="AK54" s="119">
        <v>0</v>
      </c>
      <c r="AL54" s="119">
        <v>0</v>
      </c>
      <c r="AM54" s="119">
        <v>0</v>
      </c>
      <c r="AN54" s="119">
        <v>0</v>
      </c>
      <c r="AO54" s="119">
        <v>0</v>
      </c>
      <c r="AP54" s="119">
        <v>0</v>
      </c>
      <c r="AQ54" s="119">
        <v>0</v>
      </c>
      <c r="AR54" s="119">
        <v>0</v>
      </c>
      <c r="AS54" s="119">
        <v>0</v>
      </c>
      <c r="AT54" s="119">
        <v>0</v>
      </c>
      <c r="AU54" s="119">
        <v>0</v>
      </c>
      <c r="AV54" s="119">
        <v>0</v>
      </c>
      <c r="AW54" s="119">
        <v>0</v>
      </c>
      <c r="AX54" s="119">
        <v>0</v>
      </c>
      <c r="AY54" s="119">
        <v>0</v>
      </c>
      <c r="AZ54" s="119">
        <v>0</v>
      </c>
      <c r="BA54" s="119">
        <v>0</v>
      </c>
      <c r="BB54" s="119">
        <v>0</v>
      </c>
      <c r="BC54" s="119">
        <v>0</v>
      </c>
      <c r="BD54" s="119">
        <v>0</v>
      </c>
      <c r="BE54" s="119">
        <v>0</v>
      </c>
      <c r="BF54" s="119">
        <v>0</v>
      </c>
      <c r="BG54" s="119">
        <v>0</v>
      </c>
      <c r="BH54" s="119">
        <v>0</v>
      </c>
      <c r="BI54" s="119">
        <v>0</v>
      </c>
      <c r="BJ54" s="119">
        <v>0</v>
      </c>
      <c r="BK54" s="119">
        <v>0</v>
      </c>
      <c r="BL54" s="119">
        <v>0</v>
      </c>
      <c r="BM54" s="119">
        <v>0</v>
      </c>
      <c r="BN54" s="119">
        <v>0</v>
      </c>
      <c r="BO54" s="119">
        <v>0</v>
      </c>
      <c r="BP54" s="119">
        <v>0</v>
      </c>
      <c r="BQ54" s="119">
        <v>0</v>
      </c>
      <c r="BR54" s="119">
        <v>0</v>
      </c>
      <c r="BS54" s="119">
        <v>0</v>
      </c>
      <c r="BT54" s="119">
        <v>0</v>
      </c>
      <c r="BU54" s="119">
        <v>0</v>
      </c>
      <c r="BV54" s="119">
        <v>0</v>
      </c>
      <c r="BW54" s="119">
        <v>0</v>
      </c>
      <c r="BX54" s="119">
        <v>0</v>
      </c>
      <c r="BY54" s="119">
        <v>0</v>
      </c>
      <c r="BZ54" s="119">
        <v>0</v>
      </c>
      <c r="CA54" s="119">
        <v>0</v>
      </c>
      <c r="CB54" s="119">
        <v>0</v>
      </c>
      <c r="CC54" s="119">
        <v>0</v>
      </c>
      <c r="CD54" s="119">
        <v>0</v>
      </c>
      <c r="CE54" s="119">
        <v>0</v>
      </c>
      <c r="CF54" s="119">
        <v>0</v>
      </c>
      <c r="CG54" s="119">
        <v>0</v>
      </c>
      <c r="CH54" s="119">
        <v>0</v>
      </c>
      <c r="CI54" s="119">
        <v>0</v>
      </c>
      <c r="CJ54" s="95">
        <v>2350.4270000000001</v>
      </c>
      <c r="CK54" s="95">
        <v>-2557.23</v>
      </c>
      <c r="CL54" s="95">
        <v>-1023.922</v>
      </c>
      <c r="CM54" s="95">
        <v>292.54899999999998</v>
      </c>
      <c r="CN54" s="95">
        <v>555.84299999999996</v>
      </c>
      <c r="CO54" s="95">
        <v>-87.765000000000001</v>
      </c>
      <c r="CP54" s="95">
        <v>445.90100000000001</v>
      </c>
      <c r="CQ54" s="95">
        <v>658.23500000000001</v>
      </c>
      <c r="CR54" s="95">
        <v>914.21500000000003</v>
      </c>
      <c r="CS54" s="95">
        <v>-1828.43</v>
      </c>
      <c r="CT54" s="95">
        <v>329.11700000000002</v>
      </c>
      <c r="CU54" s="95">
        <v>-914.21500000000003</v>
      </c>
      <c r="CV54" s="95">
        <v>2120.9789999999998</v>
      </c>
      <c r="CW54" s="95">
        <v>-804.50900000000001</v>
      </c>
      <c r="CX54" s="95">
        <v>548.529</v>
      </c>
      <c r="CY54" s="95">
        <v>-1535.8810000000001</v>
      </c>
      <c r="CZ54" s="95">
        <v>2084.41</v>
      </c>
      <c r="DA54" s="95">
        <v>438.82299999999998</v>
      </c>
      <c r="DB54" s="95">
        <v>-1609.018</v>
      </c>
      <c r="DC54" s="95">
        <v>877.64599999999996</v>
      </c>
      <c r="DD54" s="95">
        <v>2157.547</v>
      </c>
      <c r="DE54" s="95">
        <v>-2118.0990000000002</v>
      </c>
      <c r="DF54" s="95">
        <v>1482.3720000000001</v>
      </c>
      <c r="DG54" s="95">
        <v>-3004.6080000000002</v>
      </c>
      <c r="DH54" s="95">
        <v>1098.1859999999999</v>
      </c>
      <c r="DI54" s="95">
        <v>1480.943</v>
      </c>
      <c r="DJ54" s="95">
        <v>-231.983</v>
      </c>
      <c r="DK54" s="95">
        <v>-590.40800000000002</v>
      </c>
      <c r="DL54" s="95">
        <v>3613.6149999999998</v>
      </c>
      <c r="DM54" s="95">
        <v>-2023.876</v>
      </c>
      <c r="DN54" s="95">
        <v>-2377.4299999999998</v>
      </c>
      <c r="DO54" s="95">
        <v>1194.492</v>
      </c>
      <c r="DP54" s="95">
        <v>2598.5839999999998</v>
      </c>
      <c r="DQ54" s="95">
        <v>-1072.3040000000001</v>
      </c>
      <c r="DR54" s="95">
        <v>-124.051</v>
      </c>
      <c r="DS54" s="95">
        <v>-2296.3609999999999</v>
      </c>
      <c r="DT54" s="95">
        <v>2989.7359999999999</v>
      </c>
      <c r="DU54" s="95">
        <v>-375.04</v>
      </c>
      <c r="DV54" s="95">
        <v>-1327.3820000000001</v>
      </c>
      <c r="DW54" s="95">
        <v>0</v>
      </c>
      <c r="DX54" s="95">
        <v>1204.3699999999999</v>
      </c>
      <c r="DY54" s="95">
        <v>-623.69000000000005</v>
      </c>
      <c r="DZ54" s="95">
        <v>-835.88199999999995</v>
      </c>
      <c r="EA54" s="95">
        <v>3398.2359999999999</v>
      </c>
      <c r="EB54" s="95">
        <v>-4297.1030000000001</v>
      </c>
      <c r="EC54" s="95">
        <v>5786.1670000000004</v>
      </c>
      <c r="ED54" s="95">
        <v>-715.76800000000003</v>
      </c>
      <c r="EE54" s="95">
        <v>-5612.5870000000004</v>
      </c>
      <c r="EF54" s="297">
        <f t="shared" si="0"/>
        <v>1269.4069999999988</v>
      </c>
      <c r="EG54" s="297">
        <f t="shared" si="1"/>
        <v>-408.94300000000021</v>
      </c>
    </row>
    <row r="55" spans="1:137" x14ac:dyDescent="0.2">
      <c r="A55" s="113" t="str">
        <f>IF('1'!$A$1=1,B55,C55)</f>
        <v xml:space="preserve"> Liabilities</v>
      </c>
      <c r="B55" s="114" t="s">
        <v>145</v>
      </c>
      <c r="C55" s="114" t="s">
        <v>166</v>
      </c>
      <c r="D55" s="90">
        <v>221.37799999999993</v>
      </c>
      <c r="E55" s="90">
        <v>-440.63799999999901</v>
      </c>
      <c r="F55" s="90">
        <v>-15139.795000000002</v>
      </c>
      <c r="G55" s="90">
        <v>-10809.710999999999</v>
      </c>
      <c r="H55" s="90">
        <v>-2949.05</v>
      </c>
      <c r="I55" s="90">
        <v>2654.1040000000003</v>
      </c>
      <c r="J55" s="90">
        <v>326.36099999999999</v>
      </c>
      <c r="K55" s="90">
        <v>-3871.2099999999973</v>
      </c>
      <c r="L55" s="90">
        <v>-3724.9659999999999</v>
      </c>
      <c r="M55" s="90">
        <v>1638.098</v>
      </c>
      <c r="N55" s="90">
        <v>-2261.326</v>
      </c>
      <c r="O55" s="90">
        <v>-10463.548999999995</v>
      </c>
      <c r="P55" s="90">
        <v>1212.9860000000001</v>
      </c>
      <c r="Q55" s="90">
        <v>1266.8660000000018</v>
      </c>
      <c r="R55" s="90">
        <v>1660.4369999999999</v>
      </c>
      <c r="S55" s="90">
        <v>1281.4759999999987</v>
      </c>
      <c r="T55" s="90">
        <v>-5368.98</v>
      </c>
      <c r="U55" s="90">
        <v>2270.5720000000001</v>
      </c>
      <c r="V55" s="90">
        <v>-2705.0299999999997</v>
      </c>
      <c r="W55" s="90">
        <v>-1579.0819999999999</v>
      </c>
      <c r="X55" s="90">
        <v>-5517.8470000000016</v>
      </c>
      <c r="Y55" s="90">
        <v>5821.1450000000004</v>
      </c>
      <c r="Z55" s="90">
        <v>-745.327</v>
      </c>
      <c r="AA55" s="90">
        <v>2699.0660000000003</v>
      </c>
      <c r="AB55" s="90">
        <v>-8145.1830000000009</v>
      </c>
      <c r="AC55" s="90">
        <v>-1513.5550000000003</v>
      </c>
      <c r="AD55" s="90">
        <v>-1404.0809999999997</v>
      </c>
      <c r="AE55" s="90">
        <v>-4538.8050000000003</v>
      </c>
      <c r="AF55" s="90">
        <v>1374.0329999999999</v>
      </c>
      <c r="AG55" s="90">
        <v>-966.02800000000025</v>
      </c>
      <c r="AH55" s="90">
        <v>-3194.2260000000006</v>
      </c>
      <c r="AI55" s="90">
        <v>-512.70500000000038</v>
      </c>
      <c r="AJ55" s="90">
        <v>2323.6669999999999</v>
      </c>
      <c r="AK55" s="90">
        <v>-1759.2280000000001</v>
      </c>
      <c r="AL55" s="90">
        <v>-694.33800000000019</v>
      </c>
      <c r="AM55" s="90">
        <v>3301.98</v>
      </c>
      <c r="AN55" s="90">
        <v>-369.64599999999996</v>
      </c>
      <c r="AO55" s="90">
        <v>-1249.8690000000004</v>
      </c>
      <c r="AP55" s="90">
        <v>5373.6050000000005</v>
      </c>
      <c r="AQ55" s="90">
        <v>1019.9179999999999</v>
      </c>
      <c r="AR55" s="90">
        <v>1387.605</v>
      </c>
      <c r="AS55" s="90">
        <v>969.48099999999977</v>
      </c>
      <c r="AT55" s="90">
        <v>1399.2350000000001</v>
      </c>
      <c r="AU55" s="90">
        <v>-219.85699999999974</v>
      </c>
      <c r="AV55" s="90">
        <v>1860.6240000000003</v>
      </c>
      <c r="AW55" s="90">
        <v>2418.9540000000002</v>
      </c>
      <c r="AX55" s="90">
        <v>195.53500000000008</v>
      </c>
      <c r="AY55" s="90">
        <v>3723.7440000000006</v>
      </c>
      <c r="AZ55" s="90">
        <v>2369.73</v>
      </c>
      <c r="BA55" s="90">
        <v>-4535.8330000000014</v>
      </c>
      <c r="BB55" s="90">
        <v>-10046.963</v>
      </c>
      <c r="BC55" s="90">
        <v>-8391.9979999999996</v>
      </c>
      <c r="BD55" s="90">
        <v>5381.2839999999997</v>
      </c>
      <c r="BE55" s="90">
        <v>583.00199999999995</v>
      </c>
      <c r="BF55" s="90">
        <v>-5536.5410000000002</v>
      </c>
      <c r="BG55" s="90">
        <v>3383.0970000000002</v>
      </c>
      <c r="BH55" s="90">
        <v>644.01299999999992</v>
      </c>
      <c r="BI55" s="90">
        <v>173.6570000000001</v>
      </c>
      <c r="BJ55" s="90">
        <v>3728.2309999999998</v>
      </c>
      <c r="BK55" s="90">
        <v>-1723.4889999999996</v>
      </c>
      <c r="BL55" s="90">
        <v>24.119000000000028</v>
      </c>
      <c r="BM55" s="90">
        <v>1992.3190000000002</v>
      </c>
      <c r="BN55" s="90">
        <v>-13047.672999999999</v>
      </c>
      <c r="BO55" s="90">
        <v>-2314.096</v>
      </c>
      <c r="BP55" s="90">
        <v>4183.0360000000001</v>
      </c>
      <c r="BQ55" s="90">
        <v>5421.5889999999999</v>
      </c>
      <c r="BR55" s="90">
        <v>1775.3340000000003</v>
      </c>
      <c r="BS55" s="90">
        <v>-6109.7540000000008</v>
      </c>
      <c r="BT55" s="90">
        <v>-2210.16</v>
      </c>
      <c r="BU55" s="90">
        <v>-6996.2630000000008</v>
      </c>
      <c r="BV55" s="90">
        <v>-6483.0239999999994</v>
      </c>
      <c r="BW55" s="90">
        <v>1577.5029999999999</v>
      </c>
      <c r="BX55" s="90">
        <v>-3809.6690000000003</v>
      </c>
      <c r="BY55" s="90">
        <v>-2509.6200000000003</v>
      </c>
      <c r="BZ55" s="90">
        <v>778.27600000000007</v>
      </c>
      <c r="CA55" s="90">
        <v>949.62099999999987</v>
      </c>
      <c r="CB55" s="90">
        <v>414.04300000000001</v>
      </c>
      <c r="CC55" s="90">
        <v>3023.625</v>
      </c>
      <c r="CD55" s="90">
        <v>3918.895</v>
      </c>
      <c r="CE55" s="90">
        <v>2946.3330000000005</v>
      </c>
      <c r="CF55" s="90">
        <v>1042.3840000000002</v>
      </c>
      <c r="CG55" s="90">
        <v>3006.7130000000002</v>
      </c>
      <c r="CH55" s="90">
        <v>3676.0239999999994</v>
      </c>
      <c r="CI55" s="90">
        <v>-952.471</v>
      </c>
      <c r="CJ55" s="90">
        <v>307.79399999999987</v>
      </c>
      <c r="CK55" s="90">
        <v>4688.2550000000001</v>
      </c>
      <c r="CL55" s="90">
        <v>-6289.8040000000001</v>
      </c>
      <c r="CM55" s="90">
        <v>526.58900000000028</v>
      </c>
      <c r="CN55" s="90">
        <v>3130.2739999999999</v>
      </c>
      <c r="CO55" s="90">
        <v>526.58800000000019</v>
      </c>
      <c r="CP55" s="90">
        <v>4236.0609999999997</v>
      </c>
      <c r="CQ55" s="90">
        <v>5339.0159999999996</v>
      </c>
      <c r="CR55" s="90">
        <v>1572.451</v>
      </c>
      <c r="CS55" s="90">
        <v>-1133.6269999999995</v>
      </c>
      <c r="CT55" s="90">
        <v>7277.1509999999998</v>
      </c>
      <c r="CU55" s="90">
        <v>-4059.1149999999998</v>
      </c>
      <c r="CV55" s="90">
        <v>1718.7239999999997</v>
      </c>
      <c r="CW55" s="90">
        <v>2998.6239999999998</v>
      </c>
      <c r="CX55" s="90">
        <v>-109.70600000000013</v>
      </c>
      <c r="CY55" s="90">
        <v>4315.0940000000001</v>
      </c>
      <c r="CZ55" s="90">
        <v>2047.8409999999999</v>
      </c>
      <c r="DA55" s="90">
        <v>402.25500000000056</v>
      </c>
      <c r="DB55" s="90">
        <v>877.64599999999973</v>
      </c>
      <c r="DC55" s="90">
        <v>4388.232</v>
      </c>
      <c r="DD55" s="90">
        <v>3729.9979999999996</v>
      </c>
      <c r="DE55" s="90">
        <v>876.45499999999993</v>
      </c>
      <c r="DF55" s="90">
        <v>7773.4140000000007</v>
      </c>
      <c r="DG55" s="90">
        <v>-13984.411</v>
      </c>
      <c r="DH55" s="90">
        <v>3294.5570000000002</v>
      </c>
      <c r="DI55" s="90">
        <v>0</v>
      </c>
      <c r="DJ55" s="90">
        <v>3325.0920000000006</v>
      </c>
      <c r="DK55" s="90">
        <v>5038.1509999999998</v>
      </c>
      <c r="DL55" s="90">
        <v>2898.835</v>
      </c>
      <c r="DM55" s="90">
        <v>3723.931</v>
      </c>
      <c r="DN55" s="90">
        <v>4180.9960000000001</v>
      </c>
      <c r="DO55" s="90">
        <v>864.97699999999986</v>
      </c>
      <c r="DP55" s="90">
        <v>2351.1</v>
      </c>
      <c r="DQ55" s="90">
        <v>3546.8510000000001</v>
      </c>
      <c r="DR55" s="90">
        <v>-2729.1179999999999</v>
      </c>
      <c r="DS55" s="90">
        <v>-5553.0169999999998</v>
      </c>
      <c r="DT55" s="90">
        <v>4253.0059999999994</v>
      </c>
      <c r="DU55" s="90">
        <v>4042.096</v>
      </c>
      <c r="DV55" s="90">
        <v>1202.9390000000001</v>
      </c>
      <c r="DW55" s="90">
        <v>5673.65</v>
      </c>
      <c r="DX55" s="90">
        <v>1702.73</v>
      </c>
      <c r="DY55" s="90">
        <v>2411.6000000000004</v>
      </c>
      <c r="DZ55" s="90">
        <v>4430.174</v>
      </c>
      <c r="EA55" s="90">
        <v>3646.8870000000002</v>
      </c>
      <c r="EB55" s="90">
        <v>4586.3320000000003</v>
      </c>
      <c r="EC55" s="90">
        <v>5411.5230000000001</v>
      </c>
      <c r="ED55" s="90">
        <v>4968.2719999999999</v>
      </c>
      <c r="EE55" s="90">
        <v>6920.7839999999997</v>
      </c>
      <c r="EF55" s="87">
        <f t="shared" si="0"/>
        <v>20942.355</v>
      </c>
      <c r="EG55" s="87">
        <f t="shared" si="1"/>
        <v>49249.992999999995</v>
      </c>
    </row>
    <row r="56" spans="1:137" x14ac:dyDescent="0.2">
      <c r="A56" s="115" t="str">
        <f>IF('1'!$A$1=1,B56,C56)</f>
        <v>Direct investment</v>
      </c>
      <c r="B56" s="116" t="s">
        <v>168</v>
      </c>
      <c r="C56" s="116" t="s">
        <v>167</v>
      </c>
      <c r="D56" s="95">
        <v>2055.6489999999999</v>
      </c>
      <c r="E56" s="95">
        <v>8249.7240000000002</v>
      </c>
      <c r="F56" s="95">
        <v>511.637</v>
      </c>
      <c r="G56" s="95">
        <v>1703.21</v>
      </c>
      <c r="H56" s="95">
        <v>7822.3059999999996</v>
      </c>
      <c r="I56" s="95">
        <v>8875.3240000000005</v>
      </c>
      <c r="J56" s="95">
        <v>1087.8689999999999</v>
      </c>
      <c r="K56" s="95">
        <v>15419.956</v>
      </c>
      <c r="L56" s="95">
        <v>2461.5259999999998</v>
      </c>
      <c r="M56" s="95">
        <v>414.98500000000001</v>
      </c>
      <c r="N56" s="95">
        <v>116.563</v>
      </c>
      <c r="O56" s="95">
        <v>16619.954000000002</v>
      </c>
      <c r="P56" s="95">
        <v>1285.7639999999999</v>
      </c>
      <c r="Q56" s="95">
        <v>25205.365000000002</v>
      </c>
      <c r="R56" s="95">
        <v>11069.588</v>
      </c>
      <c r="S56" s="95">
        <v>9867.357</v>
      </c>
      <c r="T56" s="95">
        <v>1134.2909999999999</v>
      </c>
      <c r="U56" s="95">
        <v>5015.22</v>
      </c>
      <c r="V56" s="95">
        <v>6402.7290000000003</v>
      </c>
      <c r="W56" s="95">
        <v>1528.953</v>
      </c>
      <c r="X56" s="95">
        <v>5885.7039999999997</v>
      </c>
      <c r="Y56" s="95">
        <v>334.84500000000003</v>
      </c>
      <c r="Z56" s="95">
        <v>2030.374</v>
      </c>
      <c r="AA56" s="95">
        <v>759.93100000000004</v>
      </c>
      <c r="AB56" s="95">
        <v>1276.079</v>
      </c>
      <c r="AC56" s="95">
        <v>1189.222</v>
      </c>
      <c r="AD56" s="95">
        <v>1134.066</v>
      </c>
      <c r="AE56" s="95">
        <v>859.41800000000001</v>
      </c>
      <c r="AF56" s="95">
        <v>-237.81299999999999</v>
      </c>
      <c r="AG56" s="95">
        <v>11096.264999999999</v>
      </c>
      <c r="AH56" s="95">
        <v>1428.3119999999999</v>
      </c>
      <c r="AI56" s="95">
        <v>2127.7280000000001</v>
      </c>
      <c r="AJ56" s="95">
        <v>2219.232</v>
      </c>
      <c r="AK56" s="95">
        <v>772.99400000000003</v>
      </c>
      <c r="AL56" s="95">
        <v>3525.096</v>
      </c>
      <c r="AM56" s="95">
        <v>1898.6389999999999</v>
      </c>
      <c r="AN56" s="95">
        <v>1734.4939999999999</v>
      </c>
      <c r="AO56" s="95">
        <v>1711.7760000000001</v>
      </c>
      <c r="AP56" s="95">
        <v>1185.354</v>
      </c>
      <c r="AQ56" s="95">
        <v>1176.829</v>
      </c>
      <c r="AR56" s="95">
        <v>2958.4780000000001</v>
      </c>
      <c r="AS56" s="95">
        <v>8148.875</v>
      </c>
      <c r="AT56" s="95">
        <v>660.01700000000005</v>
      </c>
      <c r="AU56" s="95">
        <v>1593.9680000000001</v>
      </c>
      <c r="AV56" s="95">
        <v>1663.2850000000001</v>
      </c>
      <c r="AW56" s="95">
        <v>2053.299</v>
      </c>
      <c r="AX56" s="95">
        <v>1508.4090000000001</v>
      </c>
      <c r="AY56" s="95">
        <v>1861.8720000000001</v>
      </c>
      <c r="AZ56" s="95">
        <v>2202.4549999999999</v>
      </c>
      <c r="BA56" s="95">
        <v>4400.03</v>
      </c>
      <c r="BB56" s="95">
        <v>1611.8119999999999</v>
      </c>
      <c r="BC56" s="95">
        <v>1447.8209999999999</v>
      </c>
      <c r="BD56" s="95">
        <v>263.78800000000001</v>
      </c>
      <c r="BE56" s="95">
        <v>-1272.0050000000001</v>
      </c>
      <c r="BF56" s="95">
        <v>-952.8</v>
      </c>
      <c r="BG56" s="95">
        <v>1641.0540000000001</v>
      </c>
      <c r="BH56" s="95">
        <v>1510.953</v>
      </c>
      <c r="BI56" s="95">
        <v>1761.383</v>
      </c>
      <c r="BJ56" s="95">
        <v>1388.9490000000001</v>
      </c>
      <c r="BK56" s="95">
        <v>1723.489</v>
      </c>
      <c r="BL56" s="95">
        <v>1857.19</v>
      </c>
      <c r="BM56" s="95">
        <v>1623.3710000000001</v>
      </c>
      <c r="BN56" s="95">
        <v>1426.2639999999999</v>
      </c>
      <c r="BO56" s="95">
        <v>1034.537</v>
      </c>
      <c r="BP56" s="95">
        <v>1206.645</v>
      </c>
      <c r="BQ56" s="95">
        <v>1655.855</v>
      </c>
      <c r="BR56" s="95">
        <v>1666.0830000000001</v>
      </c>
      <c r="BS56" s="95">
        <v>-2642.056</v>
      </c>
      <c r="BT56" s="95">
        <v>-671.44100000000003</v>
      </c>
      <c r="BU56" s="95">
        <v>-2492.596</v>
      </c>
      <c r="BV56" s="95">
        <v>1387.1980000000001</v>
      </c>
      <c r="BW56" s="95">
        <v>1098.6189999999999</v>
      </c>
      <c r="BX56" s="95">
        <v>1608.527</v>
      </c>
      <c r="BY56" s="95">
        <v>1533.6559999999999</v>
      </c>
      <c r="BZ56" s="95">
        <v>1084.027</v>
      </c>
      <c r="CA56" s="95">
        <v>1815.451</v>
      </c>
      <c r="CB56" s="95">
        <v>138.01400000000001</v>
      </c>
      <c r="CC56" s="95">
        <v>1961.271</v>
      </c>
      <c r="CD56" s="95">
        <v>598.72</v>
      </c>
      <c r="CE56" s="95">
        <v>2464.2060000000001</v>
      </c>
      <c r="CF56" s="95">
        <v>1470.028</v>
      </c>
      <c r="CG56" s="95">
        <v>2294.5970000000002</v>
      </c>
      <c r="CH56" s="95">
        <v>2327.2669999999998</v>
      </c>
      <c r="CI56" s="95">
        <v>1061.325</v>
      </c>
      <c r="CJ56" s="95">
        <v>2658.221</v>
      </c>
      <c r="CK56" s="95">
        <v>1335.442</v>
      </c>
      <c r="CL56" s="95">
        <v>2691.451</v>
      </c>
      <c r="CM56" s="95">
        <v>2428.1570000000002</v>
      </c>
      <c r="CN56" s="95">
        <v>2632.9409999999998</v>
      </c>
      <c r="CO56" s="95">
        <v>3452.078</v>
      </c>
      <c r="CP56" s="95">
        <v>3758.31</v>
      </c>
      <c r="CQ56" s="95">
        <v>3949.4090000000001</v>
      </c>
      <c r="CR56" s="95">
        <v>3949.4090000000001</v>
      </c>
      <c r="CS56" s="95">
        <v>3912.84</v>
      </c>
      <c r="CT56" s="95">
        <v>4461.3689999999997</v>
      </c>
      <c r="CU56" s="95">
        <v>2962.0569999999998</v>
      </c>
      <c r="CV56" s="95">
        <v>4241.9579999999996</v>
      </c>
      <c r="CW56" s="95">
        <v>2815.7820000000002</v>
      </c>
      <c r="CX56" s="95">
        <v>3437.4479999999999</v>
      </c>
      <c r="CY56" s="95">
        <v>2925.4879999999998</v>
      </c>
      <c r="CZ56" s="95">
        <v>3108.3310000000001</v>
      </c>
      <c r="DA56" s="95">
        <v>3620.2910000000002</v>
      </c>
      <c r="DB56" s="95">
        <v>4022.5459999999998</v>
      </c>
      <c r="DC56" s="95">
        <v>3583.723</v>
      </c>
      <c r="DD56" s="95">
        <v>2852.3510000000001</v>
      </c>
      <c r="DE56" s="95">
        <v>2958.0349999999999</v>
      </c>
      <c r="DF56" s="95">
        <v>2964.7440000000001</v>
      </c>
      <c r="DG56" s="95">
        <v>-13205.438</v>
      </c>
      <c r="DH56" s="95">
        <v>3483.9</v>
      </c>
      <c r="DI56" s="95">
        <v>2734.0479999999998</v>
      </c>
      <c r="DJ56" s="95">
        <v>3054.4459999999999</v>
      </c>
      <c r="DK56" s="95">
        <v>4290.3</v>
      </c>
      <c r="DL56" s="95">
        <v>3494.4850000000001</v>
      </c>
      <c r="DM56" s="95">
        <v>2873.9029999999998</v>
      </c>
      <c r="DN56" s="95">
        <v>3566.145</v>
      </c>
      <c r="DO56" s="95">
        <v>3253.9609999999998</v>
      </c>
      <c r="DP56" s="95">
        <v>2722.326</v>
      </c>
      <c r="DQ56" s="95">
        <v>3340.6390000000001</v>
      </c>
      <c r="DR56" s="95">
        <v>-1075.107</v>
      </c>
      <c r="DS56" s="95">
        <v>-5761.777</v>
      </c>
      <c r="DT56" s="95">
        <v>3495.0439999999999</v>
      </c>
      <c r="DU56" s="95">
        <v>2958.6480000000001</v>
      </c>
      <c r="DV56" s="95">
        <v>2613.2840000000001</v>
      </c>
      <c r="DW56" s="95">
        <v>3561.5610000000001</v>
      </c>
      <c r="DX56" s="95">
        <v>2907.1</v>
      </c>
      <c r="DY56" s="95">
        <v>2868.9720000000002</v>
      </c>
      <c r="DZ56" s="95">
        <v>4054.0279999999998</v>
      </c>
      <c r="EA56" s="95">
        <v>3936.9810000000002</v>
      </c>
      <c r="EB56" s="95">
        <v>2561.7350000000001</v>
      </c>
      <c r="EC56" s="95">
        <v>3704.8119999999999</v>
      </c>
      <c r="ED56" s="95">
        <v>3747.2559999999999</v>
      </c>
      <c r="EE56" s="95">
        <v>1898.9960000000001</v>
      </c>
      <c r="EF56" s="297">
        <f t="shared" si="0"/>
        <v>25977.269</v>
      </c>
      <c r="EG56" s="297">
        <f t="shared" si="1"/>
        <v>38308.417000000001</v>
      </c>
    </row>
    <row r="57" spans="1:137" x14ac:dyDescent="0.2">
      <c r="A57" s="115" t="str">
        <f>IF('1'!$A$1=1,B57,C57)</f>
        <v>o/w: reinvestment of earnings</v>
      </c>
      <c r="B57" s="121" t="s">
        <v>170</v>
      </c>
      <c r="C57" s="120" t="s">
        <v>169</v>
      </c>
      <c r="D57" s="95">
        <v>1344.078</v>
      </c>
      <c r="E57" s="95">
        <v>2080.7910000000002</v>
      </c>
      <c r="F57" s="95">
        <v>2000.0350000000001</v>
      </c>
      <c r="G57" s="95">
        <v>1612.373</v>
      </c>
      <c r="H57" s="95">
        <v>1484.9829999999999</v>
      </c>
      <c r="I57" s="95">
        <v>1528.7639999999999</v>
      </c>
      <c r="J57" s="95">
        <v>1044.354</v>
      </c>
      <c r="K57" s="95">
        <v>1038.0899999999999</v>
      </c>
      <c r="L57" s="95">
        <v>1067.3879999999999</v>
      </c>
      <c r="M57" s="95">
        <v>-240.25399999999999</v>
      </c>
      <c r="N57" s="95">
        <v>-256.43900000000002</v>
      </c>
      <c r="O57" s="95">
        <v>-257.49200000000002</v>
      </c>
      <c r="P57" s="95">
        <v>1285.7639999999999</v>
      </c>
      <c r="Q57" s="95">
        <v>1398.8320000000001</v>
      </c>
      <c r="R57" s="95">
        <v>1423.2329999999999</v>
      </c>
      <c r="S57" s="95">
        <v>1153.327</v>
      </c>
      <c r="T57" s="95">
        <v>1134.2909999999999</v>
      </c>
      <c r="U57" s="95">
        <v>1097.8589999999999</v>
      </c>
      <c r="V57" s="95">
        <v>1091.9380000000001</v>
      </c>
      <c r="W57" s="95">
        <v>1102.8520000000001</v>
      </c>
      <c r="X57" s="95">
        <v>1156.1199999999999</v>
      </c>
      <c r="Y57" s="95">
        <v>334.84500000000003</v>
      </c>
      <c r="Z57" s="95">
        <v>334.11200000000002</v>
      </c>
      <c r="AA57" s="95">
        <v>366.863</v>
      </c>
      <c r="AB57" s="95">
        <v>1167.4760000000001</v>
      </c>
      <c r="AC57" s="95">
        <v>1189.222</v>
      </c>
      <c r="AD57" s="95">
        <v>1134.066</v>
      </c>
      <c r="AE57" s="95">
        <v>698.27800000000002</v>
      </c>
      <c r="AF57" s="95">
        <v>-449.20299999999997</v>
      </c>
      <c r="AG57" s="95">
        <v>626.61300000000006</v>
      </c>
      <c r="AH57" s="95">
        <v>1272.4960000000001</v>
      </c>
      <c r="AI57" s="95">
        <v>1358.6690000000001</v>
      </c>
      <c r="AJ57" s="95">
        <v>1409.865</v>
      </c>
      <c r="AK57" s="95">
        <v>719.68399999999997</v>
      </c>
      <c r="AL57" s="95">
        <v>721.04200000000003</v>
      </c>
      <c r="AM57" s="95">
        <v>742.94600000000003</v>
      </c>
      <c r="AN57" s="95">
        <v>1620.7570000000001</v>
      </c>
      <c r="AO57" s="95">
        <v>1711.7760000000001</v>
      </c>
      <c r="AP57" s="95">
        <v>1079.989</v>
      </c>
      <c r="AQ57" s="95">
        <v>1124.5250000000001</v>
      </c>
      <c r="AR57" s="95">
        <v>759.25599999999997</v>
      </c>
      <c r="AS57" s="95">
        <v>-52.404000000000003</v>
      </c>
      <c r="AT57" s="95">
        <v>52.801000000000002</v>
      </c>
      <c r="AU57" s="95">
        <v>1593.9680000000001</v>
      </c>
      <c r="AV57" s="95">
        <v>1184.0329999999999</v>
      </c>
      <c r="AW57" s="95">
        <v>2053.299</v>
      </c>
      <c r="AX57" s="95">
        <v>1229.0740000000001</v>
      </c>
      <c r="AY57" s="95">
        <v>1306.0899999999999</v>
      </c>
      <c r="AZ57" s="95">
        <v>1812.146</v>
      </c>
      <c r="BA57" s="95">
        <v>1086.4269999999999</v>
      </c>
      <c r="BB57" s="95">
        <v>1611.8119999999999</v>
      </c>
      <c r="BC57" s="95">
        <v>1367.386</v>
      </c>
      <c r="BD57" s="95">
        <v>263.78800000000001</v>
      </c>
      <c r="BE57" s="95">
        <v>-1325.0060000000001</v>
      </c>
      <c r="BF57" s="95">
        <v>-1287.568</v>
      </c>
      <c r="BG57" s="95">
        <v>1641.0540000000001</v>
      </c>
      <c r="BH57" s="95">
        <v>1510.953</v>
      </c>
      <c r="BI57" s="95">
        <v>1761.383</v>
      </c>
      <c r="BJ57" s="95">
        <v>1388.9490000000001</v>
      </c>
      <c r="BK57" s="95">
        <v>1274.9090000000001</v>
      </c>
      <c r="BL57" s="95">
        <v>1857.19</v>
      </c>
      <c r="BM57" s="95">
        <v>1623.3710000000001</v>
      </c>
      <c r="BN57" s="95">
        <v>1426.2639999999999</v>
      </c>
      <c r="BO57" s="95">
        <v>1034.537</v>
      </c>
      <c r="BP57" s="95">
        <v>1206.645</v>
      </c>
      <c r="BQ57" s="95">
        <v>1655.855</v>
      </c>
      <c r="BR57" s="95">
        <v>1447.58</v>
      </c>
      <c r="BS57" s="95">
        <v>770.6</v>
      </c>
      <c r="BT57" s="95">
        <v>-1230.9760000000001</v>
      </c>
      <c r="BU57" s="95">
        <v>-2492.596</v>
      </c>
      <c r="BV57" s="95">
        <v>1387.1980000000001</v>
      </c>
      <c r="BW57" s="95">
        <v>1154.9580000000001</v>
      </c>
      <c r="BX57" s="95">
        <v>1608.527</v>
      </c>
      <c r="BY57" s="95">
        <v>1533.6559999999999</v>
      </c>
      <c r="BZ57" s="95">
        <v>1056.231</v>
      </c>
      <c r="CA57" s="95">
        <v>1508.221</v>
      </c>
      <c r="CB57" s="95">
        <v>138.01400000000001</v>
      </c>
      <c r="CC57" s="95">
        <v>1579.912</v>
      </c>
      <c r="CD57" s="95">
        <v>326.57499999999999</v>
      </c>
      <c r="CE57" s="95">
        <v>2089.2179999999998</v>
      </c>
      <c r="CF57" s="95">
        <v>1443.3009999999999</v>
      </c>
      <c r="CG57" s="95">
        <v>2294.5970000000002</v>
      </c>
      <c r="CH57" s="95">
        <v>2221.482</v>
      </c>
      <c r="CI57" s="95">
        <v>925.25800000000004</v>
      </c>
      <c r="CJ57" s="95">
        <v>2658.221</v>
      </c>
      <c r="CK57" s="95">
        <v>1335.442</v>
      </c>
      <c r="CL57" s="95">
        <v>2691.451</v>
      </c>
      <c r="CM57" s="95">
        <v>2428.1570000000002</v>
      </c>
      <c r="CN57" s="95">
        <v>2632.9409999999998</v>
      </c>
      <c r="CO57" s="95">
        <v>3481.3330000000001</v>
      </c>
      <c r="CP57" s="95">
        <v>3758.31</v>
      </c>
      <c r="CQ57" s="95">
        <v>3949.4090000000001</v>
      </c>
      <c r="CR57" s="95">
        <v>3949.4090000000001</v>
      </c>
      <c r="CS57" s="95">
        <v>3912.84</v>
      </c>
      <c r="CT57" s="95">
        <v>4461.3689999999997</v>
      </c>
      <c r="CU57" s="95">
        <v>2962.0569999999998</v>
      </c>
      <c r="CV57" s="95">
        <v>4241.9579999999996</v>
      </c>
      <c r="CW57" s="95">
        <v>2815.7820000000002</v>
      </c>
      <c r="CX57" s="95">
        <v>3437.4479999999999</v>
      </c>
      <c r="CY57" s="95">
        <v>2925.4879999999998</v>
      </c>
      <c r="CZ57" s="95">
        <v>3108.3310000000001</v>
      </c>
      <c r="DA57" s="95">
        <v>3620.2910000000002</v>
      </c>
      <c r="DB57" s="95">
        <v>4022.5459999999998</v>
      </c>
      <c r="DC57" s="95">
        <v>3583.723</v>
      </c>
      <c r="DD57" s="95">
        <v>2852.3510000000001</v>
      </c>
      <c r="DE57" s="95">
        <v>2921.5160000000001</v>
      </c>
      <c r="DF57" s="95">
        <v>2964.7440000000001</v>
      </c>
      <c r="DG57" s="95">
        <v>-13205.438</v>
      </c>
      <c r="DH57" s="95">
        <v>3483.9</v>
      </c>
      <c r="DI57" s="95">
        <v>2734.0479999999998</v>
      </c>
      <c r="DJ57" s="95">
        <v>3054.4459999999999</v>
      </c>
      <c r="DK57" s="95">
        <v>3148.8440000000001</v>
      </c>
      <c r="DL57" s="95">
        <v>3494.4850000000001</v>
      </c>
      <c r="DM57" s="95">
        <v>2631.038</v>
      </c>
      <c r="DN57" s="95">
        <v>3566.145</v>
      </c>
      <c r="DO57" s="95">
        <v>3253.9609999999998</v>
      </c>
      <c r="DP57" s="95">
        <v>2722.326</v>
      </c>
      <c r="DQ57" s="95">
        <v>3340.6390000000001</v>
      </c>
      <c r="DR57" s="95">
        <v>-1075.107</v>
      </c>
      <c r="DS57" s="95">
        <v>-6638.57</v>
      </c>
      <c r="DT57" s="95">
        <v>3495.0439999999999</v>
      </c>
      <c r="DU57" s="95">
        <v>2833.6350000000002</v>
      </c>
      <c r="DV57" s="95">
        <v>2613.2840000000001</v>
      </c>
      <c r="DW57" s="95">
        <v>3520.1480000000001</v>
      </c>
      <c r="DX57" s="95">
        <v>2907.1</v>
      </c>
      <c r="DY57" s="95">
        <v>2868.9720000000002</v>
      </c>
      <c r="DZ57" s="95">
        <v>4054.0279999999998</v>
      </c>
      <c r="EA57" s="95">
        <v>3854.0970000000002</v>
      </c>
      <c r="EB57" s="95">
        <v>2561.7350000000001</v>
      </c>
      <c r="EC57" s="95">
        <v>3704.8119999999999</v>
      </c>
      <c r="ED57" s="95">
        <v>3747.2559999999999</v>
      </c>
      <c r="EE57" s="95">
        <v>1898.9960000000001</v>
      </c>
      <c r="EF57" s="297">
        <f t="shared" si="0"/>
        <v>23716.155000000002</v>
      </c>
      <c r="EG57" s="297">
        <f t="shared" si="1"/>
        <v>38059.107000000004</v>
      </c>
    </row>
    <row r="58" spans="1:137" x14ac:dyDescent="0.2">
      <c r="A58" s="115" t="str">
        <f>IF('1'!$A$1=1,B58,C58)</f>
        <v>Portfolio investment</v>
      </c>
      <c r="B58" s="116" t="s">
        <v>147</v>
      </c>
      <c r="C58" s="116" t="s">
        <v>146</v>
      </c>
      <c r="D58" s="95">
        <v>0</v>
      </c>
      <c r="E58" s="95">
        <v>-2937.587</v>
      </c>
      <c r="F58" s="95">
        <v>-4674.4989999999998</v>
      </c>
      <c r="G58" s="95">
        <v>-4927.9560000000001</v>
      </c>
      <c r="H58" s="95">
        <v>-1150.3389999999999</v>
      </c>
      <c r="I58" s="95">
        <v>0</v>
      </c>
      <c r="J58" s="95">
        <v>-1740.59</v>
      </c>
      <c r="K58" s="95">
        <v>-21.626999999999999</v>
      </c>
      <c r="L58" s="95">
        <v>65.349999999999994</v>
      </c>
      <c r="M58" s="95">
        <v>1507.05</v>
      </c>
      <c r="N58" s="95">
        <v>-23.312999999999999</v>
      </c>
      <c r="O58" s="95">
        <v>-234.084</v>
      </c>
      <c r="P58" s="95">
        <v>0</v>
      </c>
      <c r="Q58" s="95">
        <v>0</v>
      </c>
      <c r="R58" s="95">
        <v>237.20500000000001</v>
      </c>
      <c r="S58" s="95">
        <v>-333.18299999999999</v>
      </c>
      <c r="T58" s="95">
        <v>0</v>
      </c>
      <c r="U58" s="95">
        <v>0</v>
      </c>
      <c r="V58" s="95">
        <v>0</v>
      </c>
      <c r="W58" s="95">
        <v>-1102.8509999999999</v>
      </c>
      <c r="X58" s="95">
        <v>-525.50900000000001</v>
      </c>
      <c r="Y58" s="95">
        <v>0</v>
      </c>
      <c r="Z58" s="95">
        <v>0</v>
      </c>
      <c r="AA58" s="95">
        <v>-524.09</v>
      </c>
      <c r="AB58" s="95">
        <v>0</v>
      </c>
      <c r="AC58" s="95">
        <v>-216.22200000000001</v>
      </c>
      <c r="AD58" s="95">
        <v>-540.03099999999995</v>
      </c>
      <c r="AE58" s="95">
        <v>0</v>
      </c>
      <c r="AF58" s="95">
        <v>-79.271000000000001</v>
      </c>
      <c r="AG58" s="95">
        <v>-913.81</v>
      </c>
      <c r="AH58" s="95">
        <v>0</v>
      </c>
      <c r="AI58" s="95">
        <v>0</v>
      </c>
      <c r="AJ58" s="95">
        <v>-443.846</v>
      </c>
      <c r="AK58" s="95">
        <v>0</v>
      </c>
      <c r="AL58" s="95">
        <v>0</v>
      </c>
      <c r="AM58" s="95">
        <v>-467.78100000000001</v>
      </c>
      <c r="AN58" s="95">
        <v>0</v>
      </c>
      <c r="AO58" s="95">
        <v>0</v>
      </c>
      <c r="AP58" s="95">
        <v>3503.38</v>
      </c>
      <c r="AQ58" s="95">
        <v>0</v>
      </c>
      <c r="AR58" s="95">
        <v>0</v>
      </c>
      <c r="AS58" s="95">
        <v>-445.43700000000001</v>
      </c>
      <c r="AT58" s="95">
        <v>316.80799999999999</v>
      </c>
      <c r="AU58" s="95">
        <v>-54.963999999999999</v>
      </c>
      <c r="AV58" s="95">
        <v>-479.25200000000001</v>
      </c>
      <c r="AW58" s="95">
        <v>0</v>
      </c>
      <c r="AX58" s="95">
        <v>0</v>
      </c>
      <c r="AY58" s="95">
        <v>-472.41500000000002</v>
      </c>
      <c r="AZ58" s="95">
        <v>0</v>
      </c>
      <c r="BA58" s="95">
        <v>0</v>
      </c>
      <c r="BB58" s="95">
        <v>-11282.684999999999</v>
      </c>
      <c r="BC58" s="95">
        <v>-10268.803</v>
      </c>
      <c r="BD58" s="95">
        <v>0</v>
      </c>
      <c r="BE58" s="95">
        <v>0</v>
      </c>
      <c r="BF58" s="95">
        <v>0</v>
      </c>
      <c r="BG58" s="95">
        <v>0</v>
      </c>
      <c r="BH58" s="95">
        <v>-866.94</v>
      </c>
      <c r="BI58" s="95">
        <v>-1538.1089999999999</v>
      </c>
      <c r="BJ58" s="95">
        <v>2436.752</v>
      </c>
      <c r="BK58" s="95">
        <v>118.047</v>
      </c>
      <c r="BL58" s="95">
        <v>-1205.9680000000001</v>
      </c>
      <c r="BM58" s="95">
        <v>-1549.5809999999999</v>
      </c>
      <c r="BN58" s="95">
        <v>-7527.5039999999999</v>
      </c>
      <c r="BO58" s="95">
        <v>-1687.9290000000001</v>
      </c>
      <c r="BP58" s="95">
        <v>0</v>
      </c>
      <c r="BQ58" s="95">
        <v>106.82899999999999</v>
      </c>
      <c r="BR58" s="95">
        <v>-163.87700000000001</v>
      </c>
      <c r="BS58" s="95">
        <v>-275.214</v>
      </c>
      <c r="BT58" s="95">
        <v>-1678.6030000000001</v>
      </c>
      <c r="BU58" s="95">
        <v>-1756.1469999999999</v>
      </c>
      <c r="BV58" s="95">
        <v>-9030.9390000000003</v>
      </c>
      <c r="BW58" s="95">
        <v>0</v>
      </c>
      <c r="BX58" s="95">
        <v>-5615.7340000000004</v>
      </c>
      <c r="BY58" s="95">
        <v>-4322.1220000000003</v>
      </c>
      <c r="BZ58" s="95">
        <v>-1639.9379999999999</v>
      </c>
      <c r="CA58" s="95">
        <v>-949.62</v>
      </c>
      <c r="CB58" s="95">
        <v>0</v>
      </c>
      <c r="CC58" s="95">
        <v>0</v>
      </c>
      <c r="CD58" s="95">
        <v>-816.43700000000001</v>
      </c>
      <c r="CE58" s="95">
        <v>-294.63299999999998</v>
      </c>
      <c r="CF58" s="95">
        <v>-1470.0279999999998</v>
      </c>
      <c r="CG58" s="95">
        <v>-896.73900000000003</v>
      </c>
      <c r="CH58" s="95">
        <v>0</v>
      </c>
      <c r="CI58" s="95">
        <v>81.64</v>
      </c>
      <c r="CJ58" s="95">
        <v>-839.43799999999999</v>
      </c>
      <c r="CK58" s="95">
        <v>-909.23699999999997</v>
      </c>
      <c r="CL58" s="95">
        <v>-1755.2940000000001</v>
      </c>
      <c r="CM58" s="95">
        <v>-994.66700000000003</v>
      </c>
      <c r="CN58" s="95">
        <v>0</v>
      </c>
      <c r="CO58" s="95">
        <v>0</v>
      </c>
      <c r="CP58" s="95">
        <v>-828.10199999999998</v>
      </c>
      <c r="CQ58" s="95">
        <v>-402.255</v>
      </c>
      <c r="CR58" s="95">
        <v>-2194.116</v>
      </c>
      <c r="CS58" s="95">
        <v>0</v>
      </c>
      <c r="CT58" s="95">
        <v>0</v>
      </c>
      <c r="CU58" s="95">
        <v>0</v>
      </c>
      <c r="CV58" s="95">
        <v>-950.78399999999999</v>
      </c>
      <c r="CW58" s="95">
        <v>-365.68599999999998</v>
      </c>
      <c r="CX58" s="95">
        <v>-2194.116</v>
      </c>
      <c r="CY58" s="95">
        <v>0</v>
      </c>
      <c r="CZ58" s="95">
        <v>0</v>
      </c>
      <c r="DA58" s="95">
        <v>0</v>
      </c>
      <c r="DB58" s="95">
        <v>-950.78399999999999</v>
      </c>
      <c r="DC58" s="95">
        <v>0</v>
      </c>
      <c r="DD58" s="95">
        <v>-914.21500000000003</v>
      </c>
      <c r="DE58" s="95">
        <v>0</v>
      </c>
      <c r="DF58" s="95">
        <v>0</v>
      </c>
      <c r="DG58" s="95">
        <v>0</v>
      </c>
      <c r="DH58" s="95">
        <v>-1060.317</v>
      </c>
      <c r="DI58" s="95">
        <v>0</v>
      </c>
      <c r="DJ58" s="95">
        <v>-966.59699999999998</v>
      </c>
      <c r="DK58" s="95">
        <v>0</v>
      </c>
      <c r="DL58" s="95">
        <v>0</v>
      </c>
      <c r="DM58" s="95">
        <v>0</v>
      </c>
      <c r="DN58" s="95">
        <v>-860.79399999999998</v>
      </c>
      <c r="DO58" s="95">
        <v>0</v>
      </c>
      <c r="DP58" s="95">
        <v>-1031.184</v>
      </c>
      <c r="DQ58" s="95">
        <v>0</v>
      </c>
      <c r="DR58" s="95">
        <v>0</v>
      </c>
      <c r="DS58" s="95">
        <v>0</v>
      </c>
      <c r="DT58" s="95">
        <v>-926.39700000000005</v>
      </c>
      <c r="DU58" s="95">
        <v>0</v>
      </c>
      <c r="DV58" s="95">
        <v>-1037.018</v>
      </c>
      <c r="DW58" s="95">
        <v>0</v>
      </c>
      <c r="DX58" s="95">
        <v>0</v>
      </c>
      <c r="DY58" s="95">
        <v>0</v>
      </c>
      <c r="DZ58" s="95">
        <v>0</v>
      </c>
      <c r="EA58" s="95">
        <v>0</v>
      </c>
      <c r="EB58" s="95">
        <v>0</v>
      </c>
      <c r="EC58" s="95">
        <v>0</v>
      </c>
      <c r="ED58" s="95">
        <v>0</v>
      </c>
      <c r="EE58" s="95">
        <v>0</v>
      </c>
      <c r="EF58" s="297">
        <f t="shared" si="0"/>
        <v>-3918.8919999999998</v>
      </c>
      <c r="EG58" s="297">
        <f t="shared" si="1"/>
        <v>-1963.415</v>
      </c>
    </row>
    <row r="59" spans="1:137" x14ac:dyDescent="0.2">
      <c r="A59" s="115" t="str">
        <f>IF('1'!$A$1=1,B59,C59)</f>
        <v>Other investment</v>
      </c>
      <c r="B59" s="116" t="s">
        <v>159</v>
      </c>
      <c r="C59" s="116" t="s">
        <v>152</v>
      </c>
      <c r="D59" s="95">
        <v>-1834.271</v>
      </c>
      <c r="E59" s="95">
        <v>-5752.7749999999996</v>
      </c>
      <c r="F59" s="95">
        <v>-10976.933000000001</v>
      </c>
      <c r="G59" s="95">
        <v>-7584.9650000000001</v>
      </c>
      <c r="H59" s="95">
        <v>-9621.0169999999998</v>
      </c>
      <c r="I59" s="95">
        <v>-6221.22</v>
      </c>
      <c r="J59" s="95">
        <v>979.08199999999999</v>
      </c>
      <c r="K59" s="95">
        <v>-19269.538999999997</v>
      </c>
      <c r="L59" s="95">
        <v>-6251.8419999999996</v>
      </c>
      <c r="M59" s="95">
        <v>-283.93700000000001</v>
      </c>
      <c r="N59" s="95">
        <v>-2354.576</v>
      </c>
      <c r="O59" s="95">
        <v>-26849.418999999998</v>
      </c>
      <c r="P59" s="95">
        <v>-72.777999999999793</v>
      </c>
      <c r="Q59" s="95">
        <v>-23938.499</v>
      </c>
      <c r="R59" s="95">
        <v>-9646.3559999999998</v>
      </c>
      <c r="S59" s="95">
        <v>-8252.6980000000003</v>
      </c>
      <c r="T59" s="95">
        <v>-6503.2709999999997</v>
      </c>
      <c r="U59" s="95">
        <v>-2744.6480000000001</v>
      </c>
      <c r="V59" s="95">
        <v>-9107.759</v>
      </c>
      <c r="W59" s="95">
        <v>-2005.184</v>
      </c>
      <c r="X59" s="95">
        <v>-10878.042000000001</v>
      </c>
      <c r="Y59" s="95">
        <v>5486.3</v>
      </c>
      <c r="Z59" s="95">
        <v>-2775.701</v>
      </c>
      <c r="AA59" s="95">
        <v>2463.2250000000004</v>
      </c>
      <c r="AB59" s="95">
        <v>-9421.2620000000006</v>
      </c>
      <c r="AC59" s="95">
        <v>-2486.5550000000003</v>
      </c>
      <c r="AD59" s="95">
        <v>-1998.1159999999998</v>
      </c>
      <c r="AE59" s="95">
        <v>-5398.223</v>
      </c>
      <c r="AF59" s="95">
        <v>1691.117</v>
      </c>
      <c r="AG59" s="95">
        <v>-11148.483</v>
      </c>
      <c r="AH59" s="95">
        <v>-4622.5380000000005</v>
      </c>
      <c r="AI59" s="95">
        <v>-2640.4330000000004</v>
      </c>
      <c r="AJ59" s="95">
        <v>548.28099999999995</v>
      </c>
      <c r="AK59" s="95">
        <v>-2532.2220000000002</v>
      </c>
      <c r="AL59" s="95">
        <v>-4219.4340000000002</v>
      </c>
      <c r="AM59" s="95">
        <v>1871.1220000000001</v>
      </c>
      <c r="AN59" s="95">
        <v>-2104.14</v>
      </c>
      <c r="AO59" s="95">
        <v>-2961.6450000000004</v>
      </c>
      <c r="AP59" s="95">
        <v>684.87100000000009</v>
      </c>
      <c r="AQ59" s="95">
        <v>-156.91100000000006</v>
      </c>
      <c r="AR59" s="95">
        <v>-1570.873</v>
      </c>
      <c r="AS59" s="95">
        <v>-6733.9570000000003</v>
      </c>
      <c r="AT59" s="95">
        <v>422.41000000000008</v>
      </c>
      <c r="AU59" s="95">
        <v>-1758.8609999999999</v>
      </c>
      <c r="AV59" s="95">
        <v>676.59100000000012</v>
      </c>
      <c r="AW59" s="95">
        <v>365.65500000000003</v>
      </c>
      <c r="AX59" s="95">
        <v>-1312.874</v>
      </c>
      <c r="AY59" s="95">
        <v>2334.2870000000003</v>
      </c>
      <c r="AZ59" s="95">
        <v>167.27500000000003</v>
      </c>
      <c r="BA59" s="95">
        <v>-8935.8630000000012</v>
      </c>
      <c r="BB59" s="95">
        <v>-376.09000000000003</v>
      </c>
      <c r="BC59" s="95">
        <v>428.98399999999998</v>
      </c>
      <c r="BD59" s="95">
        <v>5117.4960000000001</v>
      </c>
      <c r="BE59" s="95">
        <v>1855.0070000000001</v>
      </c>
      <c r="BF59" s="95">
        <v>-4583.741</v>
      </c>
      <c r="BG59" s="95">
        <v>1742.0430000000001</v>
      </c>
      <c r="BH59" s="95">
        <v>0</v>
      </c>
      <c r="BI59" s="95">
        <v>-49.617000000000019</v>
      </c>
      <c r="BJ59" s="95">
        <v>-97.470000000000027</v>
      </c>
      <c r="BK59" s="95">
        <v>-3565.0249999999996</v>
      </c>
      <c r="BL59" s="95">
        <v>-627.10299999999995</v>
      </c>
      <c r="BM59" s="95">
        <v>1918.529</v>
      </c>
      <c r="BN59" s="95">
        <v>-6946.433</v>
      </c>
      <c r="BO59" s="95">
        <v>-1660.704</v>
      </c>
      <c r="BP59" s="95">
        <v>2976.3910000000005</v>
      </c>
      <c r="BQ59" s="95">
        <v>3658.9050000000002</v>
      </c>
      <c r="BR59" s="95">
        <v>273.12800000000004</v>
      </c>
      <c r="BS59" s="95">
        <v>-3192.4840000000004</v>
      </c>
      <c r="BT59" s="95">
        <v>139.88399999999999</v>
      </c>
      <c r="BU59" s="95">
        <v>-2747.52</v>
      </c>
      <c r="BV59" s="95">
        <v>1160.7170000000001</v>
      </c>
      <c r="BW59" s="95">
        <v>478.88400000000001</v>
      </c>
      <c r="BX59" s="95">
        <v>197.53800000000001</v>
      </c>
      <c r="BY59" s="95">
        <v>278.846</v>
      </c>
      <c r="BZ59" s="95">
        <v>1334.1869999999999</v>
      </c>
      <c r="CA59" s="95">
        <v>83.789999999999907</v>
      </c>
      <c r="CB59" s="95">
        <v>276.029</v>
      </c>
      <c r="CC59" s="95">
        <v>1062.3539999999998</v>
      </c>
      <c r="CD59" s="95">
        <v>4136.6120000000001</v>
      </c>
      <c r="CE59" s="95">
        <v>776.76</v>
      </c>
      <c r="CF59" s="95">
        <v>1042.384</v>
      </c>
      <c r="CG59" s="95">
        <v>1608.855</v>
      </c>
      <c r="CH59" s="95">
        <v>1348.7569999999998</v>
      </c>
      <c r="CI59" s="95">
        <v>-2095.4360000000001</v>
      </c>
      <c r="CJ59" s="95">
        <v>-1510.989</v>
      </c>
      <c r="CK59" s="95">
        <v>4262.05</v>
      </c>
      <c r="CL59" s="95">
        <v>-7225.9610000000002</v>
      </c>
      <c r="CM59" s="95">
        <v>-906.90099999999995</v>
      </c>
      <c r="CN59" s="95">
        <v>497.33299999999997</v>
      </c>
      <c r="CO59" s="95">
        <v>-2925.49</v>
      </c>
      <c r="CP59" s="95">
        <v>1305.8529999999998</v>
      </c>
      <c r="CQ59" s="95">
        <v>1791.8620000000001</v>
      </c>
      <c r="CR59" s="95">
        <v>-182.84199999999998</v>
      </c>
      <c r="CS59" s="95">
        <v>-5046.4669999999996</v>
      </c>
      <c r="CT59" s="95">
        <v>2815.7820000000002</v>
      </c>
      <c r="CU59" s="95">
        <v>-7021.1719999999996</v>
      </c>
      <c r="CV59" s="95">
        <v>-1572.4499999999998</v>
      </c>
      <c r="CW59" s="95">
        <v>548.52800000000002</v>
      </c>
      <c r="CX59" s="95">
        <v>-1353.038</v>
      </c>
      <c r="CY59" s="95">
        <v>1389.606</v>
      </c>
      <c r="CZ59" s="95">
        <v>-1060.4900000000002</v>
      </c>
      <c r="DA59" s="95">
        <v>-3218.0359999999996</v>
      </c>
      <c r="DB59" s="95">
        <v>-2194.116</v>
      </c>
      <c r="DC59" s="95">
        <v>804.50900000000001</v>
      </c>
      <c r="DD59" s="95">
        <v>1791.8619999999999</v>
      </c>
      <c r="DE59" s="95">
        <v>-2081.58</v>
      </c>
      <c r="DF59" s="95">
        <v>4808.67</v>
      </c>
      <c r="DG59" s="95">
        <v>-778.97300000000018</v>
      </c>
      <c r="DH59" s="95">
        <v>870.97400000000005</v>
      </c>
      <c r="DI59" s="95">
        <v>-2734.0479999999998</v>
      </c>
      <c r="DJ59" s="95">
        <v>1237.2430000000002</v>
      </c>
      <c r="DK59" s="95">
        <v>747.851</v>
      </c>
      <c r="DL59" s="95">
        <v>-595.65</v>
      </c>
      <c r="DM59" s="95">
        <v>850.02800000000013</v>
      </c>
      <c r="DN59" s="95">
        <v>1475.645</v>
      </c>
      <c r="DO59" s="95">
        <v>-2388.9839999999999</v>
      </c>
      <c r="DP59" s="95">
        <v>659.95799999999986</v>
      </c>
      <c r="DQ59" s="95">
        <v>206.21199999999999</v>
      </c>
      <c r="DR59" s="95">
        <v>-1654.011</v>
      </c>
      <c r="DS59" s="95">
        <v>208.76</v>
      </c>
      <c r="DT59" s="95">
        <v>1684.3589999999999</v>
      </c>
      <c r="DU59" s="95">
        <v>1083.4479999999999</v>
      </c>
      <c r="DV59" s="95">
        <v>-373.327</v>
      </c>
      <c r="DW59" s="95">
        <v>2112.0889999999999</v>
      </c>
      <c r="DX59" s="95">
        <v>-1204.3699999999999</v>
      </c>
      <c r="DY59" s="95">
        <v>-457.37199999999996</v>
      </c>
      <c r="DZ59" s="95">
        <v>376.14600000000002</v>
      </c>
      <c r="EA59" s="95">
        <v>-290.09400000000005</v>
      </c>
      <c r="EB59" s="95">
        <v>2024.597</v>
      </c>
      <c r="EC59" s="95">
        <v>1706.711</v>
      </c>
      <c r="ED59" s="95">
        <v>1221.0160000000003</v>
      </c>
      <c r="EE59" s="95">
        <v>5021.7879999999996</v>
      </c>
      <c r="EF59" s="297">
        <f t="shared" si="0"/>
        <v>-1116.0219999999995</v>
      </c>
      <c r="EG59" s="297">
        <f t="shared" si="1"/>
        <v>12904.991</v>
      </c>
    </row>
    <row r="60" spans="1:137" x14ac:dyDescent="0.2">
      <c r="A60" s="117" t="str">
        <f>IF('1'!$A$1=1,B60,C60)</f>
        <v>Loans</v>
      </c>
      <c r="B60" s="118" t="s">
        <v>171</v>
      </c>
      <c r="C60" s="118" t="s">
        <v>160</v>
      </c>
      <c r="D60" s="95">
        <v>-395.31700000000001</v>
      </c>
      <c r="E60" s="95">
        <v>-2350.0700000000002</v>
      </c>
      <c r="F60" s="95">
        <v>-790.71100000000024</v>
      </c>
      <c r="G60" s="95">
        <v>-931.08899999999994</v>
      </c>
      <c r="H60" s="95">
        <v>-167.322</v>
      </c>
      <c r="I60" s="95">
        <v>-2038.3520000000001</v>
      </c>
      <c r="J60" s="95">
        <v>-587.44899999999996</v>
      </c>
      <c r="K60" s="95">
        <v>-562.29899999999998</v>
      </c>
      <c r="L60" s="95">
        <v>-936.68700000000001</v>
      </c>
      <c r="M60" s="95">
        <v>-655.23900000000003</v>
      </c>
      <c r="N60" s="95">
        <v>-1212.2570000000001</v>
      </c>
      <c r="O60" s="95">
        <v>-1732.22</v>
      </c>
      <c r="P60" s="95">
        <v>-485.19299999999998</v>
      </c>
      <c r="Q60" s="95">
        <v>-9422.32</v>
      </c>
      <c r="R60" s="95">
        <v>-3689.8630000000003</v>
      </c>
      <c r="S60" s="95">
        <v>-2024.73</v>
      </c>
      <c r="T60" s="95">
        <v>680.57499999999993</v>
      </c>
      <c r="U60" s="95">
        <v>-2195.7179999999998</v>
      </c>
      <c r="V60" s="95">
        <v>-49.634000000000015</v>
      </c>
      <c r="W60" s="95">
        <v>-777.00900000000001</v>
      </c>
      <c r="X60" s="95">
        <v>-5044.8890000000001</v>
      </c>
      <c r="Y60" s="95">
        <v>-231.815</v>
      </c>
      <c r="Z60" s="95">
        <v>179.90700000000004</v>
      </c>
      <c r="AA60" s="95">
        <v>-1965.34</v>
      </c>
      <c r="AB60" s="95">
        <v>-1031.723</v>
      </c>
      <c r="AC60" s="95">
        <v>-837.86099999999999</v>
      </c>
      <c r="AD60" s="95">
        <v>-513.03</v>
      </c>
      <c r="AE60" s="95">
        <v>-1289.1279999999999</v>
      </c>
      <c r="AF60" s="95">
        <v>105.69499999999999</v>
      </c>
      <c r="AG60" s="95">
        <v>26.109000000000002</v>
      </c>
      <c r="AH60" s="95">
        <v>-2544.9929999999999</v>
      </c>
      <c r="AI60" s="95">
        <v>461.43499999999995</v>
      </c>
      <c r="AJ60" s="95">
        <v>261.08600000000001</v>
      </c>
      <c r="AK60" s="95">
        <v>373.17</v>
      </c>
      <c r="AL60" s="95">
        <v>587.51599999999996</v>
      </c>
      <c r="AM60" s="95">
        <v>1540.924</v>
      </c>
      <c r="AN60" s="95">
        <v>-284.34299999999996</v>
      </c>
      <c r="AO60" s="95">
        <v>-624.93399999999997</v>
      </c>
      <c r="AP60" s="95">
        <v>-605.84799999999996</v>
      </c>
      <c r="AQ60" s="95">
        <v>-1699.864</v>
      </c>
      <c r="AR60" s="95">
        <v>1466.1489999999999</v>
      </c>
      <c r="AS60" s="95">
        <v>1179.098</v>
      </c>
      <c r="AT60" s="95">
        <v>-52.801999999999992</v>
      </c>
      <c r="AU60" s="95">
        <v>27.482000000000028</v>
      </c>
      <c r="AV60" s="95">
        <v>-28.190999999999999</v>
      </c>
      <c r="AW60" s="95">
        <v>253.14600000000002</v>
      </c>
      <c r="AX60" s="95">
        <v>-670.404</v>
      </c>
      <c r="AY60" s="95">
        <v>3390.2750000000001</v>
      </c>
      <c r="AZ60" s="95">
        <v>-83.637999999999991</v>
      </c>
      <c r="BA60" s="95">
        <v>190.125</v>
      </c>
      <c r="BB60" s="95">
        <v>214.90800000000002</v>
      </c>
      <c r="BC60" s="95">
        <v>-53.622999999999998</v>
      </c>
      <c r="BD60" s="95">
        <v>896.88099999999997</v>
      </c>
      <c r="BE60" s="95">
        <v>-159.00100000000003</v>
      </c>
      <c r="BF60" s="95">
        <v>-592.28099999999995</v>
      </c>
      <c r="BG60" s="95">
        <v>1085.6210000000001</v>
      </c>
      <c r="BH60" s="95">
        <v>-173.38800000000001</v>
      </c>
      <c r="BI60" s="95">
        <v>-421.74</v>
      </c>
      <c r="BJ60" s="95">
        <v>-804.12800000000004</v>
      </c>
      <c r="BK60" s="95">
        <v>-1817.9269999999999</v>
      </c>
      <c r="BL60" s="95">
        <v>-530.62599999999998</v>
      </c>
      <c r="BM60" s="95">
        <v>-295.15800000000002</v>
      </c>
      <c r="BN60" s="95">
        <v>-2086.5709999999999</v>
      </c>
      <c r="BO60" s="95">
        <v>-1007.312</v>
      </c>
      <c r="BP60" s="95">
        <v>804.43000000000006</v>
      </c>
      <c r="BQ60" s="95">
        <v>4700.4920000000002</v>
      </c>
      <c r="BR60" s="95">
        <v>-327.75400000000002</v>
      </c>
      <c r="BS60" s="95">
        <v>-1788.8920000000001</v>
      </c>
      <c r="BT60" s="95">
        <v>-251.79</v>
      </c>
      <c r="BU60" s="95">
        <v>-481.524</v>
      </c>
      <c r="BV60" s="95">
        <v>509.58299999999997</v>
      </c>
      <c r="BW60" s="95">
        <v>-1352.1469999999999</v>
      </c>
      <c r="BX60" s="95">
        <v>-423.29700000000003</v>
      </c>
      <c r="BY60" s="95">
        <v>-195.19300000000001</v>
      </c>
      <c r="BZ60" s="95">
        <v>833.86699999999996</v>
      </c>
      <c r="CA60" s="95">
        <v>-279.3</v>
      </c>
      <c r="CB60" s="95">
        <v>-276.02800000000002</v>
      </c>
      <c r="CC60" s="95">
        <v>-245.15899999999999</v>
      </c>
      <c r="CD60" s="95">
        <v>136.07300000000001</v>
      </c>
      <c r="CE60" s="95">
        <v>-187.494</v>
      </c>
      <c r="CF60" s="95">
        <v>133.63900000000001</v>
      </c>
      <c r="CG60" s="95">
        <v>738.49099999999999</v>
      </c>
      <c r="CH60" s="95">
        <v>343.80099999999999</v>
      </c>
      <c r="CI60" s="95">
        <v>-1088.538</v>
      </c>
      <c r="CJ60" s="95">
        <v>111.925</v>
      </c>
      <c r="CK60" s="95">
        <v>-568.27300000000002</v>
      </c>
      <c r="CL60" s="95">
        <v>-263.29399999999998</v>
      </c>
      <c r="CM60" s="95">
        <v>-819.13699999999994</v>
      </c>
      <c r="CN60" s="95">
        <v>-58.51</v>
      </c>
      <c r="CO60" s="95">
        <v>-2047.8430000000001</v>
      </c>
      <c r="CP60" s="95">
        <v>-222.95099999999999</v>
      </c>
      <c r="CQ60" s="95">
        <v>402.25500000000005</v>
      </c>
      <c r="CR60" s="95">
        <v>-146.274</v>
      </c>
      <c r="CS60" s="95">
        <v>-109.706</v>
      </c>
      <c r="CT60" s="95">
        <v>511.96</v>
      </c>
      <c r="CU60" s="95">
        <v>-2303.8220000000001</v>
      </c>
      <c r="CV60" s="95">
        <v>-1243.3319999999999</v>
      </c>
      <c r="CW60" s="95">
        <v>-402.255</v>
      </c>
      <c r="CX60" s="95">
        <v>-292.54899999999998</v>
      </c>
      <c r="CY60" s="95">
        <v>-292.54899999999998</v>
      </c>
      <c r="CZ60" s="95">
        <v>-182.84299999999999</v>
      </c>
      <c r="DA60" s="95">
        <v>-2340.39</v>
      </c>
      <c r="DB60" s="95">
        <v>-255.98</v>
      </c>
      <c r="DC60" s="95">
        <v>-109.706</v>
      </c>
      <c r="DD60" s="95">
        <v>-109.706</v>
      </c>
      <c r="DE60" s="95">
        <v>-146.07599999999999</v>
      </c>
      <c r="DF60" s="95">
        <v>542.33100000000002</v>
      </c>
      <c r="DG60" s="95">
        <v>-37.094000000000001</v>
      </c>
      <c r="DH60" s="95">
        <v>-227.21100000000001</v>
      </c>
      <c r="DI60" s="95">
        <v>-341.75599999999997</v>
      </c>
      <c r="DJ60" s="95">
        <v>-77.328000000000003</v>
      </c>
      <c r="DK60" s="95">
        <v>-39.360000000000007</v>
      </c>
      <c r="DL60" s="95">
        <v>-238.26</v>
      </c>
      <c r="DM60" s="95">
        <v>-2064.3530000000001</v>
      </c>
      <c r="DN60" s="95">
        <v>-81.981000000000009</v>
      </c>
      <c r="DO60" s="95">
        <v>-411.89400000000001</v>
      </c>
      <c r="DP60" s="95">
        <v>-494.96800000000002</v>
      </c>
      <c r="DQ60" s="95">
        <v>577.39400000000001</v>
      </c>
      <c r="DR60" s="95">
        <v>289.452</v>
      </c>
      <c r="DS60" s="95">
        <v>-2171.105</v>
      </c>
      <c r="DT60" s="95">
        <v>252.654</v>
      </c>
      <c r="DU60" s="95">
        <v>-208.35599999999999</v>
      </c>
      <c r="DV60" s="95">
        <v>248.88399999999999</v>
      </c>
      <c r="DW60" s="95">
        <v>331.30799999999999</v>
      </c>
      <c r="DX60" s="95">
        <v>-166.12</v>
      </c>
      <c r="DY60" s="95">
        <v>-1746.3309999999999</v>
      </c>
      <c r="DZ60" s="95">
        <v>125.38199999999999</v>
      </c>
      <c r="EA60" s="95">
        <v>-207.21</v>
      </c>
      <c r="EB60" s="95">
        <v>82.637</v>
      </c>
      <c r="EC60" s="95">
        <v>624.40700000000004</v>
      </c>
      <c r="ED60" s="95">
        <v>3873.5680000000002</v>
      </c>
      <c r="EE60" s="95">
        <v>1730.1959999999999</v>
      </c>
      <c r="EF60" s="297">
        <f t="shared" si="0"/>
        <v>-5281.369999999999</v>
      </c>
      <c r="EG60" s="297">
        <f t="shared" si="1"/>
        <v>4941.0190000000002</v>
      </c>
    </row>
    <row r="61" spans="1:137" x14ac:dyDescent="0.2">
      <c r="A61" s="122" t="str">
        <f>IF('1'!$A$1=1,B61,C61)</f>
        <v>Short-term</v>
      </c>
      <c r="B61" s="123" t="s">
        <v>173</v>
      </c>
      <c r="C61" s="123" t="s">
        <v>172</v>
      </c>
      <c r="D61" s="95">
        <v>-94.876000000000005</v>
      </c>
      <c r="E61" s="95">
        <v>-954.71600000000001</v>
      </c>
      <c r="F61" s="95">
        <v>-2093.0590000000002</v>
      </c>
      <c r="G61" s="95">
        <v>-567.73699999999997</v>
      </c>
      <c r="H61" s="95">
        <v>125.492</v>
      </c>
      <c r="I61" s="95">
        <v>-1358.9010000000001</v>
      </c>
      <c r="J61" s="95">
        <v>-239.33099999999999</v>
      </c>
      <c r="K61" s="95">
        <v>-237.89599999999999</v>
      </c>
      <c r="L61" s="95">
        <v>-827.77</v>
      </c>
      <c r="M61" s="95">
        <v>-633.39800000000002</v>
      </c>
      <c r="N61" s="95">
        <v>163.18799999999999</v>
      </c>
      <c r="O61" s="95">
        <v>-444.75900000000001</v>
      </c>
      <c r="P61" s="95">
        <v>-363.89499999999998</v>
      </c>
      <c r="Q61" s="95">
        <v>-369.50299999999999</v>
      </c>
      <c r="R61" s="95">
        <v>-474.411</v>
      </c>
      <c r="S61" s="95">
        <v>-871.40300000000002</v>
      </c>
      <c r="T61" s="95">
        <v>756.19399999999996</v>
      </c>
      <c r="U61" s="95">
        <v>0</v>
      </c>
      <c r="V61" s="95">
        <v>1191.2049999999999</v>
      </c>
      <c r="W61" s="95">
        <v>175.45400000000001</v>
      </c>
      <c r="X61" s="95">
        <v>0</v>
      </c>
      <c r="Y61" s="95">
        <v>0</v>
      </c>
      <c r="Z61" s="95">
        <v>539.72</v>
      </c>
      <c r="AA61" s="95">
        <v>-1834.317</v>
      </c>
      <c r="AB61" s="95">
        <v>27.151</v>
      </c>
      <c r="AC61" s="95">
        <v>0</v>
      </c>
      <c r="AD61" s="95">
        <v>-324.01900000000001</v>
      </c>
      <c r="AE61" s="95">
        <v>-1289.1279999999999</v>
      </c>
      <c r="AF61" s="95">
        <v>105.69499999999999</v>
      </c>
      <c r="AG61" s="95">
        <v>26.109000000000002</v>
      </c>
      <c r="AH61" s="95">
        <v>-1895.76</v>
      </c>
      <c r="AI61" s="95">
        <v>615.24699999999996</v>
      </c>
      <c r="AJ61" s="95">
        <v>313.303</v>
      </c>
      <c r="AK61" s="95">
        <v>373.17</v>
      </c>
      <c r="AL61" s="95">
        <v>587.51599999999996</v>
      </c>
      <c r="AM61" s="95">
        <v>275.16500000000002</v>
      </c>
      <c r="AN61" s="95">
        <v>426.51499999999999</v>
      </c>
      <c r="AO61" s="95">
        <v>-353.22399999999999</v>
      </c>
      <c r="AP61" s="95">
        <v>-263.41199999999998</v>
      </c>
      <c r="AQ61" s="95">
        <v>-1046.07</v>
      </c>
      <c r="AR61" s="95">
        <v>-52.362000000000002</v>
      </c>
      <c r="AS61" s="95">
        <v>-52.404000000000003</v>
      </c>
      <c r="AT61" s="95">
        <v>-105.60299999999999</v>
      </c>
      <c r="AU61" s="95">
        <v>-329.78699999999998</v>
      </c>
      <c r="AV61" s="95">
        <v>0</v>
      </c>
      <c r="AW61" s="95">
        <v>-56.255000000000003</v>
      </c>
      <c r="AX61" s="95">
        <v>-949.73900000000003</v>
      </c>
      <c r="AY61" s="95">
        <v>111.157</v>
      </c>
      <c r="AZ61" s="95">
        <v>27.879000000000001</v>
      </c>
      <c r="BA61" s="95">
        <v>461.73200000000003</v>
      </c>
      <c r="BB61" s="95">
        <v>967.08699999999999</v>
      </c>
      <c r="BC61" s="95">
        <v>0</v>
      </c>
      <c r="BD61" s="95">
        <v>-26.379000000000001</v>
      </c>
      <c r="BE61" s="95">
        <v>265.00099999999998</v>
      </c>
      <c r="BF61" s="95">
        <v>0</v>
      </c>
      <c r="BG61" s="95">
        <v>0</v>
      </c>
      <c r="BH61" s="95">
        <v>-49.539000000000001</v>
      </c>
      <c r="BI61" s="95">
        <v>520.97199999999998</v>
      </c>
      <c r="BJ61" s="95">
        <v>48.734999999999999</v>
      </c>
      <c r="BK61" s="95">
        <v>-377.75099999999998</v>
      </c>
      <c r="BL61" s="95">
        <v>434.14800000000002</v>
      </c>
      <c r="BM61" s="95">
        <v>0</v>
      </c>
      <c r="BN61" s="95">
        <v>-924.43</v>
      </c>
      <c r="BO61" s="95">
        <v>0</v>
      </c>
      <c r="BP61" s="95">
        <v>884.87300000000005</v>
      </c>
      <c r="BQ61" s="95">
        <v>0</v>
      </c>
      <c r="BR61" s="95">
        <v>0</v>
      </c>
      <c r="BS61" s="95">
        <v>-27.521000000000001</v>
      </c>
      <c r="BT61" s="95">
        <v>0</v>
      </c>
      <c r="BU61" s="95">
        <v>-141.625</v>
      </c>
      <c r="BV61" s="95">
        <v>141.55099999999999</v>
      </c>
      <c r="BW61" s="95">
        <v>0</v>
      </c>
      <c r="BX61" s="95">
        <v>0</v>
      </c>
      <c r="BY61" s="95">
        <v>0</v>
      </c>
      <c r="BZ61" s="95">
        <v>0</v>
      </c>
      <c r="CA61" s="95">
        <v>-139.65</v>
      </c>
      <c r="CB61" s="95">
        <v>-855.68799999999999</v>
      </c>
      <c r="CC61" s="95">
        <v>0</v>
      </c>
      <c r="CD61" s="95">
        <v>0</v>
      </c>
      <c r="CE61" s="95">
        <v>0</v>
      </c>
      <c r="CF61" s="95">
        <v>0</v>
      </c>
      <c r="CG61" s="95">
        <v>0</v>
      </c>
      <c r="CH61" s="95">
        <v>0</v>
      </c>
      <c r="CI61" s="95">
        <v>54.427</v>
      </c>
      <c r="CJ61" s="95">
        <v>111.925</v>
      </c>
      <c r="CK61" s="95">
        <v>0</v>
      </c>
      <c r="CL61" s="95">
        <v>-87.765000000000001</v>
      </c>
      <c r="CM61" s="95">
        <v>0</v>
      </c>
      <c r="CN61" s="95">
        <v>0</v>
      </c>
      <c r="CO61" s="95">
        <v>-58.51</v>
      </c>
      <c r="CP61" s="95">
        <v>0</v>
      </c>
      <c r="CQ61" s="95">
        <v>767.94100000000003</v>
      </c>
      <c r="CR61" s="95">
        <v>0</v>
      </c>
      <c r="CS61" s="95">
        <v>0</v>
      </c>
      <c r="CT61" s="95">
        <v>0</v>
      </c>
      <c r="CU61" s="95">
        <v>0</v>
      </c>
      <c r="CV61" s="95">
        <v>-804.50900000000001</v>
      </c>
      <c r="CW61" s="95">
        <v>0</v>
      </c>
      <c r="CX61" s="95">
        <v>0</v>
      </c>
      <c r="CY61" s="95">
        <v>0</v>
      </c>
      <c r="CZ61" s="95">
        <v>0</v>
      </c>
      <c r="DA61" s="95">
        <v>36.569000000000003</v>
      </c>
      <c r="DB61" s="95">
        <v>0</v>
      </c>
      <c r="DC61" s="95">
        <v>0</v>
      </c>
      <c r="DD61" s="95">
        <v>0</v>
      </c>
      <c r="DE61" s="95">
        <v>0</v>
      </c>
      <c r="DF61" s="95">
        <v>0</v>
      </c>
      <c r="DG61" s="95">
        <v>0</v>
      </c>
      <c r="DH61" s="95">
        <v>0</v>
      </c>
      <c r="DI61" s="95">
        <v>0</v>
      </c>
      <c r="DJ61" s="95">
        <v>0</v>
      </c>
      <c r="DK61" s="95">
        <v>39.360999999999997</v>
      </c>
      <c r="DL61" s="95">
        <v>0</v>
      </c>
      <c r="DM61" s="95">
        <v>-80.954999999999998</v>
      </c>
      <c r="DN61" s="95">
        <v>81.98</v>
      </c>
      <c r="DO61" s="95">
        <v>0</v>
      </c>
      <c r="DP61" s="95">
        <v>0</v>
      </c>
      <c r="DQ61" s="95">
        <v>0</v>
      </c>
      <c r="DR61" s="95">
        <v>0</v>
      </c>
      <c r="DS61" s="95">
        <v>0</v>
      </c>
      <c r="DT61" s="95">
        <v>0</v>
      </c>
      <c r="DU61" s="95">
        <v>0</v>
      </c>
      <c r="DV61" s="95">
        <v>0</v>
      </c>
      <c r="DW61" s="95">
        <v>0</v>
      </c>
      <c r="DX61" s="95">
        <v>0</v>
      </c>
      <c r="DY61" s="95">
        <v>0</v>
      </c>
      <c r="DZ61" s="95">
        <v>41.793999999999997</v>
      </c>
      <c r="EA61" s="95">
        <v>0</v>
      </c>
      <c r="EB61" s="95">
        <v>0</v>
      </c>
      <c r="EC61" s="95">
        <v>0</v>
      </c>
      <c r="ED61" s="95">
        <v>0</v>
      </c>
      <c r="EE61" s="95">
        <v>0</v>
      </c>
      <c r="EF61" s="297">
        <f t="shared" si="0"/>
        <v>40.386000000000003</v>
      </c>
      <c r="EG61" s="297">
        <f t="shared" si="1"/>
        <v>41.793999999999997</v>
      </c>
    </row>
    <row r="62" spans="1:137" x14ac:dyDescent="0.2">
      <c r="A62" s="122" t="str">
        <f>IF('1'!$A$1=1,B62,C62)</f>
        <v>Long-term</v>
      </c>
      <c r="B62" s="123" t="s">
        <v>175</v>
      </c>
      <c r="C62" s="123" t="s">
        <v>174</v>
      </c>
      <c r="D62" s="95">
        <v>-300.44099999999997</v>
      </c>
      <c r="E62" s="95">
        <v>-1395.354</v>
      </c>
      <c r="F62" s="95">
        <v>1302.348</v>
      </c>
      <c r="G62" s="95">
        <v>-363.35199999999998</v>
      </c>
      <c r="H62" s="95">
        <v>-292.81400000000002</v>
      </c>
      <c r="I62" s="95">
        <v>-679.45100000000002</v>
      </c>
      <c r="J62" s="95">
        <v>-348.11799999999999</v>
      </c>
      <c r="K62" s="95">
        <v>-324.40300000000002</v>
      </c>
      <c r="L62" s="95">
        <v>-108.917</v>
      </c>
      <c r="M62" s="95">
        <v>-21.841000000000001</v>
      </c>
      <c r="N62" s="95">
        <v>-1375.4449999999999</v>
      </c>
      <c r="O62" s="95">
        <v>-1287.461</v>
      </c>
      <c r="P62" s="95">
        <v>-121.298</v>
      </c>
      <c r="Q62" s="95">
        <v>-9052.8169999999991</v>
      </c>
      <c r="R62" s="95">
        <v>-3215.4520000000002</v>
      </c>
      <c r="S62" s="95">
        <v>-1153.327</v>
      </c>
      <c r="T62" s="95">
        <v>-75.619</v>
      </c>
      <c r="U62" s="95">
        <v>-2195.7179999999998</v>
      </c>
      <c r="V62" s="95">
        <v>-1240.8389999999999</v>
      </c>
      <c r="W62" s="95">
        <v>-952.46299999999997</v>
      </c>
      <c r="X62" s="95">
        <v>-5044.8890000000001</v>
      </c>
      <c r="Y62" s="95">
        <v>-231.815</v>
      </c>
      <c r="Z62" s="95">
        <v>-359.81299999999999</v>
      </c>
      <c r="AA62" s="95">
        <v>-131.023</v>
      </c>
      <c r="AB62" s="95">
        <v>-1058.874</v>
      </c>
      <c r="AC62" s="95">
        <v>-837.86099999999999</v>
      </c>
      <c r="AD62" s="95">
        <v>-189.011</v>
      </c>
      <c r="AE62" s="95">
        <v>0</v>
      </c>
      <c r="AF62" s="95">
        <v>0</v>
      </c>
      <c r="AG62" s="95">
        <v>0</v>
      </c>
      <c r="AH62" s="95">
        <v>-649.23299999999995</v>
      </c>
      <c r="AI62" s="95">
        <v>-153.81200000000001</v>
      </c>
      <c r="AJ62" s="95">
        <v>-52.216999999999999</v>
      </c>
      <c r="AK62" s="95">
        <v>0</v>
      </c>
      <c r="AL62" s="95">
        <v>0</v>
      </c>
      <c r="AM62" s="95">
        <v>1265.759</v>
      </c>
      <c r="AN62" s="95">
        <v>-710.85799999999995</v>
      </c>
      <c r="AO62" s="95">
        <v>-271.70999999999998</v>
      </c>
      <c r="AP62" s="95">
        <v>-342.43599999999998</v>
      </c>
      <c r="AQ62" s="95">
        <v>-653.79399999999998</v>
      </c>
      <c r="AR62" s="95">
        <v>1518.511</v>
      </c>
      <c r="AS62" s="95">
        <v>1231.502</v>
      </c>
      <c r="AT62" s="95">
        <v>52.801000000000002</v>
      </c>
      <c r="AU62" s="95">
        <v>357.26900000000001</v>
      </c>
      <c r="AV62" s="95">
        <v>-28.190999999999999</v>
      </c>
      <c r="AW62" s="95">
        <v>309.40100000000001</v>
      </c>
      <c r="AX62" s="95">
        <v>279.33499999999998</v>
      </c>
      <c r="AY62" s="95">
        <v>3279.1179999999999</v>
      </c>
      <c r="AZ62" s="95">
        <v>-111.517</v>
      </c>
      <c r="BA62" s="95">
        <v>-271.60700000000003</v>
      </c>
      <c r="BB62" s="95">
        <v>-752.17899999999997</v>
      </c>
      <c r="BC62" s="95">
        <v>-53.622999999999998</v>
      </c>
      <c r="BD62" s="95">
        <v>923.26</v>
      </c>
      <c r="BE62" s="95">
        <v>-424.00200000000001</v>
      </c>
      <c r="BF62" s="95">
        <v>-592.28099999999995</v>
      </c>
      <c r="BG62" s="95">
        <v>1085.6210000000001</v>
      </c>
      <c r="BH62" s="95">
        <v>-123.849</v>
      </c>
      <c r="BI62" s="95">
        <v>-942.71199999999999</v>
      </c>
      <c r="BJ62" s="95">
        <v>-852.86300000000006</v>
      </c>
      <c r="BK62" s="95">
        <v>-1440.1759999999999</v>
      </c>
      <c r="BL62" s="95">
        <v>-964.774</v>
      </c>
      <c r="BM62" s="95">
        <v>-295.15800000000002</v>
      </c>
      <c r="BN62" s="95">
        <v>-1162.1410000000001</v>
      </c>
      <c r="BO62" s="95">
        <v>-1007.312</v>
      </c>
      <c r="BP62" s="95">
        <v>-80.442999999999998</v>
      </c>
      <c r="BQ62" s="95">
        <v>4700.4920000000002</v>
      </c>
      <c r="BR62" s="95">
        <v>-327.75400000000002</v>
      </c>
      <c r="BS62" s="95">
        <v>-1761.3710000000001</v>
      </c>
      <c r="BT62" s="95">
        <v>-251.79</v>
      </c>
      <c r="BU62" s="95">
        <v>-339.899</v>
      </c>
      <c r="BV62" s="95">
        <v>368.03199999999998</v>
      </c>
      <c r="BW62" s="95">
        <v>-1352.1469999999999</v>
      </c>
      <c r="BX62" s="95">
        <v>-423.29700000000003</v>
      </c>
      <c r="BY62" s="95">
        <v>-195.19300000000001</v>
      </c>
      <c r="BZ62" s="95">
        <v>833.86699999999996</v>
      </c>
      <c r="CA62" s="95">
        <v>-139.65</v>
      </c>
      <c r="CB62" s="95">
        <v>579.66</v>
      </c>
      <c r="CC62" s="95">
        <v>-245.15899999999999</v>
      </c>
      <c r="CD62" s="95">
        <v>136.07300000000001</v>
      </c>
      <c r="CE62" s="95">
        <v>-187.494</v>
      </c>
      <c r="CF62" s="95">
        <v>133.63900000000001</v>
      </c>
      <c r="CG62" s="95">
        <v>738.49099999999999</v>
      </c>
      <c r="CH62" s="95">
        <v>343.80099999999999</v>
      </c>
      <c r="CI62" s="95">
        <v>-1142.9649999999999</v>
      </c>
      <c r="CJ62" s="95">
        <v>0</v>
      </c>
      <c r="CK62" s="95">
        <v>-568.27300000000002</v>
      </c>
      <c r="CL62" s="95">
        <v>-175.529</v>
      </c>
      <c r="CM62" s="95">
        <v>-819.13699999999994</v>
      </c>
      <c r="CN62" s="95">
        <v>-58.51</v>
      </c>
      <c r="CO62" s="95">
        <v>-1989.3330000000001</v>
      </c>
      <c r="CP62" s="95">
        <v>-222.95099999999999</v>
      </c>
      <c r="CQ62" s="95">
        <v>-365.68599999999998</v>
      </c>
      <c r="CR62" s="95">
        <v>-146.274</v>
      </c>
      <c r="CS62" s="95">
        <v>-109.706</v>
      </c>
      <c r="CT62" s="95">
        <v>511.96</v>
      </c>
      <c r="CU62" s="95">
        <v>-2303.8220000000001</v>
      </c>
      <c r="CV62" s="95">
        <v>-438.82299999999998</v>
      </c>
      <c r="CW62" s="95">
        <v>-402.255</v>
      </c>
      <c r="CX62" s="95">
        <v>-292.54899999999998</v>
      </c>
      <c r="CY62" s="95">
        <v>-292.54899999999998</v>
      </c>
      <c r="CZ62" s="95">
        <v>-182.84299999999999</v>
      </c>
      <c r="DA62" s="95">
        <v>-2376.9589999999998</v>
      </c>
      <c r="DB62" s="95">
        <v>-255.98</v>
      </c>
      <c r="DC62" s="95">
        <v>-109.706</v>
      </c>
      <c r="DD62" s="95">
        <v>-109.706</v>
      </c>
      <c r="DE62" s="95">
        <v>-146.07599999999999</v>
      </c>
      <c r="DF62" s="95">
        <v>542.33100000000002</v>
      </c>
      <c r="DG62" s="95">
        <v>-37.094000000000001</v>
      </c>
      <c r="DH62" s="95">
        <v>-227.21100000000001</v>
      </c>
      <c r="DI62" s="95">
        <v>-341.75599999999997</v>
      </c>
      <c r="DJ62" s="95">
        <v>-77.328000000000003</v>
      </c>
      <c r="DK62" s="95">
        <v>-78.721000000000004</v>
      </c>
      <c r="DL62" s="95">
        <v>-238.26</v>
      </c>
      <c r="DM62" s="95">
        <v>-1983.3979999999999</v>
      </c>
      <c r="DN62" s="95">
        <v>-163.96100000000001</v>
      </c>
      <c r="DO62" s="95">
        <v>-411.89400000000001</v>
      </c>
      <c r="DP62" s="95">
        <v>-494.96800000000002</v>
      </c>
      <c r="DQ62" s="95">
        <v>577.39400000000001</v>
      </c>
      <c r="DR62" s="95">
        <v>289.452</v>
      </c>
      <c r="DS62" s="95">
        <v>-2171.105</v>
      </c>
      <c r="DT62" s="95">
        <v>252.654</v>
      </c>
      <c r="DU62" s="95">
        <v>-208.35599999999999</v>
      </c>
      <c r="DV62" s="95">
        <v>248.88399999999999</v>
      </c>
      <c r="DW62" s="95">
        <v>331.30799999999999</v>
      </c>
      <c r="DX62" s="95">
        <v>-166.12</v>
      </c>
      <c r="DY62" s="95">
        <v>-1746.3309999999999</v>
      </c>
      <c r="DZ62" s="95">
        <v>83.587999999999994</v>
      </c>
      <c r="EA62" s="95">
        <v>-207.21</v>
      </c>
      <c r="EB62" s="95">
        <v>82.637</v>
      </c>
      <c r="EC62" s="95">
        <v>624.40700000000004</v>
      </c>
      <c r="ED62" s="95">
        <v>3873.5680000000002</v>
      </c>
      <c r="EE62" s="95">
        <v>1730.1959999999999</v>
      </c>
      <c r="EF62" s="297">
        <f t="shared" si="0"/>
        <v>-5321.7559999999994</v>
      </c>
      <c r="EG62" s="297">
        <f t="shared" si="1"/>
        <v>4899.2250000000004</v>
      </c>
    </row>
    <row r="63" spans="1:137" x14ac:dyDescent="0.2">
      <c r="A63" s="117" t="str">
        <f>IF('1'!$A$1=1,B63,C63)</f>
        <v>Currency and deposits</v>
      </c>
      <c r="B63" s="118" t="s">
        <v>163</v>
      </c>
      <c r="C63" s="118" t="s">
        <v>162</v>
      </c>
      <c r="D63" s="95">
        <v>-1438.954</v>
      </c>
      <c r="E63" s="95">
        <v>-3402.7049999999999</v>
      </c>
      <c r="F63" s="95">
        <v>-10186.222</v>
      </c>
      <c r="G63" s="95">
        <v>-6653.8760000000002</v>
      </c>
      <c r="H63" s="95">
        <v>-9453.6949999999997</v>
      </c>
      <c r="I63" s="95">
        <v>-4182.8680000000004</v>
      </c>
      <c r="J63" s="95">
        <v>1566.5309999999999</v>
      </c>
      <c r="K63" s="95">
        <v>-18707.239999999998</v>
      </c>
      <c r="L63" s="95">
        <v>-5315.1549999999997</v>
      </c>
      <c r="M63" s="95">
        <v>371.30200000000002</v>
      </c>
      <c r="N63" s="95">
        <v>-1142.319</v>
      </c>
      <c r="O63" s="95">
        <v>-25117.198999999997</v>
      </c>
      <c r="P63" s="95">
        <v>412.41500000000019</v>
      </c>
      <c r="Q63" s="95">
        <v>-14516.179</v>
      </c>
      <c r="R63" s="95">
        <v>-5956.4929999999995</v>
      </c>
      <c r="S63" s="95">
        <v>-6227.9679999999998</v>
      </c>
      <c r="T63" s="95">
        <v>-7183.8459999999995</v>
      </c>
      <c r="U63" s="95">
        <v>-548.93000000000006</v>
      </c>
      <c r="V63" s="95">
        <v>-9058.125</v>
      </c>
      <c r="W63" s="95">
        <v>-1228.175</v>
      </c>
      <c r="X63" s="95">
        <v>-5833.1530000000002</v>
      </c>
      <c r="Y63" s="95">
        <v>5718.1149999999998</v>
      </c>
      <c r="Z63" s="95">
        <v>-2955.6080000000002</v>
      </c>
      <c r="AA63" s="95">
        <v>4428.5650000000005</v>
      </c>
      <c r="AB63" s="95">
        <v>-8389.5390000000007</v>
      </c>
      <c r="AC63" s="95">
        <v>-1648.6940000000002</v>
      </c>
      <c r="AD63" s="95">
        <v>-1485.0859999999998</v>
      </c>
      <c r="AE63" s="95">
        <v>-4109.0950000000003</v>
      </c>
      <c r="AF63" s="95">
        <v>1585.422</v>
      </c>
      <c r="AG63" s="95">
        <v>-11174.592000000001</v>
      </c>
      <c r="AH63" s="95">
        <v>-2077.5450000000001</v>
      </c>
      <c r="AI63" s="95">
        <v>-3101.8680000000004</v>
      </c>
      <c r="AJ63" s="95">
        <v>287.19499999999994</v>
      </c>
      <c r="AK63" s="95">
        <v>-2905.3920000000003</v>
      </c>
      <c r="AL63" s="95">
        <v>-4806.95</v>
      </c>
      <c r="AM63" s="95">
        <v>330.19800000000004</v>
      </c>
      <c r="AN63" s="95">
        <v>-1819.797</v>
      </c>
      <c r="AO63" s="95">
        <v>-2336.7110000000002</v>
      </c>
      <c r="AP63" s="95">
        <v>1290.7190000000001</v>
      </c>
      <c r="AQ63" s="95">
        <v>1542.953</v>
      </c>
      <c r="AR63" s="95">
        <v>-3037.0219999999999</v>
      </c>
      <c r="AS63" s="95">
        <v>-7913.0550000000003</v>
      </c>
      <c r="AT63" s="95">
        <v>475.2120000000001</v>
      </c>
      <c r="AU63" s="95">
        <v>-1786.3429999999998</v>
      </c>
      <c r="AV63" s="95">
        <v>704.78200000000015</v>
      </c>
      <c r="AW63" s="95">
        <v>112.50900000000001</v>
      </c>
      <c r="AX63" s="95">
        <v>-642.47</v>
      </c>
      <c r="AY63" s="95">
        <v>-1055.9880000000001</v>
      </c>
      <c r="AZ63" s="95">
        <v>250.91300000000001</v>
      </c>
      <c r="BA63" s="95">
        <v>-9125.9880000000012</v>
      </c>
      <c r="BB63" s="95">
        <v>-590.99800000000005</v>
      </c>
      <c r="BC63" s="95">
        <v>482.60699999999997</v>
      </c>
      <c r="BD63" s="95">
        <v>4220.6149999999998</v>
      </c>
      <c r="BE63" s="95">
        <v>2014.008</v>
      </c>
      <c r="BF63" s="95">
        <v>-3991.46</v>
      </c>
      <c r="BG63" s="95">
        <v>656.42200000000003</v>
      </c>
      <c r="BH63" s="95">
        <v>173.38800000000001</v>
      </c>
      <c r="BI63" s="95">
        <v>372.12299999999999</v>
      </c>
      <c r="BJ63" s="95">
        <v>706.65800000000002</v>
      </c>
      <c r="BK63" s="95">
        <v>-1747.098</v>
      </c>
      <c r="BL63" s="95">
        <v>-96.477000000000004</v>
      </c>
      <c r="BM63" s="95">
        <v>2213.6869999999999</v>
      </c>
      <c r="BN63" s="95">
        <v>-4859.8620000000001</v>
      </c>
      <c r="BO63" s="95">
        <v>-653.39199999999994</v>
      </c>
      <c r="BP63" s="95">
        <v>2171.9610000000002</v>
      </c>
      <c r="BQ63" s="95">
        <v>-1041.587</v>
      </c>
      <c r="BR63" s="95">
        <v>600.88200000000006</v>
      </c>
      <c r="BS63" s="95">
        <v>-1403.5920000000001</v>
      </c>
      <c r="BT63" s="95">
        <v>391.67399999999998</v>
      </c>
      <c r="BU63" s="95">
        <v>-2265.9960000000001</v>
      </c>
      <c r="BV63" s="95">
        <v>651.13400000000001</v>
      </c>
      <c r="BW63" s="95">
        <v>1831.0309999999999</v>
      </c>
      <c r="BX63" s="95">
        <v>620.83500000000004</v>
      </c>
      <c r="BY63" s="95">
        <v>474.03899999999999</v>
      </c>
      <c r="BZ63" s="95">
        <v>500.32000000000005</v>
      </c>
      <c r="CA63" s="95">
        <v>363.08999999999992</v>
      </c>
      <c r="CB63" s="95">
        <v>552.05700000000002</v>
      </c>
      <c r="CC63" s="95">
        <v>1307.5129999999999</v>
      </c>
      <c r="CD63" s="95">
        <v>4000.5390000000002</v>
      </c>
      <c r="CE63" s="95">
        <v>964.25400000000002</v>
      </c>
      <c r="CF63" s="95">
        <v>908.745</v>
      </c>
      <c r="CG63" s="95">
        <v>870.36400000000003</v>
      </c>
      <c r="CH63" s="95">
        <v>1004.9559999999999</v>
      </c>
      <c r="CI63" s="95">
        <v>-1006.898</v>
      </c>
      <c r="CJ63" s="95">
        <v>-1287.1389999999999</v>
      </c>
      <c r="CK63" s="95">
        <v>3949.4990000000003</v>
      </c>
      <c r="CL63" s="95">
        <v>-6085.02</v>
      </c>
      <c r="CM63" s="95">
        <v>87.765000000000001</v>
      </c>
      <c r="CN63" s="95">
        <v>409.56799999999998</v>
      </c>
      <c r="CO63" s="95">
        <v>-906.90200000000004</v>
      </c>
      <c r="CP63" s="95">
        <v>1210.3029999999999</v>
      </c>
      <c r="CQ63" s="95">
        <v>1389.607</v>
      </c>
      <c r="CR63" s="95">
        <v>109.706</v>
      </c>
      <c r="CS63" s="95">
        <v>-4936.7609999999995</v>
      </c>
      <c r="CT63" s="95">
        <v>1170.1949999999999</v>
      </c>
      <c r="CU63" s="95">
        <v>-3254.6059999999998</v>
      </c>
      <c r="CV63" s="95">
        <v>-1170.1959999999999</v>
      </c>
      <c r="CW63" s="95">
        <v>1353.038</v>
      </c>
      <c r="CX63" s="95">
        <v>-1060.489</v>
      </c>
      <c r="CY63" s="95">
        <v>1682.155</v>
      </c>
      <c r="CZ63" s="95">
        <v>-1206.7640000000001</v>
      </c>
      <c r="DA63" s="95">
        <v>-1426.175</v>
      </c>
      <c r="DB63" s="95">
        <v>-1462.7440000000001</v>
      </c>
      <c r="DC63" s="95">
        <v>694.803</v>
      </c>
      <c r="DD63" s="95">
        <v>2230.6849999999999</v>
      </c>
      <c r="DE63" s="95">
        <v>-2300.694</v>
      </c>
      <c r="DF63" s="95">
        <v>4483.2719999999999</v>
      </c>
      <c r="DG63" s="95">
        <v>-630.59700000000009</v>
      </c>
      <c r="DH63" s="95">
        <v>681.63200000000006</v>
      </c>
      <c r="DI63" s="95">
        <v>-2088.509</v>
      </c>
      <c r="DJ63" s="95">
        <v>1353.2350000000001</v>
      </c>
      <c r="DK63" s="95">
        <v>432.96600000000001</v>
      </c>
      <c r="DL63" s="95">
        <v>-238.26000000000002</v>
      </c>
      <c r="DM63" s="95">
        <v>3076.2910000000002</v>
      </c>
      <c r="DN63" s="95">
        <v>614.85200000000009</v>
      </c>
      <c r="DO63" s="95">
        <v>-1482.818</v>
      </c>
      <c r="DP63" s="95">
        <v>1154.9259999999999</v>
      </c>
      <c r="DQ63" s="95">
        <v>-1154.789</v>
      </c>
      <c r="DR63" s="95">
        <v>-1529.96</v>
      </c>
      <c r="DS63" s="95">
        <v>1795.337</v>
      </c>
      <c r="DT63" s="95">
        <v>1263.269</v>
      </c>
      <c r="DU63" s="95">
        <v>1583.502</v>
      </c>
      <c r="DV63" s="95">
        <v>-995.53700000000003</v>
      </c>
      <c r="DW63" s="95">
        <v>1697.954</v>
      </c>
      <c r="DX63" s="95">
        <v>-706.01</v>
      </c>
      <c r="DY63" s="95">
        <v>498.952</v>
      </c>
      <c r="DZ63" s="95">
        <v>-250.76499999999999</v>
      </c>
      <c r="EA63" s="95">
        <v>1077.489</v>
      </c>
      <c r="EB63" s="95">
        <v>454.50099999999998</v>
      </c>
      <c r="EC63" s="95">
        <v>999.05000000000007</v>
      </c>
      <c r="ED63" s="95">
        <v>-1684.1599999999999</v>
      </c>
      <c r="EE63" s="95">
        <v>2531.9939999999997</v>
      </c>
      <c r="EF63" s="297">
        <f t="shared" si="0"/>
        <v>2614.9029999999998</v>
      </c>
      <c r="EG63" s="297">
        <f t="shared" si="1"/>
        <v>6470.2390000000005</v>
      </c>
    </row>
    <row r="64" spans="1:137" x14ac:dyDescent="0.2">
      <c r="A64" s="117" t="str">
        <f>IF('1'!$A$1=1,B64,C64)</f>
        <v>Other accounts payable</v>
      </c>
      <c r="B64" s="118" t="s">
        <v>443</v>
      </c>
      <c r="C64" s="118" t="s">
        <v>444</v>
      </c>
      <c r="D64" s="119">
        <v>0</v>
      </c>
      <c r="E64" s="119">
        <v>0</v>
      </c>
      <c r="F64" s="119">
        <v>0</v>
      </c>
      <c r="G64" s="119">
        <v>0</v>
      </c>
      <c r="H64" s="119">
        <v>0</v>
      </c>
      <c r="I64" s="119">
        <v>0</v>
      </c>
      <c r="J64" s="119">
        <v>0</v>
      </c>
      <c r="K64" s="119">
        <v>0</v>
      </c>
      <c r="L64" s="119">
        <v>0</v>
      </c>
      <c r="M64" s="119">
        <v>0</v>
      </c>
      <c r="N64" s="119">
        <v>0</v>
      </c>
      <c r="O64" s="119">
        <v>0</v>
      </c>
      <c r="P64" s="119">
        <v>0</v>
      </c>
      <c r="Q64" s="119">
        <v>0</v>
      </c>
      <c r="R64" s="119">
        <v>0</v>
      </c>
      <c r="S64" s="119">
        <v>0</v>
      </c>
      <c r="T64" s="119">
        <v>0</v>
      </c>
      <c r="U64" s="119">
        <v>0</v>
      </c>
      <c r="V64" s="119">
        <v>0</v>
      </c>
      <c r="W64" s="119">
        <v>0</v>
      </c>
      <c r="X64" s="119">
        <v>0</v>
      </c>
      <c r="Y64" s="119">
        <v>0</v>
      </c>
      <c r="Z64" s="119">
        <v>0</v>
      </c>
      <c r="AA64" s="119">
        <v>0</v>
      </c>
      <c r="AB64" s="119">
        <v>0</v>
      </c>
      <c r="AC64" s="119">
        <v>0</v>
      </c>
      <c r="AD64" s="119">
        <v>0</v>
      </c>
      <c r="AE64" s="119">
        <v>0</v>
      </c>
      <c r="AF64" s="119">
        <v>0</v>
      </c>
      <c r="AG64" s="119">
        <v>0</v>
      </c>
      <c r="AH64" s="119">
        <v>0</v>
      </c>
      <c r="AI64" s="119">
        <v>0</v>
      </c>
      <c r="AJ64" s="119">
        <v>0</v>
      </c>
      <c r="AK64" s="119">
        <v>0</v>
      </c>
      <c r="AL64" s="119">
        <v>0</v>
      </c>
      <c r="AM64" s="119">
        <v>0</v>
      </c>
      <c r="AN64" s="119">
        <v>0</v>
      </c>
      <c r="AO64" s="119">
        <v>0</v>
      </c>
      <c r="AP64" s="119">
        <v>0</v>
      </c>
      <c r="AQ64" s="119">
        <v>0</v>
      </c>
      <c r="AR64" s="119">
        <v>0</v>
      </c>
      <c r="AS64" s="119">
        <v>0</v>
      </c>
      <c r="AT64" s="119">
        <v>0</v>
      </c>
      <c r="AU64" s="119">
        <v>0</v>
      </c>
      <c r="AV64" s="119">
        <v>0</v>
      </c>
      <c r="AW64" s="119">
        <v>0</v>
      </c>
      <c r="AX64" s="119">
        <v>0</v>
      </c>
      <c r="AY64" s="119">
        <v>0</v>
      </c>
      <c r="AZ64" s="119">
        <v>0</v>
      </c>
      <c r="BA64" s="119">
        <v>0</v>
      </c>
      <c r="BB64" s="119">
        <v>0</v>
      </c>
      <c r="BC64" s="119">
        <v>0</v>
      </c>
      <c r="BD64" s="119">
        <v>0</v>
      </c>
      <c r="BE64" s="119">
        <v>0</v>
      </c>
      <c r="BF64" s="119">
        <v>0</v>
      </c>
      <c r="BG64" s="119">
        <v>0</v>
      </c>
      <c r="BH64" s="119">
        <v>0</v>
      </c>
      <c r="BI64" s="119">
        <v>0</v>
      </c>
      <c r="BJ64" s="119">
        <v>0</v>
      </c>
      <c r="BK64" s="119">
        <v>0</v>
      </c>
      <c r="BL64" s="119">
        <v>0</v>
      </c>
      <c r="BM64" s="119">
        <v>0</v>
      </c>
      <c r="BN64" s="119">
        <v>0</v>
      </c>
      <c r="BO64" s="119">
        <v>0</v>
      </c>
      <c r="BP64" s="119">
        <v>0</v>
      </c>
      <c r="BQ64" s="119">
        <v>0</v>
      </c>
      <c r="BR64" s="119">
        <v>0</v>
      </c>
      <c r="BS64" s="119">
        <v>0</v>
      </c>
      <c r="BT64" s="119">
        <v>0</v>
      </c>
      <c r="BU64" s="119">
        <v>0</v>
      </c>
      <c r="BV64" s="119">
        <v>0</v>
      </c>
      <c r="BW64" s="119">
        <v>0</v>
      </c>
      <c r="BX64" s="119">
        <v>0</v>
      </c>
      <c r="BY64" s="119">
        <v>0</v>
      </c>
      <c r="BZ64" s="119">
        <v>0</v>
      </c>
      <c r="CA64" s="119">
        <v>0</v>
      </c>
      <c r="CB64" s="119">
        <v>0</v>
      </c>
      <c r="CC64" s="119">
        <v>0</v>
      </c>
      <c r="CD64" s="119">
        <v>0</v>
      </c>
      <c r="CE64" s="119">
        <v>0</v>
      </c>
      <c r="CF64" s="119">
        <v>0</v>
      </c>
      <c r="CG64" s="119">
        <v>0</v>
      </c>
      <c r="CH64" s="119">
        <v>0</v>
      </c>
      <c r="CI64" s="119">
        <v>0</v>
      </c>
      <c r="CJ64" s="95">
        <v>-335.77499999999998</v>
      </c>
      <c r="CK64" s="95">
        <v>880.82399999999996</v>
      </c>
      <c r="CL64" s="95">
        <v>-877.64700000000005</v>
      </c>
      <c r="CM64" s="95">
        <v>-175.529</v>
      </c>
      <c r="CN64" s="95">
        <v>146.27500000000001</v>
      </c>
      <c r="CO64" s="95">
        <v>29.254999999999999</v>
      </c>
      <c r="CP64" s="95">
        <v>318.50099999999998</v>
      </c>
      <c r="CQ64" s="95">
        <v>0</v>
      </c>
      <c r="CR64" s="95">
        <v>-146.274</v>
      </c>
      <c r="CS64" s="95">
        <v>0</v>
      </c>
      <c r="CT64" s="95">
        <v>1133.627</v>
      </c>
      <c r="CU64" s="95">
        <v>-1462.7439999999999</v>
      </c>
      <c r="CV64" s="95">
        <v>841.07799999999997</v>
      </c>
      <c r="CW64" s="95">
        <v>-402.255</v>
      </c>
      <c r="CX64" s="95">
        <v>0</v>
      </c>
      <c r="CY64" s="95">
        <v>0</v>
      </c>
      <c r="CZ64" s="95">
        <v>329.11700000000002</v>
      </c>
      <c r="DA64" s="95">
        <v>548.529</v>
      </c>
      <c r="DB64" s="95">
        <v>-475.392</v>
      </c>
      <c r="DC64" s="95">
        <v>219.41200000000001</v>
      </c>
      <c r="DD64" s="95">
        <v>-329.11700000000002</v>
      </c>
      <c r="DE64" s="95">
        <v>365.19</v>
      </c>
      <c r="DF64" s="95">
        <v>-216.93299999999999</v>
      </c>
      <c r="DG64" s="95">
        <v>-111.282</v>
      </c>
      <c r="DH64" s="95">
        <v>416.553</v>
      </c>
      <c r="DI64" s="95">
        <v>-303.78300000000002</v>
      </c>
      <c r="DJ64" s="95">
        <v>-38.664000000000001</v>
      </c>
      <c r="DK64" s="95">
        <v>354.245</v>
      </c>
      <c r="DL64" s="95">
        <v>-119.13</v>
      </c>
      <c r="DM64" s="95">
        <v>-161.91</v>
      </c>
      <c r="DN64" s="95">
        <v>942.774</v>
      </c>
      <c r="DO64" s="95">
        <v>-494.27199999999999</v>
      </c>
      <c r="DP64" s="95">
        <v>0</v>
      </c>
      <c r="DQ64" s="95">
        <v>783.60699999999997</v>
      </c>
      <c r="DR64" s="95">
        <v>-413.50299999999999</v>
      </c>
      <c r="DS64" s="95">
        <v>584.52800000000002</v>
      </c>
      <c r="DT64" s="95">
        <v>168.43600000000001</v>
      </c>
      <c r="DU64" s="95">
        <v>-291.69799999999998</v>
      </c>
      <c r="DV64" s="95">
        <v>373.32600000000002</v>
      </c>
      <c r="DW64" s="95">
        <v>82.826999999999998</v>
      </c>
      <c r="DX64" s="95">
        <v>-332.24</v>
      </c>
      <c r="DY64" s="95">
        <v>790.00699999999995</v>
      </c>
      <c r="DZ64" s="95">
        <v>501.529</v>
      </c>
      <c r="EA64" s="95">
        <v>-1160.373</v>
      </c>
      <c r="EB64" s="95">
        <v>1487.4590000000001</v>
      </c>
      <c r="EC64" s="95">
        <v>83.254000000000005</v>
      </c>
      <c r="ED64" s="95">
        <v>-968.39200000000005</v>
      </c>
      <c r="EE64" s="95">
        <v>759.59799999999996</v>
      </c>
      <c r="EF64" s="297">
        <f t="shared" si="0"/>
        <v>1550.4450000000002</v>
      </c>
      <c r="EG64" s="297">
        <f t="shared" si="1"/>
        <v>1493.7329999999997</v>
      </c>
    </row>
    <row r="65" spans="1:137" x14ac:dyDescent="0.2">
      <c r="A65" s="88" t="str">
        <f>IF('1'!$A$1=1,B65,C65)</f>
        <v>Other sectors</v>
      </c>
      <c r="B65" s="89" t="s">
        <v>93</v>
      </c>
      <c r="C65" s="89" t="s">
        <v>94</v>
      </c>
      <c r="D65" s="90">
        <v>33633.578999999998</v>
      </c>
      <c r="E65" s="90">
        <v>38213.112999999998</v>
      </c>
      <c r="F65" s="90">
        <v>47535.702000000005</v>
      </c>
      <c r="G65" s="90">
        <v>-10400.94</v>
      </c>
      <c r="H65" s="90">
        <v>-14808.001999999999</v>
      </c>
      <c r="I65" s="90">
        <v>-16943.800999999999</v>
      </c>
      <c r="J65" s="90">
        <v>-326.36099999999942</v>
      </c>
      <c r="K65" s="90">
        <v>-4757.9119999999994</v>
      </c>
      <c r="L65" s="90">
        <v>-14986.991000000002</v>
      </c>
      <c r="M65" s="90">
        <v>19613.495000000003</v>
      </c>
      <c r="N65" s="90">
        <v>30259.787</v>
      </c>
      <c r="O65" s="90">
        <v>35768.014999999999</v>
      </c>
      <c r="P65" s="90">
        <v>-5240.094000000001</v>
      </c>
      <c r="Q65" s="90">
        <v>7865.1299999999983</v>
      </c>
      <c r="R65" s="90">
        <v>2108.4920000000011</v>
      </c>
      <c r="S65" s="90">
        <v>-34266.638999999996</v>
      </c>
      <c r="T65" s="90">
        <v>-12376.380000000001</v>
      </c>
      <c r="U65" s="90">
        <v>-27920.550999999999</v>
      </c>
      <c r="V65" s="90">
        <v>-18463.684000000001</v>
      </c>
      <c r="W65" s="90">
        <v>-11680.201000000001</v>
      </c>
      <c r="X65" s="90">
        <v>-3205.6049999999977</v>
      </c>
      <c r="Y65" s="90">
        <v>-1571.193</v>
      </c>
      <c r="Z65" s="90">
        <v>7992.9920000000002</v>
      </c>
      <c r="AA65" s="90">
        <v>4297.5419999999995</v>
      </c>
      <c r="AB65" s="90">
        <v>3963.991</v>
      </c>
      <c r="AC65" s="90">
        <v>-10324.608</v>
      </c>
      <c r="AD65" s="90">
        <v>-14229.825000000003</v>
      </c>
      <c r="AE65" s="90">
        <v>-15335.248000000001</v>
      </c>
      <c r="AF65" s="90">
        <v>-9142.598</v>
      </c>
      <c r="AG65" s="90">
        <v>-18615.616999999998</v>
      </c>
      <c r="AH65" s="90">
        <v>-25709.622999999996</v>
      </c>
      <c r="AI65" s="90">
        <v>-8997.9809999999998</v>
      </c>
      <c r="AJ65" s="90">
        <v>-6422.7180000000017</v>
      </c>
      <c r="AK65" s="90">
        <v>17299.079999999998</v>
      </c>
      <c r="AL65" s="90">
        <v>6863.2559999999994</v>
      </c>
      <c r="AM65" s="90">
        <v>-7429.4560000000019</v>
      </c>
      <c r="AN65" s="90">
        <v>398.08099999999968</v>
      </c>
      <c r="AO65" s="90">
        <v>-12607.367000000002</v>
      </c>
      <c r="AP65" s="90">
        <v>-2344.3659999999991</v>
      </c>
      <c r="AQ65" s="90">
        <v>-2902.8449999999993</v>
      </c>
      <c r="AR65" s="90">
        <v>-9477.6020000000008</v>
      </c>
      <c r="AS65" s="90">
        <v>-17110.017</v>
      </c>
      <c r="AT65" s="90">
        <v>-184.80400000000009</v>
      </c>
      <c r="AU65" s="90">
        <v>-1484.0399999999991</v>
      </c>
      <c r="AV65" s="90">
        <v>-3298.3779999999997</v>
      </c>
      <c r="AW65" s="90">
        <v>-18339.054</v>
      </c>
      <c r="AX65" s="90">
        <v>-4944.2300000000014</v>
      </c>
      <c r="AY65" s="90">
        <v>-30095.637000000002</v>
      </c>
      <c r="AZ65" s="90">
        <v>20017.248000000003</v>
      </c>
      <c r="BA65" s="90">
        <v>-23331.023000000001</v>
      </c>
      <c r="BB65" s="90">
        <v>12384.090999999997</v>
      </c>
      <c r="BC65" s="90">
        <v>-9866.6319999999996</v>
      </c>
      <c r="BD65" s="90">
        <v>-5987.9979999999996</v>
      </c>
      <c r="BE65" s="90">
        <v>-35695.649000000005</v>
      </c>
      <c r="BF65" s="90">
        <v>-61983.512999999999</v>
      </c>
      <c r="BG65" s="90">
        <v>-21964.881000000001</v>
      </c>
      <c r="BH65" s="90">
        <v>-35371.167000000001</v>
      </c>
      <c r="BI65" s="90">
        <v>-5581.8460000000014</v>
      </c>
      <c r="BJ65" s="90">
        <v>-21443.417000000001</v>
      </c>
      <c r="BK65" s="90">
        <v>-20516.598000000005</v>
      </c>
      <c r="BL65" s="90">
        <v>24336.425999999999</v>
      </c>
      <c r="BM65" s="90">
        <v>-4427.3750000000009</v>
      </c>
      <c r="BN65" s="90">
        <v>35524.535999999993</v>
      </c>
      <c r="BO65" s="90">
        <v>16688.712</v>
      </c>
      <c r="BP65" s="90">
        <v>-831.2440000000006</v>
      </c>
      <c r="BQ65" s="90">
        <v>-15276.603000000003</v>
      </c>
      <c r="BR65" s="90">
        <v>-8466.98</v>
      </c>
      <c r="BS65" s="90">
        <v>220.17099999999846</v>
      </c>
      <c r="BT65" s="90">
        <v>2909.5790000000015</v>
      </c>
      <c r="BU65" s="90">
        <v>14134.150000000001</v>
      </c>
      <c r="BV65" s="90">
        <v>8691.2180000000026</v>
      </c>
      <c r="BW65" s="90">
        <v>2760.6310000000012</v>
      </c>
      <c r="BX65" s="90">
        <v>12134.503999999999</v>
      </c>
      <c r="BY65" s="90">
        <v>5855.7769999999982</v>
      </c>
      <c r="BZ65" s="90">
        <v>-12619.183000000005</v>
      </c>
      <c r="CA65" s="90">
        <v>4273.2910000000011</v>
      </c>
      <c r="CB65" s="90">
        <v>11510.388999999996</v>
      </c>
      <c r="CC65" s="90">
        <v>-2860.1869999999981</v>
      </c>
      <c r="CD65" s="90">
        <v>-23077.938000000002</v>
      </c>
      <c r="CE65" s="90">
        <v>2598.1299999999974</v>
      </c>
      <c r="CF65" s="90">
        <v>-7376.8690000000061</v>
      </c>
      <c r="CG65" s="90">
        <v>-5855.179999999993</v>
      </c>
      <c r="CH65" s="90">
        <v>-22955.318000000003</v>
      </c>
      <c r="CI65" s="90">
        <v>-16491.356999999996</v>
      </c>
      <c r="CJ65" s="90">
        <v>56438.222999999998</v>
      </c>
      <c r="CK65" s="90">
        <v>41029.33</v>
      </c>
      <c r="CL65" s="90">
        <v>115820.149</v>
      </c>
      <c r="CM65" s="90">
        <v>68690.506999999998</v>
      </c>
      <c r="CN65" s="90">
        <v>80333.955000000016</v>
      </c>
      <c r="CO65" s="90">
        <v>58831.605000000003</v>
      </c>
      <c r="CP65" s="90">
        <v>43156.862999999998</v>
      </c>
      <c r="CQ65" s="90">
        <v>45710.752</v>
      </c>
      <c r="CR65" s="90">
        <v>83632.390000000014</v>
      </c>
      <c r="CS65" s="90">
        <v>41285.947</v>
      </c>
      <c r="CT65" s="90">
        <v>28011.547000000006</v>
      </c>
      <c r="CU65" s="90">
        <v>37702.226999999999</v>
      </c>
      <c r="CV65" s="90">
        <v>7642.8369999999923</v>
      </c>
      <c r="CW65" s="90">
        <v>11116.854999999989</v>
      </c>
      <c r="CX65" s="90">
        <v>-1097.05799999999</v>
      </c>
      <c r="CY65" s="90">
        <v>24464.394000000004</v>
      </c>
      <c r="CZ65" s="90">
        <v>24318.118000000002</v>
      </c>
      <c r="DA65" s="90">
        <v>14956.557999999997</v>
      </c>
      <c r="DB65" s="90">
        <v>-21465.766999999996</v>
      </c>
      <c r="DC65" s="90">
        <v>3218.0360000000001</v>
      </c>
      <c r="DD65" s="90">
        <v>25122.627999999997</v>
      </c>
      <c r="DE65" s="90">
        <v>29799.464</v>
      </c>
      <c r="DF65" s="90">
        <v>43531.125999999997</v>
      </c>
      <c r="DG65" s="90">
        <v>48333.385000000009</v>
      </c>
      <c r="DH65" s="90">
        <v>37754.868999999992</v>
      </c>
      <c r="DI65" s="90">
        <v>30530.206999999995</v>
      </c>
      <c r="DJ65" s="90">
        <v>-16586.8</v>
      </c>
      <c r="DK65" s="90">
        <v>1023.3750000000036</v>
      </c>
      <c r="DL65" s="90">
        <v>54363.061000000002</v>
      </c>
      <c r="DM65" s="90">
        <v>14248.083000000006</v>
      </c>
      <c r="DN65" s="90">
        <v>29840.849999999995</v>
      </c>
      <c r="DO65" s="90">
        <v>13139.409999999993</v>
      </c>
      <c r="DP65" s="90">
        <v>36008.945</v>
      </c>
      <c r="DQ65" s="90">
        <v>45820.37</v>
      </c>
      <c r="DR65" s="90">
        <v>14059.089999999989</v>
      </c>
      <c r="DS65" s="90">
        <v>37994.328000000001</v>
      </c>
      <c r="DT65" s="90">
        <v>19959.648999999994</v>
      </c>
      <c r="DU65" s="90">
        <v>45588.182999999997</v>
      </c>
      <c r="DV65" s="90">
        <v>-18210.028000000006</v>
      </c>
      <c r="DW65" s="90">
        <v>-21038.059000000001</v>
      </c>
      <c r="DX65" s="90">
        <v>2824.0400000000009</v>
      </c>
      <c r="DY65" s="90">
        <v>-23949.675999999999</v>
      </c>
      <c r="DZ65" s="90">
        <v>14795.110999999997</v>
      </c>
      <c r="EA65" s="90">
        <v>-4641.4929999999986</v>
      </c>
      <c r="EB65" s="90">
        <v>-68133.875999999989</v>
      </c>
      <c r="EC65" s="90">
        <v>11072.808999999999</v>
      </c>
      <c r="ED65" s="90">
        <v>-4126.1919999999955</v>
      </c>
      <c r="EE65" s="90">
        <v>-12322.370999999999</v>
      </c>
      <c r="EF65" s="87">
        <f t="shared" si="0"/>
        <v>298195.788</v>
      </c>
      <c r="EG65" s="87">
        <f t="shared" si="1"/>
        <v>-58181.902999999998</v>
      </c>
    </row>
    <row r="66" spans="1:137" x14ac:dyDescent="0.2">
      <c r="A66" s="91" t="str">
        <f>IF('1'!$A$1=1,B66,C66)</f>
        <v>Assets</v>
      </c>
      <c r="B66" s="92" t="s">
        <v>143</v>
      </c>
      <c r="C66" s="92" t="s">
        <v>142</v>
      </c>
      <c r="D66" s="90">
        <v>1865.8960000000002</v>
      </c>
      <c r="E66" s="90">
        <v>563.03799999999978</v>
      </c>
      <c r="F66" s="90">
        <v>12790.918000000001</v>
      </c>
      <c r="G66" s="90">
        <v>-1476.1169999999997</v>
      </c>
      <c r="H66" s="90">
        <v>-2342.509</v>
      </c>
      <c r="I66" s="90">
        <v>-3652.047</v>
      </c>
      <c r="J66" s="90">
        <v>-3394.15</v>
      </c>
      <c r="K66" s="90">
        <v>3849.5819999999994</v>
      </c>
      <c r="L66" s="90">
        <v>-6099.357</v>
      </c>
      <c r="M66" s="90">
        <v>-698.92099999999959</v>
      </c>
      <c r="N66" s="90">
        <v>582.81499999999971</v>
      </c>
      <c r="O66" s="90">
        <v>4260.3270000000002</v>
      </c>
      <c r="P66" s="90">
        <v>-485.19300000000015</v>
      </c>
      <c r="Q66" s="90">
        <v>-2903.2359999999999</v>
      </c>
      <c r="R66" s="90">
        <v>-3953.424</v>
      </c>
      <c r="S66" s="90">
        <v>-10508.094000000001</v>
      </c>
      <c r="T66" s="90">
        <v>-8847.473</v>
      </c>
      <c r="U66" s="90">
        <v>-12001.593999999999</v>
      </c>
      <c r="V66" s="90">
        <v>-13326.609999999999</v>
      </c>
      <c r="W66" s="90">
        <v>-1980.12</v>
      </c>
      <c r="X66" s="90">
        <v>-7015.5479999999989</v>
      </c>
      <c r="Y66" s="90">
        <v>1828.7670000000001</v>
      </c>
      <c r="Z66" s="90">
        <v>4446.2619999999997</v>
      </c>
      <c r="AA66" s="90">
        <v>7206.2449999999999</v>
      </c>
      <c r="AB66" s="90">
        <v>8172.3349999999991</v>
      </c>
      <c r="AC66" s="90">
        <v>2729.8050000000003</v>
      </c>
      <c r="AD66" s="90">
        <v>2619.15</v>
      </c>
      <c r="AE66" s="90">
        <v>-483.42300000000023</v>
      </c>
      <c r="AF66" s="90">
        <v>713.44000000000028</v>
      </c>
      <c r="AG66" s="90">
        <v>2297.5790000000015</v>
      </c>
      <c r="AH66" s="90">
        <v>-5323.71</v>
      </c>
      <c r="AI66" s="90">
        <v>-2358.4449999999997</v>
      </c>
      <c r="AJ66" s="90">
        <v>2010.3620000000001</v>
      </c>
      <c r="AK66" s="90">
        <v>13780.624</v>
      </c>
      <c r="AL66" s="90">
        <v>9426.9619999999995</v>
      </c>
      <c r="AM66" s="90">
        <v>9878.4269999999997</v>
      </c>
      <c r="AN66" s="90">
        <v>1108.9389999999999</v>
      </c>
      <c r="AO66" s="90">
        <v>7037.3019999999997</v>
      </c>
      <c r="AP66" s="90">
        <v>5189.2179999999998</v>
      </c>
      <c r="AQ66" s="90">
        <v>4759.6180000000004</v>
      </c>
      <c r="AR66" s="90">
        <v>8692.1669999999995</v>
      </c>
      <c r="AS66" s="90">
        <v>-576.44700000000034</v>
      </c>
      <c r="AT66" s="90">
        <v>7524.1959999999999</v>
      </c>
      <c r="AU66" s="90">
        <v>11624.974</v>
      </c>
      <c r="AV66" s="90">
        <v>-2283.4919999999997</v>
      </c>
      <c r="AW66" s="90">
        <v>6666.19</v>
      </c>
      <c r="AX66" s="90">
        <v>15056.156000000001</v>
      </c>
      <c r="AY66" s="90">
        <v>1389.4559999999994</v>
      </c>
      <c r="AZ66" s="90">
        <v>13577.158000000003</v>
      </c>
      <c r="BA66" s="90">
        <v>-8256.8459999999995</v>
      </c>
      <c r="BB66" s="90">
        <v>19610.380999999998</v>
      </c>
      <c r="BC66" s="90">
        <v>8365.1859999999997</v>
      </c>
      <c r="BD66" s="90">
        <v>6172.6509999999998</v>
      </c>
      <c r="BE66" s="90">
        <v>-6360.027</v>
      </c>
      <c r="BF66" s="90">
        <v>2987.1570000000011</v>
      </c>
      <c r="BG66" s="90">
        <v>3812.2949999999987</v>
      </c>
      <c r="BH66" s="90">
        <v>520.16399999999976</v>
      </c>
      <c r="BI66" s="90">
        <v>6202.0509999999995</v>
      </c>
      <c r="BJ66" s="90">
        <v>8211.8539999999994</v>
      </c>
      <c r="BK66" s="90">
        <v>16621.042999999998</v>
      </c>
      <c r="BL66" s="90">
        <v>8007.6239999999998</v>
      </c>
      <c r="BM66" s="90">
        <v>1943.1250000000002</v>
      </c>
      <c r="BN66" s="90">
        <v>16058.674999999997</v>
      </c>
      <c r="BO66" s="90">
        <v>21725.272999999997</v>
      </c>
      <c r="BP66" s="90">
        <v>15042.839999999998</v>
      </c>
      <c r="BQ66" s="90">
        <v>6650.1270000000004</v>
      </c>
      <c r="BR66" s="90">
        <v>6200.0140000000001</v>
      </c>
      <c r="BS66" s="90">
        <v>9660.018</v>
      </c>
      <c r="BT66" s="90">
        <v>11498.431</v>
      </c>
      <c r="BU66" s="90">
        <v>18836.091</v>
      </c>
      <c r="BV66" s="90">
        <v>21402.478000000003</v>
      </c>
      <c r="BW66" s="90">
        <v>20338.538</v>
      </c>
      <c r="BX66" s="90">
        <v>15154.018</v>
      </c>
      <c r="BY66" s="90">
        <v>17818.296999999999</v>
      </c>
      <c r="BZ66" s="90">
        <v>19095.550999999999</v>
      </c>
      <c r="CA66" s="90">
        <v>19020.337</v>
      </c>
      <c r="CB66" s="90">
        <v>23959.274999999994</v>
      </c>
      <c r="CC66" s="90">
        <v>13483.734999999999</v>
      </c>
      <c r="CD66" s="90">
        <v>4544.83</v>
      </c>
      <c r="CE66" s="90">
        <v>20061.851999999999</v>
      </c>
      <c r="CF66" s="90">
        <v>14219.184999999998</v>
      </c>
      <c r="CG66" s="90">
        <v>17671.035000000003</v>
      </c>
      <c r="CH66" s="90">
        <v>18856.153999999999</v>
      </c>
      <c r="CI66" s="90">
        <v>9579.137999999999</v>
      </c>
      <c r="CJ66" s="90">
        <v>41580.169000000002</v>
      </c>
      <c r="CK66" s="90">
        <v>42535.254999999997</v>
      </c>
      <c r="CL66" s="90">
        <v>107248.462</v>
      </c>
      <c r="CM66" s="90">
        <v>59592.232000000004</v>
      </c>
      <c r="CN66" s="90">
        <v>68222.426000000007</v>
      </c>
      <c r="CO66" s="90">
        <v>54940.703000000001</v>
      </c>
      <c r="CP66" s="90">
        <v>38697.851999999999</v>
      </c>
      <c r="CQ66" s="90">
        <v>34008.798999999999</v>
      </c>
      <c r="CR66" s="90">
        <v>48087.710000000006</v>
      </c>
      <c r="CS66" s="90">
        <v>46332.415000000001</v>
      </c>
      <c r="CT66" s="90">
        <v>30900.467000000004</v>
      </c>
      <c r="CU66" s="90">
        <v>32216.937000000002</v>
      </c>
      <c r="CV66" s="90">
        <v>48233.983999999989</v>
      </c>
      <c r="CW66" s="90">
        <v>40115.75499999999</v>
      </c>
      <c r="CX66" s="90">
        <v>34886.445000000007</v>
      </c>
      <c r="CY66" s="90">
        <v>38982.128000000004</v>
      </c>
      <c r="CZ66" s="90">
        <v>37043.991000000002</v>
      </c>
      <c r="DA66" s="90">
        <v>32911.74</v>
      </c>
      <c r="DB66" s="90">
        <v>1060.4900000000002</v>
      </c>
      <c r="DC66" s="90">
        <v>18101.455999999998</v>
      </c>
      <c r="DD66" s="90">
        <v>27316.743999999999</v>
      </c>
      <c r="DE66" s="90">
        <v>32246.234</v>
      </c>
      <c r="DF66" s="90">
        <v>31021.35</v>
      </c>
      <c r="DG66" s="90">
        <v>47257.661000000007</v>
      </c>
      <c r="DH66" s="90">
        <v>77554.634999999995</v>
      </c>
      <c r="DI66" s="90">
        <v>51225.432999999997</v>
      </c>
      <c r="DJ66" s="90">
        <v>28649.924999999999</v>
      </c>
      <c r="DK66" s="90">
        <v>24246.099000000002</v>
      </c>
      <c r="DL66" s="90">
        <v>49161.044000000002</v>
      </c>
      <c r="DM66" s="90">
        <v>42379.955000000002</v>
      </c>
      <c r="DN66" s="90">
        <v>40826.216999999997</v>
      </c>
      <c r="DO66" s="90">
        <v>32416.036999999993</v>
      </c>
      <c r="DP66" s="90">
        <v>42443.534</v>
      </c>
      <c r="DQ66" s="90">
        <v>68874.904999999999</v>
      </c>
      <c r="DR66" s="90">
        <v>61322.440999999992</v>
      </c>
      <c r="DS66" s="90">
        <v>50686.94</v>
      </c>
      <c r="DT66" s="90">
        <v>52594.096999999994</v>
      </c>
      <c r="DU66" s="90">
        <v>21752.313999999998</v>
      </c>
      <c r="DV66" s="90">
        <v>20740.349999999999</v>
      </c>
      <c r="DW66" s="90">
        <v>-5011.0339999999997</v>
      </c>
      <c r="DX66" s="90">
        <v>11960.640000000001</v>
      </c>
      <c r="DY66" s="90">
        <v>-9105.866</v>
      </c>
      <c r="DZ66" s="90">
        <v>5349.6439999999975</v>
      </c>
      <c r="EA66" s="90">
        <v>-414.41900000000032</v>
      </c>
      <c r="EB66" s="90">
        <v>-10288.255999999996</v>
      </c>
      <c r="EC66" s="90">
        <v>27057.615999999998</v>
      </c>
      <c r="ED66" s="90">
        <v>20336.232000000004</v>
      </c>
      <c r="EE66" s="90">
        <v>16542.360999999997</v>
      </c>
      <c r="EF66" s="87">
        <f t="shared" si="0"/>
        <v>569787.16500000004</v>
      </c>
      <c r="EG66" s="87">
        <f t="shared" si="1"/>
        <v>151513.67900000003</v>
      </c>
    </row>
    <row r="67" spans="1:137" x14ac:dyDescent="0.2">
      <c r="A67" s="93" t="str">
        <f>IF('1'!$A$1=1,B67,C67)</f>
        <v>Direct investment</v>
      </c>
      <c r="B67" s="94" t="s">
        <v>168</v>
      </c>
      <c r="C67" s="94" t="s">
        <v>167</v>
      </c>
      <c r="D67" s="95">
        <v>205.565</v>
      </c>
      <c r="E67" s="95">
        <v>1640.153</v>
      </c>
      <c r="F67" s="95">
        <v>1465.1420000000001</v>
      </c>
      <c r="G67" s="95">
        <v>-363.35199999999998</v>
      </c>
      <c r="H67" s="95">
        <v>-460.13600000000002</v>
      </c>
      <c r="I67" s="95">
        <v>-360.95800000000003</v>
      </c>
      <c r="J67" s="95">
        <v>152.30199999999999</v>
      </c>
      <c r="K67" s="95">
        <v>194.642</v>
      </c>
      <c r="L67" s="95">
        <v>196.05099999999999</v>
      </c>
      <c r="M67" s="95">
        <v>-524.19100000000003</v>
      </c>
      <c r="N67" s="95">
        <v>-559.50300000000004</v>
      </c>
      <c r="O67" s="95">
        <v>-632.02599999999995</v>
      </c>
      <c r="P67" s="95">
        <v>266.85700000000003</v>
      </c>
      <c r="Q67" s="95">
        <v>158.358</v>
      </c>
      <c r="R67" s="95">
        <v>131.78100000000001</v>
      </c>
      <c r="S67" s="95">
        <v>-76.888000000000005</v>
      </c>
      <c r="T67" s="95">
        <v>-75.619</v>
      </c>
      <c r="U67" s="95">
        <v>-99.805000000000007</v>
      </c>
      <c r="V67" s="95">
        <v>620.41999999999996</v>
      </c>
      <c r="W67" s="95">
        <v>626.62</v>
      </c>
      <c r="X67" s="95">
        <v>683.16200000000003</v>
      </c>
      <c r="Y67" s="95">
        <v>643.93200000000002</v>
      </c>
      <c r="Z67" s="95">
        <v>642.52300000000002</v>
      </c>
      <c r="AA67" s="95">
        <v>917.15800000000002</v>
      </c>
      <c r="AB67" s="95">
        <v>27.151</v>
      </c>
      <c r="AC67" s="95">
        <v>27.027999999999999</v>
      </c>
      <c r="AD67" s="95">
        <v>-27.001999999999999</v>
      </c>
      <c r="AE67" s="95">
        <v>-1772.5509999999999</v>
      </c>
      <c r="AF67" s="95">
        <v>-1770.3869999999999</v>
      </c>
      <c r="AG67" s="95">
        <v>-1540.423</v>
      </c>
      <c r="AH67" s="95">
        <v>2051.576</v>
      </c>
      <c r="AI67" s="95">
        <v>2050.8220000000001</v>
      </c>
      <c r="AJ67" s="95">
        <v>2114.797</v>
      </c>
      <c r="AK67" s="95">
        <v>1652.6089999999999</v>
      </c>
      <c r="AL67" s="95">
        <v>1655.7270000000001</v>
      </c>
      <c r="AM67" s="95">
        <v>1678.5070000000001</v>
      </c>
      <c r="AN67" s="95">
        <v>-312.77800000000002</v>
      </c>
      <c r="AO67" s="95">
        <v>-217.36799999999999</v>
      </c>
      <c r="AP67" s="95">
        <v>-263.41199999999998</v>
      </c>
      <c r="AQ67" s="95">
        <v>1307.587</v>
      </c>
      <c r="AR67" s="95">
        <v>1309.0609999999999</v>
      </c>
      <c r="AS67" s="95">
        <v>1336.3109999999999</v>
      </c>
      <c r="AT67" s="95">
        <v>105.60299999999999</v>
      </c>
      <c r="AU67" s="95">
        <v>137.411</v>
      </c>
      <c r="AV67" s="95">
        <v>-112.765</v>
      </c>
      <c r="AW67" s="95">
        <v>-84.382000000000005</v>
      </c>
      <c r="AX67" s="95">
        <v>-83.8</v>
      </c>
      <c r="AY67" s="95">
        <v>-138.946</v>
      </c>
      <c r="AZ67" s="95">
        <v>-501.82499999999999</v>
      </c>
      <c r="BA67" s="95">
        <v>-516.053</v>
      </c>
      <c r="BB67" s="95">
        <v>-483.54399999999998</v>
      </c>
      <c r="BC67" s="95">
        <v>1072.46</v>
      </c>
      <c r="BD67" s="95">
        <v>1055.154</v>
      </c>
      <c r="BE67" s="95">
        <v>1060.0039999999999</v>
      </c>
      <c r="BF67" s="95">
        <v>77.254000000000005</v>
      </c>
      <c r="BG67" s="95">
        <v>75.741</v>
      </c>
      <c r="BH67" s="95">
        <v>99.078999999999994</v>
      </c>
      <c r="BI67" s="95">
        <v>-843.47900000000004</v>
      </c>
      <c r="BJ67" s="95">
        <v>-657.923</v>
      </c>
      <c r="BK67" s="95">
        <v>14330.927</v>
      </c>
      <c r="BL67" s="95">
        <v>916.53499999999997</v>
      </c>
      <c r="BM67" s="95">
        <v>910.07100000000003</v>
      </c>
      <c r="BN67" s="95">
        <v>1003.667</v>
      </c>
      <c r="BO67" s="95">
        <v>299.471</v>
      </c>
      <c r="BP67" s="95">
        <v>214.51499999999999</v>
      </c>
      <c r="BQ67" s="95">
        <v>106.82899999999999</v>
      </c>
      <c r="BR67" s="95">
        <v>1229.078</v>
      </c>
      <c r="BS67" s="95">
        <v>1238.4639999999999</v>
      </c>
      <c r="BT67" s="95">
        <v>2433.9740000000002</v>
      </c>
      <c r="BU67" s="95">
        <v>424.87400000000002</v>
      </c>
      <c r="BV67" s="95">
        <v>509.58300000000003</v>
      </c>
      <c r="BW67" s="95">
        <v>450.71600000000001</v>
      </c>
      <c r="BX67" s="95">
        <v>1721.4059999999999</v>
      </c>
      <c r="BY67" s="95">
        <v>1784.6179999999999</v>
      </c>
      <c r="BZ67" s="95">
        <v>2279.2359999999999</v>
      </c>
      <c r="CA67" s="95">
        <v>3407.4609999999998</v>
      </c>
      <c r="CB67" s="95">
        <v>3229.5329999999999</v>
      </c>
      <c r="CC67" s="95">
        <v>3296.0239999999999</v>
      </c>
      <c r="CD67" s="95">
        <v>1333.5129999999999</v>
      </c>
      <c r="CE67" s="95">
        <v>1285.673</v>
      </c>
      <c r="CF67" s="95">
        <v>1309.662</v>
      </c>
      <c r="CG67" s="95">
        <v>-2663.8429999999998</v>
      </c>
      <c r="CH67" s="95">
        <v>-2512.3910000000001</v>
      </c>
      <c r="CI67" s="95">
        <v>-2204.29</v>
      </c>
      <c r="CJ67" s="95">
        <v>1790.8009999999999</v>
      </c>
      <c r="CK67" s="95">
        <v>2443.5749999999998</v>
      </c>
      <c r="CL67" s="95">
        <v>1667.529</v>
      </c>
      <c r="CM67" s="95">
        <v>-760.62699999999995</v>
      </c>
      <c r="CN67" s="95">
        <v>-702.11800000000005</v>
      </c>
      <c r="CO67" s="95">
        <v>-760.62699999999995</v>
      </c>
      <c r="CP67" s="95">
        <v>-1528.8040000000001</v>
      </c>
      <c r="CQ67" s="95">
        <v>-1791.8610000000001</v>
      </c>
      <c r="CR67" s="95">
        <v>-1791.8610000000001</v>
      </c>
      <c r="CS67" s="95">
        <v>621.66600000000005</v>
      </c>
      <c r="CT67" s="95">
        <v>621.66600000000005</v>
      </c>
      <c r="CU67" s="95">
        <v>548.529</v>
      </c>
      <c r="CV67" s="95">
        <v>1755.2929999999999</v>
      </c>
      <c r="CW67" s="95">
        <v>1755.2929999999999</v>
      </c>
      <c r="CX67" s="95">
        <v>2669.5079999999998</v>
      </c>
      <c r="CY67" s="95">
        <v>-438.82299999999998</v>
      </c>
      <c r="CZ67" s="95">
        <v>-438.82299999999998</v>
      </c>
      <c r="DA67" s="95">
        <v>36.569000000000003</v>
      </c>
      <c r="DB67" s="95">
        <v>-329.11700000000002</v>
      </c>
      <c r="DC67" s="95">
        <v>-182.84299999999999</v>
      </c>
      <c r="DD67" s="95">
        <v>0</v>
      </c>
      <c r="DE67" s="95">
        <v>-36.518999999999998</v>
      </c>
      <c r="DF67" s="95">
        <v>-36.155000000000001</v>
      </c>
      <c r="DG67" s="95">
        <v>-37.094000000000001</v>
      </c>
      <c r="DH67" s="95">
        <v>1552.607</v>
      </c>
      <c r="DI67" s="95">
        <v>1556.8889999999999</v>
      </c>
      <c r="DJ67" s="95">
        <v>1739.874</v>
      </c>
      <c r="DK67" s="95">
        <v>118.08199999999999</v>
      </c>
      <c r="DL67" s="95">
        <v>39.71</v>
      </c>
      <c r="DM67" s="95">
        <v>890.505</v>
      </c>
      <c r="DN67" s="95">
        <v>2459.4110000000001</v>
      </c>
      <c r="DO67" s="95">
        <v>2471.3620000000001</v>
      </c>
      <c r="DP67" s="95">
        <v>2598.5839999999998</v>
      </c>
      <c r="DQ67" s="95">
        <v>-329.94</v>
      </c>
      <c r="DR67" s="95">
        <v>-330.80200000000002</v>
      </c>
      <c r="DS67" s="95">
        <v>-626.28</v>
      </c>
      <c r="DT67" s="95">
        <v>421.09</v>
      </c>
      <c r="DU67" s="95">
        <v>416.71100000000001</v>
      </c>
      <c r="DV67" s="95">
        <v>290.36500000000001</v>
      </c>
      <c r="DW67" s="95">
        <v>-1408.059</v>
      </c>
      <c r="DX67" s="95">
        <v>-1412.02</v>
      </c>
      <c r="DY67" s="95">
        <v>-748.42700000000002</v>
      </c>
      <c r="DZ67" s="95">
        <v>-1086.6469999999999</v>
      </c>
      <c r="EA67" s="95">
        <v>-1118.931</v>
      </c>
      <c r="EB67" s="95">
        <v>-826.36599999999999</v>
      </c>
      <c r="EC67" s="95">
        <v>0</v>
      </c>
      <c r="ED67" s="95">
        <v>-42.103999999999999</v>
      </c>
      <c r="EE67" s="95">
        <v>0</v>
      </c>
      <c r="EF67" s="297">
        <f t="shared" si="0"/>
        <v>12140.002</v>
      </c>
      <c r="EG67" s="297">
        <f t="shared" si="1"/>
        <v>-5514.3879999999999</v>
      </c>
    </row>
    <row r="68" spans="1:137" x14ac:dyDescent="0.2">
      <c r="A68" s="93" t="str">
        <f>IF('1'!$A$1=1,B68,C68)</f>
        <v>Portfolio investment</v>
      </c>
      <c r="B68" s="94" t="s">
        <v>147</v>
      </c>
      <c r="C68" s="94" t="s">
        <v>146</v>
      </c>
      <c r="D68" s="95">
        <v>0</v>
      </c>
      <c r="E68" s="95">
        <v>0</v>
      </c>
      <c r="F68" s="95">
        <v>0</v>
      </c>
      <c r="G68" s="95">
        <v>0</v>
      </c>
      <c r="H68" s="95">
        <v>0</v>
      </c>
      <c r="I68" s="95">
        <v>0</v>
      </c>
      <c r="J68" s="95">
        <v>0</v>
      </c>
      <c r="K68" s="95">
        <v>0</v>
      </c>
      <c r="L68" s="95">
        <v>0</v>
      </c>
      <c r="M68" s="95">
        <v>0</v>
      </c>
      <c r="N68" s="95">
        <v>0</v>
      </c>
      <c r="O68" s="95">
        <v>0</v>
      </c>
      <c r="P68" s="95">
        <v>0</v>
      </c>
      <c r="Q68" s="95">
        <v>0</v>
      </c>
      <c r="R68" s="95">
        <v>0</v>
      </c>
      <c r="S68" s="95">
        <v>0</v>
      </c>
      <c r="T68" s="95">
        <v>0</v>
      </c>
      <c r="U68" s="95">
        <v>0</v>
      </c>
      <c r="V68" s="95">
        <v>0</v>
      </c>
      <c r="W68" s="95">
        <v>0</v>
      </c>
      <c r="X68" s="95">
        <v>0</v>
      </c>
      <c r="Y68" s="95">
        <v>0</v>
      </c>
      <c r="Z68" s="95">
        <v>0</v>
      </c>
      <c r="AA68" s="95">
        <v>0</v>
      </c>
      <c r="AB68" s="95">
        <v>0</v>
      </c>
      <c r="AC68" s="95">
        <v>0</v>
      </c>
      <c r="AD68" s="95">
        <v>0</v>
      </c>
      <c r="AE68" s="95">
        <v>0</v>
      </c>
      <c r="AF68" s="95">
        <v>0</v>
      </c>
      <c r="AG68" s="95">
        <v>0</v>
      </c>
      <c r="AH68" s="95">
        <v>0</v>
      </c>
      <c r="AI68" s="95">
        <v>25.635000000000002</v>
      </c>
      <c r="AJ68" s="95">
        <v>0</v>
      </c>
      <c r="AK68" s="95">
        <v>0</v>
      </c>
      <c r="AL68" s="95">
        <v>0</v>
      </c>
      <c r="AM68" s="95">
        <v>27.516999999999999</v>
      </c>
      <c r="AN68" s="95">
        <v>0</v>
      </c>
      <c r="AO68" s="95">
        <v>0</v>
      </c>
      <c r="AP68" s="95">
        <v>0</v>
      </c>
      <c r="AQ68" s="95">
        <v>0</v>
      </c>
      <c r="AR68" s="95">
        <v>26.181000000000001</v>
      </c>
      <c r="AS68" s="95">
        <v>0</v>
      </c>
      <c r="AT68" s="95">
        <v>0</v>
      </c>
      <c r="AU68" s="95">
        <v>0</v>
      </c>
      <c r="AV68" s="95">
        <v>0</v>
      </c>
      <c r="AW68" s="95">
        <v>28.126999999999999</v>
      </c>
      <c r="AX68" s="95">
        <v>27.933</v>
      </c>
      <c r="AY68" s="95">
        <v>27.789000000000001</v>
      </c>
      <c r="AZ68" s="95">
        <v>55.758000000000003</v>
      </c>
      <c r="BA68" s="95">
        <v>27.161000000000001</v>
      </c>
      <c r="BB68" s="95">
        <v>26.864000000000001</v>
      </c>
      <c r="BC68" s="95">
        <v>0</v>
      </c>
      <c r="BD68" s="95">
        <v>26.379000000000001</v>
      </c>
      <c r="BE68" s="95">
        <v>26.5</v>
      </c>
      <c r="BF68" s="95">
        <v>25.751000000000001</v>
      </c>
      <c r="BG68" s="95">
        <v>25.247</v>
      </c>
      <c r="BH68" s="95">
        <v>74.308999999999997</v>
      </c>
      <c r="BI68" s="95">
        <v>24.808</v>
      </c>
      <c r="BJ68" s="95">
        <v>121.83799999999999</v>
      </c>
      <c r="BK68" s="95">
        <v>141.65700000000001</v>
      </c>
      <c r="BL68" s="95">
        <v>72.358000000000004</v>
      </c>
      <c r="BM68" s="95">
        <v>122.983</v>
      </c>
      <c r="BN68" s="95">
        <v>290.53500000000003</v>
      </c>
      <c r="BO68" s="95">
        <v>245.02199999999999</v>
      </c>
      <c r="BP68" s="95">
        <v>134.072</v>
      </c>
      <c r="BQ68" s="95">
        <v>213.65799999999999</v>
      </c>
      <c r="BR68" s="95">
        <v>245.816</v>
      </c>
      <c r="BS68" s="95">
        <v>220.17099999999999</v>
      </c>
      <c r="BT68" s="95">
        <v>279.767</v>
      </c>
      <c r="BU68" s="95">
        <v>-283.25</v>
      </c>
      <c r="BV68" s="95">
        <v>283.10199999999998</v>
      </c>
      <c r="BW68" s="95">
        <v>394.37599999999998</v>
      </c>
      <c r="BX68" s="95">
        <v>479.73700000000002</v>
      </c>
      <c r="BY68" s="95">
        <v>725.00099999999998</v>
      </c>
      <c r="BZ68" s="95">
        <v>861.66300000000001</v>
      </c>
      <c r="CA68" s="95">
        <v>558.6</v>
      </c>
      <c r="CB68" s="95">
        <v>276.029</v>
      </c>
      <c r="CC68" s="95">
        <v>354.11799999999999</v>
      </c>
      <c r="CD68" s="95">
        <v>408.21799999999996</v>
      </c>
      <c r="CE68" s="95">
        <v>348.20299999999997</v>
      </c>
      <c r="CF68" s="95">
        <v>454.37200000000001</v>
      </c>
      <c r="CG68" s="95">
        <v>369.24599999999998</v>
      </c>
      <c r="CH68" s="95">
        <v>555.37</v>
      </c>
      <c r="CI68" s="95">
        <v>843.61699999999996</v>
      </c>
      <c r="CJ68" s="95">
        <v>923.38199999999995</v>
      </c>
      <c r="CK68" s="95">
        <v>1193.374</v>
      </c>
      <c r="CL68" s="95">
        <v>-58.51</v>
      </c>
      <c r="CM68" s="95">
        <v>-117.02</v>
      </c>
      <c r="CN68" s="95">
        <v>-58.51</v>
      </c>
      <c r="CO68" s="95">
        <v>-29.254999999999999</v>
      </c>
      <c r="CP68" s="95">
        <v>-31.85</v>
      </c>
      <c r="CQ68" s="95">
        <v>-73.137</v>
      </c>
      <c r="CR68" s="95">
        <v>36.569000000000003</v>
      </c>
      <c r="CS68" s="95">
        <v>658.23400000000004</v>
      </c>
      <c r="CT68" s="95">
        <v>877.64699999999993</v>
      </c>
      <c r="CU68" s="95">
        <v>-804.50900000000001</v>
      </c>
      <c r="CV68" s="95">
        <v>987.35200000000009</v>
      </c>
      <c r="CW68" s="95">
        <v>804.50900000000001</v>
      </c>
      <c r="CX68" s="95">
        <v>182.84300000000002</v>
      </c>
      <c r="CY68" s="95">
        <v>1791.8610000000001</v>
      </c>
      <c r="CZ68" s="95">
        <v>2706.076</v>
      </c>
      <c r="DA68" s="95">
        <v>1755.2929999999999</v>
      </c>
      <c r="DB68" s="95">
        <v>1279.9010000000001</v>
      </c>
      <c r="DC68" s="95">
        <v>-36.569000000000003</v>
      </c>
      <c r="DD68" s="95">
        <v>-73.138000000000005</v>
      </c>
      <c r="DE68" s="95">
        <v>-36.518999999999998</v>
      </c>
      <c r="DF68" s="95">
        <v>72.311000000000007</v>
      </c>
      <c r="DG68" s="95">
        <v>0</v>
      </c>
      <c r="DH68" s="95">
        <v>37.868999999999993</v>
      </c>
      <c r="DI68" s="95">
        <v>-37.972999999999999</v>
      </c>
      <c r="DJ68" s="95">
        <v>-38.664000000000001</v>
      </c>
      <c r="DK68" s="95">
        <v>-39.360999999999997</v>
      </c>
      <c r="DL68" s="95">
        <v>-39.71</v>
      </c>
      <c r="DM68" s="95">
        <v>-40.478000000000002</v>
      </c>
      <c r="DN68" s="95">
        <v>-81.98</v>
      </c>
      <c r="DO68" s="95">
        <v>-41.189</v>
      </c>
      <c r="DP68" s="95">
        <v>0</v>
      </c>
      <c r="DQ68" s="95">
        <v>-41.241999999999997</v>
      </c>
      <c r="DR68" s="95">
        <v>744.30499999999995</v>
      </c>
      <c r="DS68" s="95">
        <v>0</v>
      </c>
      <c r="DT68" s="95">
        <v>-42.109000000000002</v>
      </c>
      <c r="DU68" s="95">
        <v>0</v>
      </c>
      <c r="DV68" s="95">
        <v>-41.481000000000002</v>
      </c>
      <c r="DW68" s="95">
        <v>-82.826999999999998</v>
      </c>
      <c r="DX68" s="95">
        <v>-41.53</v>
      </c>
      <c r="DY68" s="95">
        <v>-41.579000000000001</v>
      </c>
      <c r="DZ68" s="95">
        <v>-83.587999999999994</v>
      </c>
      <c r="EA68" s="95">
        <v>-41.442</v>
      </c>
      <c r="EB68" s="95">
        <v>-41.317999999999998</v>
      </c>
      <c r="EC68" s="95">
        <v>-41.627000000000002</v>
      </c>
      <c r="ED68" s="95">
        <v>0</v>
      </c>
      <c r="EE68" s="95">
        <v>-84.4</v>
      </c>
      <c r="EF68" s="297">
        <f t="shared" si="0"/>
        <v>421.57699999999988</v>
      </c>
      <c r="EG68" s="297">
        <f t="shared" si="1"/>
        <v>-541.90100000000007</v>
      </c>
    </row>
    <row r="69" spans="1:137" x14ac:dyDescent="0.2">
      <c r="A69" s="108" t="str">
        <f>IF('1'!$A$1=1,B69,C69)</f>
        <v>Equity</v>
      </c>
      <c r="B69" s="109" t="s">
        <v>157</v>
      </c>
      <c r="C69" s="109" t="s">
        <v>156</v>
      </c>
      <c r="D69" s="95">
        <v>0</v>
      </c>
      <c r="E69" s="95">
        <v>0</v>
      </c>
      <c r="F69" s="95">
        <v>0</v>
      </c>
      <c r="G69" s="95">
        <v>0</v>
      </c>
      <c r="H69" s="95">
        <v>0</v>
      </c>
      <c r="I69" s="95">
        <v>0</v>
      </c>
      <c r="J69" s="95">
        <v>0</v>
      </c>
      <c r="K69" s="95">
        <v>0</v>
      </c>
      <c r="L69" s="95">
        <v>0</v>
      </c>
      <c r="M69" s="95">
        <v>0</v>
      </c>
      <c r="N69" s="95">
        <v>0</v>
      </c>
      <c r="O69" s="95">
        <v>0</v>
      </c>
      <c r="P69" s="95">
        <v>0</v>
      </c>
      <c r="Q69" s="95">
        <v>0</v>
      </c>
      <c r="R69" s="95">
        <v>0</v>
      </c>
      <c r="S69" s="95">
        <v>0</v>
      </c>
      <c r="T69" s="95">
        <v>0</v>
      </c>
      <c r="U69" s="95">
        <v>0</v>
      </c>
      <c r="V69" s="95">
        <v>0</v>
      </c>
      <c r="W69" s="95">
        <v>0</v>
      </c>
      <c r="X69" s="95">
        <v>0</v>
      </c>
      <c r="Y69" s="95">
        <v>0</v>
      </c>
      <c r="Z69" s="95">
        <v>0</v>
      </c>
      <c r="AA69" s="95">
        <v>0</v>
      </c>
      <c r="AB69" s="95">
        <v>0</v>
      </c>
      <c r="AC69" s="95">
        <v>0</v>
      </c>
      <c r="AD69" s="95">
        <v>0</v>
      </c>
      <c r="AE69" s="95">
        <v>0</v>
      </c>
      <c r="AF69" s="95">
        <v>0</v>
      </c>
      <c r="AG69" s="95">
        <v>0</v>
      </c>
      <c r="AH69" s="95">
        <v>0</v>
      </c>
      <c r="AI69" s="95">
        <v>25.635000000000002</v>
      </c>
      <c r="AJ69" s="95">
        <v>0</v>
      </c>
      <c r="AK69" s="95">
        <v>0</v>
      </c>
      <c r="AL69" s="95">
        <v>0</v>
      </c>
      <c r="AM69" s="95">
        <v>27.516999999999999</v>
      </c>
      <c r="AN69" s="95">
        <v>0</v>
      </c>
      <c r="AO69" s="95">
        <v>0</v>
      </c>
      <c r="AP69" s="95">
        <v>0</v>
      </c>
      <c r="AQ69" s="95">
        <v>0</v>
      </c>
      <c r="AR69" s="95">
        <v>26.181000000000001</v>
      </c>
      <c r="AS69" s="95">
        <v>0</v>
      </c>
      <c r="AT69" s="95">
        <v>0</v>
      </c>
      <c r="AU69" s="95">
        <v>0</v>
      </c>
      <c r="AV69" s="95">
        <v>0</v>
      </c>
      <c r="AW69" s="95">
        <v>28.126999999999999</v>
      </c>
      <c r="AX69" s="95">
        <v>27.933</v>
      </c>
      <c r="AY69" s="95">
        <v>27.789000000000001</v>
      </c>
      <c r="AZ69" s="95">
        <v>27.879000000000001</v>
      </c>
      <c r="BA69" s="95">
        <v>27.161000000000001</v>
      </c>
      <c r="BB69" s="95">
        <v>26.864000000000001</v>
      </c>
      <c r="BC69" s="95">
        <v>26.811</v>
      </c>
      <c r="BD69" s="95">
        <v>26.379000000000001</v>
      </c>
      <c r="BE69" s="95">
        <v>26.5</v>
      </c>
      <c r="BF69" s="95">
        <v>25.751000000000001</v>
      </c>
      <c r="BG69" s="95">
        <v>25.247</v>
      </c>
      <c r="BH69" s="95">
        <v>74.308999999999997</v>
      </c>
      <c r="BI69" s="95">
        <v>24.808</v>
      </c>
      <c r="BJ69" s="95">
        <v>97.47</v>
      </c>
      <c r="BK69" s="95">
        <v>141.65700000000001</v>
      </c>
      <c r="BL69" s="95">
        <v>72.358000000000004</v>
      </c>
      <c r="BM69" s="95">
        <v>122.983</v>
      </c>
      <c r="BN69" s="95">
        <v>290.53500000000003</v>
      </c>
      <c r="BO69" s="95">
        <v>245.02199999999999</v>
      </c>
      <c r="BP69" s="95">
        <v>134.072</v>
      </c>
      <c r="BQ69" s="95">
        <v>186.95099999999999</v>
      </c>
      <c r="BR69" s="95">
        <v>191.19</v>
      </c>
      <c r="BS69" s="95">
        <v>220.17099999999999</v>
      </c>
      <c r="BT69" s="95">
        <v>251.79</v>
      </c>
      <c r="BU69" s="95">
        <v>-283.25</v>
      </c>
      <c r="BV69" s="95">
        <v>283.10199999999998</v>
      </c>
      <c r="BW69" s="95">
        <v>394.37599999999998</v>
      </c>
      <c r="BX69" s="95">
        <v>423.29700000000003</v>
      </c>
      <c r="BY69" s="95">
        <v>641.34699999999998</v>
      </c>
      <c r="BZ69" s="95">
        <v>583.70699999999999</v>
      </c>
      <c r="CA69" s="95">
        <v>558.6</v>
      </c>
      <c r="CB69" s="95">
        <v>248.42599999999999</v>
      </c>
      <c r="CC69" s="95">
        <v>354.11799999999999</v>
      </c>
      <c r="CD69" s="95">
        <v>353.78899999999999</v>
      </c>
      <c r="CE69" s="95">
        <v>348.20299999999997</v>
      </c>
      <c r="CF69" s="95">
        <v>454.37200000000001</v>
      </c>
      <c r="CG69" s="95">
        <v>369.24599999999998</v>
      </c>
      <c r="CH69" s="95">
        <v>528.92399999999998</v>
      </c>
      <c r="CI69" s="95">
        <v>843.61699999999996</v>
      </c>
      <c r="CJ69" s="95">
        <v>923.38199999999995</v>
      </c>
      <c r="CK69" s="95">
        <v>1136.547</v>
      </c>
      <c r="CL69" s="95">
        <v>-58.51</v>
      </c>
      <c r="CM69" s="95">
        <v>-117.02</v>
      </c>
      <c r="CN69" s="95">
        <v>-58.51</v>
      </c>
      <c r="CO69" s="95">
        <v>-29.254999999999999</v>
      </c>
      <c r="CP69" s="95">
        <v>-31.85</v>
      </c>
      <c r="CQ69" s="95">
        <v>-73.137</v>
      </c>
      <c r="CR69" s="95">
        <v>36.569000000000003</v>
      </c>
      <c r="CS69" s="95">
        <v>-36.569000000000003</v>
      </c>
      <c r="CT69" s="95">
        <v>-73.137</v>
      </c>
      <c r="CU69" s="95">
        <v>-1279.9010000000001</v>
      </c>
      <c r="CV69" s="95">
        <v>-36.569000000000003</v>
      </c>
      <c r="CW69" s="95">
        <v>0</v>
      </c>
      <c r="CX69" s="95">
        <v>-36.569000000000003</v>
      </c>
      <c r="CY69" s="95">
        <v>-36.569000000000003</v>
      </c>
      <c r="CZ69" s="95">
        <v>-36.569000000000003</v>
      </c>
      <c r="DA69" s="95">
        <v>0</v>
      </c>
      <c r="DB69" s="95">
        <v>-255.98</v>
      </c>
      <c r="DC69" s="95">
        <v>-36.569000000000003</v>
      </c>
      <c r="DD69" s="95">
        <v>-36.569000000000003</v>
      </c>
      <c r="DE69" s="95">
        <v>-36.518999999999998</v>
      </c>
      <c r="DF69" s="95">
        <v>0</v>
      </c>
      <c r="DG69" s="95">
        <v>-37.094000000000001</v>
      </c>
      <c r="DH69" s="95">
        <v>-37.868000000000002</v>
      </c>
      <c r="DI69" s="95">
        <v>-37.972999999999999</v>
      </c>
      <c r="DJ69" s="95">
        <v>0</v>
      </c>
      <c r="DK69" s="95">
        <v>-39.360999999999997</v>
      </c>
      <c r="DL69" s="95">
        <v>-39.71</v>
      </c>
      <c r="DM69" s="95">
        <v>-40.478000000000002</v>
      </c>
      <c r="DN69" s="95">
        <v>-40.99</v>
      </c>
      <c r="DO69" s="95">
        <v>0</v>
      </c>
      <c r="DP69" s="95">
        <v>0</v>
      </c>
      <c r="DQ69" s="95">
        <v>-41.241999999999997</v>
      </c>
      <c r="DR69" s="95">
        <v>-41.35</v>
      </c>
      <c r="DS69" s="95">
        <v>-41.752000000000002</v>
      </c>
      <c r="DT69" s="95">
        <v>-42.109000000000002</v>
      </c>
      <c r="DU69" s="95">
        <v>0</v>
      </c>
      <c r="DV69" s="95">
        <v>-41.481000000000002</v>
      </c>
      <c r="DW69" s="95">
        <v>-82.826999999999998</v>
      </c>
      <c r="DX69" s="95">
        <v>-41.53</v>
      </c>
      <c r="DY69" s="95">
        <v>-41.579000000000001</v>
      </c>
      <c r="DZ69" s="95">
        <v>-83.587999999999994</v>
      </c>
      <c r="EA69" s="95">
        <v>-41.442</v>
      </c>
      <c r="EB69" s="95">
        <v>-41.317999999999998</v>
      </c>
      <c r="EC69" s="95">
        <v>-41.627000000000002</v>
      </c>
      <c r="ED69" s="95">
        <v>0</v>
      </c>
      <c r="EE69" s="95">
        <v>-84.4</v>
      </c>
      <c r="EF69" s="297">
        <f t="shared" si="0"/>
        <v>-360.72400000000005</v>
      </c>
      <c r="EG69" s="297">
        <f t="shared" si="1"/>
        <v>-541.90100000000007</v>
      </c>
    </row>
    <row r="70" spans="1:137" x14ac:dyDescent="0.2">
      <c r="A70" s="108" t="str">
        <f>IF('1'!$A$1=1,B70,C70)</f>
        <v>Debt securities</v>
      </c>
      <c r="B70" s="109" t="s">
        <v>158</v>
      </c>
      <c r="C70" s="109" t="s">
        <v>88</v>
      </c>
      <c r="D70" s="95">
        <v>0</v>
      </c>
      <c r="E70" s="95">
        <v>0</v>
      </c>
      <c r="F70" s="95">
        <v>0</v>
      </c>
      <c r="G70" s="95">
        <v>0</v>
      </c>
      <c r="H70" s="95">
        <v>0</v>
      </c>
      <c r="I70" s="95">
        <v>0</v>
      </c>
      <c r="J70" s="95">
        <v>0</v>
      </c>
      <c r="K70" s="95">
        <v>0</v>
      </c>
      <c r="L70" s="95">
        <v>0</v>
      </c>
      <c r="M70" s="95">
        <v>0</v>
      </c>
      <c r="N70" s="95">
        <v>0</v>
      </c>
      <c r="O70" s="95">
        <v>0</v>
      </c>
      <c r="P70" s="95">
        <v>0</v>
      </c>
      <c r="Q70" s="95">
        <v>0</v>
      </c>
      <c r="R70" s="95">
        <v>0</v>
      </c>
      <c r="S70" s="95">
        <v>0</v>
      </c>
      <c r="T70" s="95">
        <v>0</v>
      </c>
      <c r="U70" s="95">
        <v>0</v>
      </c>
      <c r="V70" s="95">
        <v>0</v>
      </c>
      <c r="W70" s="95">
        <v>0</v>
      </c>
      <c r="X70" s="95">
        <v>0</v>
      </c>
      <c r="Y70" s="95">
        <v>0</v>
      </c>
      <c r="Z70" s="95">
        <v>0</v>
      </c>
      <c r="AA70" s="95">
        <v>0</v>
      </c>
      <c r="AB70" s="95">
        <v>0</v>
      </c>
      <c r="AC70" s="95">
        <v>0</v>
      </c>
      <c r="AD70" s="95">
        <v>0</v>
      </c>
      <c r="AE70" s="95">
        <v>0</v>
      </c>
      <c r="AF70" s="95">
        <v>0</v>
      </c>
      <c r="AG70" s="95">
        <v>0</v>
      </c>
      <c r="AH70" s="95">
        <v>0</v>
      </c>
      <c r="AI70" s="95">
        <v>0</v>
      </c>
      <c r="AJ70" s="95">
        <v>0</v>
      </c>
      <c r="AK70" s="95">
        <v>0</v>
      </c>
      <c r="AL70" s="95">
        <v>0</v>
      </c>
      <c r="AM70" s="95">
        <v>0</v>
      </c>
      <c r="AN70" s="95">
        <v>0</v>
      </c>
      <c r="AO70" s="95">
        <v>0</v>
      </c>
      <c r="AP70" s="95">
        <v>0</v>
      </c>
      <c r="AQ70" s="95">
        <v>0</v>
      </c>
      <c r="AR70" s="95">
        <v>0</v>
      </c>
      <c r="AS70" s="95">
        <v>0</v>
      </c>
      <c r="AT70" s="95">
        <v>0</v>
      </c>
      <c r="AU70" s="95">
        <v>0</v>
      </c>
      <c r="AV70" s="95">
        <v>0</v>
      </c>
      <c r="AW70" s="95">
        <v>0</v>
      </c>
      <c r="AX70" s="95">
        <v>0</v>
      </c>
      <c r="AY70" s="95">
        <v>0</v>
      </c>
      <c r="AZ70" s="95">
        <v>27.879000000000001</v>
      </c>
      <c r="BA70" s="95">
        <v>0</v>
      </c>
      <c r="BB70" s="95">
        <v>0</v>
      </c>
      <c r="BC70" s="95">
        <v>-26.811</v>
      </c>
      <c r="BD70" s="95">
        <v>0</v>
      </c>
      <c r="BE70" s="95">
        <v>0</v>
      </c>
      <c r="BF70" s="95">
        <v>0</v>
      </c>
      <c r="BG70" s="95">
        <v>0</v>
      </c>
      <c r="BH70" s="95">
        <v>0</v>
      </c>
      <c r="BI70" s="95">
        <v>0</v>
      </c>
      <c r="BJ70" s="95">
        <v>24.367999999999999</v>
      </c>
      <c r="BK70" s="95">
        <v>0</v>
      </c>
      <c r="BL70" s="95">
        <v>0</v>
      </c>
      <c r="BM70" s="95">
        <v>0</v>
      </c>
      <c r="BN70" s="95">
        <v>0</v>
      </c>
      <c r="BO70" s="95">
        <v>0</v>
      </c>
      <c r="BP70" s="95">
        <v>0</v>
      </c>
      <c r="BQ70" s="95">
        <v>26.707000000000001</v>
      </c>
      <c r="BR70" s="95">
        <v>54.625999999999998</v>
      </c>
      <c r="BS70" s="95">
        <v>0</v>
      </c>
      <c r="BT70" s="95">
        <v>27.977</v>
      </c>
      <c r="BU70" s="95">
        <v>0</v>
      </c>
      <c r="BV70" s="95">
        <v>0</v>
      </c>
      <c r="BW70" s="95">
        <v>0</v>
      </c>
      <c r="BX70" s="95">
        <v>56.44</v>
      </c>
      <c r="BY70" s="95">
        <v>83.653999999999996</v>
      </c>
      <c r="BZ70" s="95">
        <v>277.95600000000002</v>
      </c>
      <c r="CA70" s="95">
        <v>0</v>
      </c>
      <c r="CB70" s="95">
        <v>27.603000000000002</v>
      </c>
      <c r="CC70" s="95">
        <v>0</v>
      </c>
      <c r="CD70" s="95">
        <v>54.429000000000002</v>
      </c>
      <c r="CE70" s="95">
        <v>0</v>
      </c>
      <c r="CF70" s="95">
        <v>0</v>
      </c>
      <c r="CG70" s="95">
        <v>0</v>
      </c>
      <c r="CH70" s="95">
        <v>26.446000000000002</v>
      </c>
      <c r="CI70" s="95">
        <v>0</v>
      </c>
      <c r="CJ70" s="95">
        <v>0</v>
      </c>
      <c r="CK70" s="95">
        <v>56.826999999999998</v>
      </c>
      <c r="CL70" s="95">
        <v>0</v>
      </c>
      <c r="CM70" s="95">
        <v>0</v>
      </c>
      <c r="CN70" s="95">
        <v>0</v>
      </c>
      <c r="CO70" s="95">
        <v>0</v>
      </c>
      <c r="CP70" s="95">
        <v>0</v>
      </c>
      <c r="CQ70" s="95">
        <v>0</v>
      </c>
      <c r="CR70" s="95">
        <v>0</v>
      </c>
      <c r="CS70" s="95">
        <v>694.803</v>
      </c>
      <c r="CT70" s="95">
        <v>950.78399999999999</v>
      </c>
      <c r="CU70" s="95">
        <v>475.392</v>
      </c>
      <c r="CV70" s="95">
        <v>1023.921</v>
      </c>
      <c r="CW70" s="95">
        <v>804.50900000000001</v>
      </c>
      <c r="CX70" s="95">
        <v>219.41200000000001</v>
      </c>
      <c r="CY70" s="95">
        <v>1828.43</v>
      </c>
      <c r="CZ70" s="95">
        <v>2742.645</v>
      </c>
      <c r="DA70" s="95">
        <v>1755.2929999999999</v>
      </c>
      <c r="DB70" s="95">
        <v>1535.8810000000001</v>
      </c>
      <c r="DC70" s="95">
        <v>0</v>
      </c>
      <c r="DD70" s="95">
        <v>-36.569000000000003</v>
      </c>
      <c r="DE70" s="95">
        <v>0</v>
      </c>
      <c r="DF70" s="95">
        <v>72.311000000000007</v>
      </c>
      <c r="DG70" s="95">
        <v>37.094000000000001</v>
      </c>
      <c r="DH70" s="95">
        <v>75.736999999999995</v>
      </c>
      <c r="DI70" s="95">
        <v>0</v>
      </c>
      <c r="DJ70" s="95">
        <v>-38.664000000000001</v>
      </c>
      <c r="DK70" s="95">
        <v>0</v>
      </c>
      <c r="DL70" s="95">
        <v>0</v>
      </c>
      <c r="DM70" s="95">
        <v>0</v>
      </c>
      <c r="DN70" s="95">
        <v>-40.99</v>
      </c>
      <c r="DO70" s="95">
        <v>-41.189</v>
      </c>
      <c r="DP70" s="95">
        <v>0</v>
      </c>
      <c r="DQ70" s="95">
        <v>0</v>
      </c>
      <c r="DR70" s="95">
        <v>785.65499999999997</v>
      </c>
      <c r="DS70" s="95">
        <v>41.752000000000002</v>
      </c>
      <c r="DT70" s="95">
        <v>0</v>
      </c>
      <c r="DU70" s="95">
        <v>0</v>
      </c>
      <c r="DV70" s="95">
        <v>0</v>
      </c>
      <c r="DW70" s="95">
        <v>0</v>
      </c>
      <c r="DX70" s="95">
        <v>0</v>
      </c>
      <c r="DY70" s="95">
        <v>0</v>
      </c>
      <c r="DZ70" s="95">
        <v>0</v>
      </c>
      <c r="EA70" s="95">
        <v>0</v>
      </c>
      <c r="EB70" s="95">
        <v>0</v>
      </c>
      <c r="EC70" s="95">
        <v>0</v>
      </c>
      <c r="ED70" s="95">
        <v>0</v>
      </c>
      <c r="EE70" s="95">
        <v>0</v>
      </c>
      <c r="EF70" s="297">
        <f t="shared" si="0"/>
        <v>782.30099999999993</v>
      </c>
      <c r="EG70" s="297">
        <f t="shared" si="1"/>
        <v>0</v>
      </c>
    </row>
    <row r="71" spans="1:137" x14ac:dyDescent="0.2">
      <c r="A71" s="93" t="str">
        <f>IF('1'!$A$1=1,B71,C71)</f>
        <v>Other investment</v>
      </c>
      <c r="B71" s="94" t="s">
        <v>159</v>
      </c>
      <c r="C71" s="94" t="s">
        <v>152</v>
      </c>
      <c r="D71" s="95">
        <v>1660.3310000000001</v>
      </c>
      <c r="E71" s="95">
        <v>-1077.1150000000002</v>
      </c>
      <c r="F71" s="95">
        <v>11325.776000000002</v>
      </c>
      <c r="G71" s="95">
        <v>-1112.7649999999999</v>
      </c>
      <c r="H71" s="95">
        <v>-1882.373</v>
      </c>
      <c r="I71" s="95">
        <v>-3291.0889999999999</v>
      </c>
      <c r="J71" s="95">
        <v>-3546.4520000000002</v>
      </c>
      <c r="K71" s="95">
        <v>3654.9399999999996</v>
      </c>
      <c r="L71" s="95">
        <v>-6295.4080000000004</v>
      </c>
      <c r="M71" s="95">
        <v>-174.72999999999956</v>
      </c>
      <c r="N71" s="95">
        <v>1142.3179999999998</v>
      </c>
      <c r="O71" s="95">
        <v>4892.3530000000001</v>
      </c>
      <c r="P71" s="95">
        <v>-752.05000000000018</v>
      </c>
      <c r="Q71" s="95">
        <v>-3061.5940000000001</v>
      </c>
      <c r="R71" s="95">
        <v>-4085.2049999999999</v>
      </c>
      <c r="S71" s="95">
        <v>-10431.206</v>
      </c>
      <c r="T71" s="95">
        <v>-8771.8539999999994</v>
      </c>
      <c r="U71" s="95">
        <v>-11901.788999999999</v>
      </c>
      <c r="V71" s="95">
        <v>-13947.029999999999</v>
      </c>
      <c r="W71" s="95">
        <v>-2606.7399999999998</v>
      </c>
      <c r="X71" s="95">
        <v>-7698.7099999999991</v>
      </c>
      <c r="Y71" s="95">
        <v>1184.835</v>
      </c>
      <c r="Z71" s="95">
        <v>3803.739</v>
      </c>
      <c r="AA71" s="95">
        <v>6289.0869999999995</v>
      </c>
      <c r="AB71" s="95">
        <v>8145.1839999999993</v>
      </c>
      <c r="AC71" s="95">
        <v>2702.7770000000005</v>
      </c>
      <c r="AD71" s="95">
        <v>2646.152</v>
      </c>
      <c r="AE71" s="95">
        <v>1289.1279999999997</v>
      </c>
      <c r="AF71" s="95">
        <v>2483.8270000000002</v>
      </c>
      <c r="AG71" s="95">
        <v>3838.0020000000013</v>
      </c>
      <c r="AH71" s="95">
        <v>-7375.2860000000001</v>
      </c>
      <c r="AI71" s="95">
        <v>-4434.902</v>
      </c>
      <c r="AJ71" s="95">
        <v>-104.43499999999995</v>
      </c>
      <c r="AK71" s="95">
        <v>12128.014999999999</v>
      </c>
      <c r="AL71" s="95">
        <v>7771.2349999999997</v>
      </c>
      <c r="AM71" s="95">
        <v>8172.4030000000002</v>
      </c>
      <c r="AN71" s="95">
        <v>1421.7169999999999</v>
      </c>
      <c r="AO71" s="95">
        <v>7254.67</v>
      </c>
      <c r="AP71" s="95">
        <v>5452.63</v>
      </c>
      <c r="AQ71" s="95">
        <v>3452.0309999999999</v>
      </c>
      <c r="AR71" s="95">
        <v>7356.9249999999993</v>
      </c>
      <c r="AS71" s="95">
        <v>-1912.7580000000003</v>
      </c>
      <c r="AT71" s="95">
        <v>7418.5929999999998</v>
      </c>
      <c r="AU71" s="95">
        <v>11487.563</v>
      </c>
      <c r="AV71" s="95">
        <v>-2170.7269999999999</v>
      </c>
      <c r="AW71" s="95">
        <v>6722.4449999999997</v>
      </c>
      <c r="AX71" s="95">
        <v>15112.023000000001</v>
      </c>
      <c r="AY71" s="95">
        <v>1500.6129999999994</v>
      </c>
      <c r="AZ71" s="95">
        <v>14023.225000000002</v>
      </c>
      <c r="BA71" s="95">
        <v>-7767.9539999999997</v>
      </c>
      <c r="BB71" s="95">
        <v>20067.060999999998</v>
      </c>
      <c r="BC71" s="95">
        <v>7292.7259999999997</v>
      </c>
      <c r="BD71" s="95">
        <v>5091.1179999999995</v>
      </c>
      <c r="BE71" s="95">
        <v>-7446.5309999999999</v>
      </c>
      <c r="BF71" s="95">
        <v>2884.152000000001</v>
      </c>
      <c r="BG71" s="95">
        <v>3711.3069999999989</v>
      </c>
      <c r="BH71" s="95">
        <v>346.77599999999984</v>
      </c>
      <c r="BI71" s="95">
        <v>7020.7219999999998</v>
      </c>
      <c r="BJ71" s="95">
        <v>8747.9390000000003</v>
      </c>
      <c r="BK71" s="95">
        <v>2148.4589999999998</v>
      </c>
      <c r="BL71" s="95">
        <v>7018.7309999999998</v>
      </c>
      <c r="BM71" s="95">
        <v>910.07100000000014</v>
      </c>
      <c r="BN71" s="95">
        <v>14764.472999999998</v>
      </c>
      <c r="BO71" s="95">
        <v>21180.78</v>
      </c>
      <c r="BP71" s="95">
        <v>14694.252999999999</v>
      </c>
      <c r="BQ71" s="95">
        <v>6329.64</v>
      </c>
      <c r="BR71" s="95">
        <v>4725.12</v>
      </c>
      <c r="BS71" s="95">
        <v>8201.3829999999998</v>
      </c>
      <c r="BT71" s="95">
        <v>8784.69</v>
      </c>
      <c r="BU71" s="95">
        <v>18694.467000000001</v>
      </c>
      <c r="BV71" s="95">
        <v>20609.793000000001</v>
      </c>
      <c r="BW71" s="95">
        <v>19493.446</v>
      </c>
      <c r="BX71" s="95">
        <v>12952.875</v>
      </c>
      <c r="BY71" s="95">
        <v>15308.677999999998</v>
      </c>
      <c r="BZ71" s="95">
        <v>15954.651999999998</v>
      </c>
      <c r="CA71" s="95">
        <v>15054.275999999998</v>
      </c>
      <c r="CB71" s="95">
        <v>20453.712999999996</v>
      </c>
      <c r="CC71" s="95">
        <v>9833.5929999999989</v>
      </c>
      <c r="CD71" s="95">
        <v>2803.0989999999997</v>
      </c>
      <c r="CE71" s="95">
        <v>18427.975999999999</v>
      </c>
      <c r="CF71" s="95">
        <v>12455.150999999998</v>
      </c>
      <c r="CG71" s="95">
        <v>19965.632000000001</v>
      </c>
      <c r="CH71" s="95">
        <v>20813.174999999999</v>
      </c>
      <c r="CI71" s="95">
        <v>10939.811</v>
      </c>
      <c r="CJ71" s="95">
        <v>38865.986000000004</v>
      </c>
      <c r="CK71" s="95">
        <v>38898.305999999997</v>
      </c>
      <c r="CL71" s="95">
        <v>105639.443</v>
      </c>
      <c r="CM71" s="95">
        <v>60469.879000000001</v>
      </c>
      <c r="CN71" s="95">
        <v>68983.054000000004</v>
      </c>
      <c r="CO71" s="95">
        <v>55730.584999999999</v>
      </c>
      <c r="CP71" s="95">
        <v>40258.506000000001</v>
      </c>
      <c r="CQ71" s="95">
        <v>35873.796999999999</v>
      </c>
      <c r="CR71" s="95">
        <v>49843.002000000008</v>
      </c>
      <c r="CS71" s="95">
        <v>45052.514999999999</v>
      </c>
      <c r="CT71" s="95">
        <v>29401.154000000002</v>
      </c>
      <c r="CU71" s="95">
        <v>32472.917000000001</v>
      </c>
      <c r="CV71" s="95">
        <v>45491.338999999993</v>
      </c>
      <c r="CW71" s="95">
        <v>37555.952999999994</v>
      </c>
      <c r="CX71" s="95">
        <v>32034.094000000005</v>
      </c>
      <c r="CY71" s="95">
        <v>37629.090000000004</v>
      </c>
      <c r="CZ71" s="95">
        <v>34776.738000000005</v>
      </c>
      <c r="DA71" s="95">
        <v>31119.877999999997</v>
      </c>
      <c r="DB71" s="95">
        <v>109.70600000000013</v>
      </c>
      <c r="DC71" s="95">
        <v>18320.867999999999</v>
      </c>
      <c r="DD71" s="95">
        <v>27389.881999999998</v>
      </c>
      <c r="DE71" s="95">
        <v>32319.272000000001</v>
      </c>
      <c r="DF71" s="95">
        <v>30985.194</v>
      </c>
      <c r="DG71" s="95">
        <v>47294.755000000005</v>
      </c>
      <c r="DH71" s="95">
        <v>75964.159</v>
      </c>
      <c r="DI71" s="95">
        <v>49706.517</v>
      </c>
      <c r="DJ71" s="95">
        <v>26948.715</v>
      </c>
      <c r="DK71" s="95">
        <v>24167.378000000001</v>
      </c>
      <c r="DL71" s="95">
        <v>49161.044000000002</v>
      </c>
      <c r="DM71" s="95">
        <v>41529.928</v>
      </c>
      <c r="DN71" s="95">
        <v>38448.786</v>
      </c>
      <c r="DO71" s="95">
        <v>29985.863999999994</v>
      </c>
      <c r="DP71" s="95">
        <v>39844.949999999997</v>
      </c>
      <c r="DQ71" s="95">
        <v>69246.087</v>
      </c>
      <c r="DR71" s="95">
        <v>60908.937999999995</v>
      </c>
      <c r="DS71" s="95">
        <v>51313.22</v>
      </c>
      <c r="DT71" s="95">
        <v>52215.115999999995</v>
      </c>
      <c r="DU71" s="95">
        <v>21335.602999999999</v>
      </c>
      <c r="DV71" s="95">
        <v>20491.466</v>
      </c>
      <c r="DW71" s="95">
        <v>-3520.1479999999992</v>
      </c>
      <c r="DX71" s="95">
        <v>13414.19</v>
      </c>
      <c r="DY71" s="95">
        <v>-8315.86</v>
      </c>
      <c r="DZ71" s="95">
        <v>6519.8789999999972</v>
      </c>
      <c r="EA71" s="95">
        <v>745.95399999999972</v>
      </c>
      <c r="EB71" s="95">
        <v>-9420.5719999999965</v>
      </c>
      <c r="EC71" s="95">
        <v>27099.242999999999</v>
      </c>
      <c r="ED71" s="95">
        <v>20378.336000000003</v>
      </c>
      <c r="EE71" s="95">
        <v>16626.760999999999</v>
      </c>
      <c r="EF71" s="297">
        <f t="shared" si="0"/>
        <v>557225.58600000001</v>
      </c>
      <c r="EG71" s="297">
        <f t="shared" si="1"/>
        <v>157569.96799999999</v>
      </c>
    </row>
    <row r="72" spans="1:137" x14ac:dyDescent="0.2">
      <c r="A72" s="108" t="str">
        <f>IF('1'!$A$1=1,B72,C72)</f>
        <v>Trade credits</v>
      </c>
      <c r="B72" s="109" t="s">
        <v>116</v>
      </c>
      <c r="C72" s="109" t="s">
        <v>117</v>
      </c>
      <c r="D72" s="95">
        <v>-4237.8</v>
      </c>
      <c r="E72" s="95">
        <v>-4112.6220000000003</v>
      </c>
      <c r="F72" s="95">
        <v>4837.2920000000004</v>
      </c>
      <c r="G72" s="95">
        <v>-363.35199999999998</v>
      </c>
      <c r="H72" s="95">
        <v>752.94899999999996</v>
      </c>
      <c r="I72" s="95">
        <v>-1061.6420000000001</v>
      </c>
      <c r="J72" s="95">
        <v>-3655.239</v>
      </c>
      <c r="K72" s="95">
        <v>8261.4629999999997</v>
      </c>
      <c r="L72" s="95">
        <v>-1045.604</v>
      </c>
      <c r="M72" s="95">
        <v>4499.3100000000004</v>
      </c>
      <c r="N72" s="95">
        <v>3706.7069999999999</v>
      </c>
      <c r="O72" s="95">
        <v>7865.2179999999998</v>
      </c>
      <c r="P72" s="95">
        <v>3032.462</v>
      </c>
      <c r="Q72" s="95">
        <v>-105.572</v>
      </c>
      <c r="R72" s="95">
        <v>922.46600000000012</v>
      </c>
      <c r="S72" s="95">
        <v>-1281.4749999999999</v>
      </c>
      <c r="T72" s="95">
        <v>403.30399999999997</v>
      </c>
      <c r="U72" s="95">
        <v>-623.78300000000002</v>
      </c>
      <c r="V72" s="95">
        <v>-1960.5250000000001</v>
      </c>
      <c r="W72" s="95">
        <v>2005.1850000000002</v>
      </c>
      <c r="X72" s="95">
        <v>1392.6</v>
      </c>
      <c r="Y72" s="95">
        <v>1983.3100000000002</v>
      </c>
      <c r="Z72" s="95">
        <v>1901.8700000000001</v>
      </c>
      <c r="AA72" s="95">
        <v>3301.7709999999997</v>
      </c>
      <c r="AB72" s="95">
        <v>3393.8269999999998</v>
      </c>
      <c r="AC72" s="95">
        <v>2729.8050000000003</v>
      </c>
      <c r="AD72" s="95">
        <v>4077.2350000000001</v>
      </c>
      <c r="AE72" s="95">
        <v>7305.0569999999998</v>
      </c>
      <c r="AF72" s="95">
        <v>8032.8029999999999</v>
      </c>
      <c r="AG72" s="95">
        <v>8224.2900000000009</v>
      </c>
      <c r="AH72" s="95">
        <v>-4181.0599999999995</v>
      </c>
      <c r="AI72" s="95">
        <v>-2307.174</v>
      </c>
      <c r="AJ72" s="95">
        <v>-3942.4</v>
      </c>
      <c r="AK72" s="95">
        <v>2585.5329999999999</v>
      </c>
      <c r="AL72" s="95">
        <v>373.87400000000002</v>
      </c>
      <c r="AM72" s="95">
        <v>1678.5070000000001</v>
      </c>
      <c r="AN72" s="95">
        <v>2729.6959999999999</v>
      </c>
      <c r="AO72" s="95">
        <v>2200.855</v>
      </c>
      <c r="AP72" s="95">
        <v>2555.0970000000002</v>
      </c>
      <c r="AQ72" s="95">
        <v>3739.7</v>
      </c>
      <c r="AR72" s="95">
        <v>8325.6299999999992</v>
      </c>
      <c r="AS72" s="95">
        <v>707.45899999999995</v>
      </c>
      <c r="AT72" s="95">
        <v>1689.644</v>
      </c>
      <c r="AU72" s="95">
        <v>-247.34</v>
      </c>
      <c r="AV72" s="95">
        <v>-6681.33</v>
      </c>
      <c r="AW72" s="95">
        <v>-1715.77</v>
      </c>
      <c r="AX72" s="95">
        <v>-3240.2850000000003</v>
      </c>
      <c r="AY72" s="95">
        <v>-14200.25</v>
      </c>
      <c r="AZ72" s="95">
        <v>12740.783000000001</v>
      </c>
      <c r="BA72" s="95">
        <v>-8311.1679999999997</v>
      </c>
      <c r="BB72" s="95">
        <v>7548.6539999999995</v>
      </c>
      <c r="BC72" s="95">
        <v>-1984.0510000000002</v>
      </c>
      <c r="BD72" s="95">
        <v>-1450.836</v>
      </c>
      <c r="BE72" s="95">
        <v>-6042.0249999999996</v>
      </c>
      <c r="BF72" s="95">
        <v>-6000.0659999999998</v>
      </c>
      <c r="BG72" s="95">
        <v>-5301.8680000000004</v>
      </c>
      <c r="BH72" s="95">
        <v>-5053.0240000000003</v>
      </c>
      <c r="BI72" s="95">
        <v>-1290.027</v>
      </c>
      <c r="BJ72" s="95">
        <v>-487.351</v>
      </c>
      <c r="BK72" s="95">
        <v>-613.84500000000003</v>
      </c>
      <c r="BL72" s="95">
        <v>530.625</v>
      </c>
      <c r="BM72" s="95">
        <v>-73.789999999999992</v>
      </c>
      <c r="BN72" s="95">
        <v>-924.43000000000006</v>
      </c>
      <c r="BO72" s="95">
        <v>-408.37</v>
      </c>
      <c r="BP72" s="95">
        <v>-107.25700000000001</v>
      </c>
      <c r="BQ72" s="95">
        <v>-133.53700000000001</v>
      </c>
      <c r="BR72" s="95">
        <v>-2485.4690000000001</v>
      </c>
      <c r="BS72" s="95">
        <v>82.563999999999993</v>
      </c>
      <c r="BT72" s="95">
        <v>-419.65</v>
      </c>
      <c r="BU72" s="95">
        <v>3625.5930000000003</v>
      </c>
      <c r="BV72" s="95">
        <v>1160.7170000000001</v>
      </c>
      <c r="BW72" s="95">
        <v>704.24299999999994</v>
      </c>
      <c r="BX72" s="95">
        <v>-2285.8009999999999</v>
      </c>
      <c r="BY72" s="95">
        <v>613.46199999999999</v>
      </c>
      <c r="BZ72" s="95">
        <v>5003.201</v>
      </c>
      <c r="CA72" s="95">
        <v>10250.313999999998</v>
      </c>
      <c r="CB72" s="95">
        <v>11703.608999999999</v>
      </c>
      <c r="CC72" s="95">
        <v>4004.261</v>
      </c>
      <c r="CD72" s="95">
        <v>-2639.8110000000001</v>
      </c>
      <c r="CE72" s="95">
        <v>401.77199999999999</v>
      </c>
      <c r="CF72" s="95">
        <v>-2111.4949999999999</v>
      </c>
      <c r="CG72" s="95">
        <v>4800.1909999999998</v>
      </c>
      <c r="CH72" s="95">
        <v>-1348.758</v>
      </c>
      <c r="CI72" s="95">
        <v>-1360.673</v>
      </c>
      <c r="CJ72" s="95">
        <v>12479.647000000001</v>
      </c>
      <c r="CK72" s="95">
        <v>7501.2070000000003</v>
      </c>
      <c r="CL72" s="95">
        <v>82908.385999999999</v>
      </c>
      <c r="CM72" s="95">
        <v>36100.546999999999</v>
      </c>
      <c r="CN72" s="95">
        <v>38148.39</v>
      </c>
      <c r="CO72" s="95">
        <v>35252.154999999999</v>
      </c>
      <c r="CP72" s="95">
        <v>17453.846000000001</v>
      </c>
      <c r="CQ72" s="95">
        <v>10166.071</v>
      </c>
      <c r="CR72" s="95">
        <v>15614.791999999999</v>
      </c>
      <c r="CS72" s="95">
        <v>21356.061999999998</v>
      </c>
      <c r="CT72" s="95">
        <v>12579.598</v>
      </c>
      <c r="CU72" s="95">
        <v>12213.913</v>
      </c>
      <c r="CV72" s="95">
        <v>9727.2479999999996</v>
      </c>
      <c r="CW72" s="95">
        <v>-182.84299999999999</v>
      </c>
      <c r="CX72" s="95">
        <v>-11116.853999999999</v>
      </c>
      <c r="CY72" s="95">
        <v>109.70600000000002</v>
      </c>
      <c r="CZ72" s="95">
        <v>-4351.6639999999998</v>
      </c>
      <c r="DA72" s="95">
        <v>6070.3869999999997</v>
      </c>
      <c r="DB72" s="95">
        <v>-14810.282999999999</v>
      </c>
      <c r="DC72" s="95">
        <v>109.706</v>
      </c>
      <c r="DD72" s="95">
        <v>3583.723</v>
      </c>
      <c r="DE72" s="95">
        <v>-1752.91</v>
      </c>
      <c r="DF72" s="95">
        <v>-3145.5219999999999</v>
      </c>
      <c r="DG72" s="95">
        <v>-4117.4259999999995</v>
      </c>
      <c r="DH72" s="95">
        <v>15147.39</v>
      </c>
      <c r="DI72" s="95">
        <v>-1746.7529999999999</v>
      </c>
      <c r="DJ72" s="95">
        <v>-11560.496999999999</v>
      </c>
      <c r="DK72" s="95">
        <v>-13540.028999999999</v>
      </c>
      <c r="DL72" s="95">
        <v>3573.9050000000002</v>
      </c>
      <c r="DM72" s="95">
        <v>-5019.2120000000004</v>
      </c>
      <c r="DN72" s="95">
        <v>-16764.983</v>
      </c>
      <c r="DO72" s="95">
        <v>-10873.995000000001</v>
      </c>
      <c r="DP72" s="95">
        <v>-13364.145</v>
      </c>
      <c r="DQ72" s="95">
        <v>1154.789</v>
      </c>
      <c r="DR72" s="95">
        <v>909.70600000000002</v>
      </c>
      <c r="DS72" s="95">
        <v>-9435.9539999999997</v>
      </c>
      <c r="DT72" s="95">
        <v>-10864.113000000001</v>
      </c>
      <c r="DU72" s="95">
        <v>-18668.653000000002</v>
      </c>
      <c r="DV72" s="95">
        <v>-11614.596000000001</v>
      </c>
      <c r="DW72" s="95">
        <v>-16938.121999999999</v>
      </c>
      <c r="DX72" s="95">
        <v>-1162.8399999999999</v>
      </c>
      <c r="DY72" s="95">
        <v>-21247.022000000001</v>
      </c>
      <c r="DZ72" s="95">
        <v>-9905.2020000000011</v>
      </c>
      <c r="EA72" s="95">
        <v>-12888.431</v>
      </c>
      <c r="EB72" s="95">
        <v>-26567.666999999998</v>
      </c>
      <c r="EC72" s="95">
        <v>-6410.5730000000003</v>
      </c>
      <c r="ED72" s="95">
        <v>-11578.6</v>
      </c>
      <c r="EE72" s="95">
        <v>-14769.965</v>
      </c>
      <c r="EF72" s="297">
        <f t="shared" ref="EF72:EF92" si="2">SUM(DH72:DS72)</f>
        <v>-61519.778000000006</v>
      </c>
      <c r="EG72" s="297">
        <f t="shared" ref="EG72:EG92" si="3">SUM(DT72:EE72)</f>
        <v>-162615.78400000001</v>
      </c>
    </row>
    <row r="73" spans="1:137" x14ac:dyDescent="0.2">
      <c r="A73" s="108" t="str">
        <f>IF('1'!$A$1=1,B73,C73)</f>
        <v>Currency and deposits</v>
      </c>
      <c r="B73" s="109" t="s">
        <v>163</v>
      </c>
      <c r="C73" s="109" t="s">
        <v>162</v>
      </c>
      <c r="D73" s="95">
        <v>5898.1310000000003</v>
      </c>
      <c r="E73" s="95">
        <v>3035.5070000000001</v>
      </c>
      <c r="F73" s="95">
        <v>6488.4840000000004</v>
      </c>
      <c r="G73" s="95">
        <v>-749.41300000000001</v>
      </c>
      <c r="H73" s="95">
        <v>-2635.3220000000001</v>
      </c>
      <c r="I73" s="95">
        <v>-2229.4470000000001</v>
      </c>
      <c r="J73" s="95">
        <v>108.78700000000001</v>
      </c>
      <c r="K73" s="95">
        <v>-4606.5230000000001</v>
      </c>
      <c r="L73" s="95">
        <v>-5249.8040000000001</v>
      </c>
      <c r="M73" s="95">
        <v>-4674.04</v>
      </c>
      <c r="N73" s="95">
        <v>-2564.3890000000001</v>
      </c>
      <c r="O73" s="95">
        <v>-2972.8649999999998</v>
      </c>
      <c r="P73" s="95">
        <v>-3784.5120000000002</v>
      </c>
      <c r="Q73" s="95">
        <v>-2956.0219999999999</v>
      </c>
      <c r="R73" s="95">
        <v>-5007.6710000000003</v>
      </c>
      <c r="S73" s="95">
        <v>-9149.7309999999998</v>
      </c>
      <c r="T73" s="95">
        <v>-9175.1579999999994</v>
      </c>
      <c r="U73" s="95">
        <v>-11278.005999999999</v>
      </c>
      <c r="V73" s="95">
        <v>-11986.504999999999</v>
      </c>
      <c r="W73" s="95">
        <v>-4611.9250000000002</v>
      </c>
      <c r="X73" s="95">
        <v>-9091.31</v>
      </c>
      <c r="Y73" s="95">
        <v>-798.47500000000002</v>
      </c>
      <c r="Z73" s="95">
        <v>1901.8689999999999</v>
      </c>
      <c r="AA73" s="95">
        <v>2987.3159999999998</v>
      </c>
      <c r="AB73" s="95">
        <v>4751.357</v>
      </c>
      <c r="AC73" s="95">
        <v>-27.027999999999999</v>
      </c>
      <c r="AD73" s="95">
        <v>-1431.0830000000001</v>
      </c>
      <c r="AE73" s="95">
        <v>-6015.9290000000001</v>
      </c>
      <c r="AF73" s="95">
        <v>-5548.9759999999997</v>
      </c>
      <c r="AG73" s="95">
        <v>-4386.2879999999996</v>
      </c>
      <c r="AH73" s="95">
        <v>-3194.2260000000001</v>
      </c>
      <c r="AI73" s="95">
        <v>-2127.7280000000001</v>
      </c>
      <c r="AJ73" s="95">
        <v>3837.9650000000001</v>
      </c>
      <c r="AK73" s="95">
        <v>9542.482</v>
      </c>
      <c r="AL73" s="95">
        <v>7397.3609999999999</v>
      </c>
      <c r="AM73" s="95">
        <v>6493.8959999999997</v>
      </c>
      <c r="AN73" s="95">
        <v>-1307.979</v>
      </c>
      <c r="AO73" s="95">
        <v>5053.8149999999996</v>
      </c>
      <c r="AP73" s="95">
        <v>2897.5329999999999</v>
      </c>
      <c r="AQ73" s="95">
        <v>-287.66899999999998</v>
      </c>
      <c r="AR73" s="95">
        <v>-968.70500000000004</v>
      </c>
      <c r="AS73" s="95">
        <v>-2620.2170000000001</v>
      </c>
      <c r="AT73" s="95">
        <v>5728.9489999999996</v>
      </c>
      <c r="AU73" s="95">
        <v>11734.903</v>
      </c>
      <c r="AV73" s="95">
        <v>4510.6030000000001</v>
      </c>
      <c r="AW73" s="95">
        <v>8438.2150000000001</v>
      </c>
      <c r="AX73" s="95">
        <v>18352.308000000001</v>
      </c>
      <c r="AY73" s="95">
        <v>15700.862999999999</v>
      </c>
      <c r="AZ73" s="95">
        <v>1282.442</v>
      </c>
      <c r="BA73" s="95">
        <v>543.21400000000006</v>
      </c>
      <c r="BB73" s="95">
        <v>12518.406999999999</v>
      </c>
      <c r="BC73" s="95">
        <v>9276.777</v>
      </c>
      <c r="BD73" s="95">
        <v>6541.9539999999997</v>
      </c>
      <c r="BE73" s="95">
        <v>-1404.5060000000001</v>
      </c>
      <c r="BF73" s="95">
        <v>8884.2180000000008</v>
      </c>
      <c r="BG73" s="95">
        <v>9013.1749999999993</v>
      </c>
      <c r="BH73" s="95">
        <v>5399.8</v>
      </c>
      <c r="BI73" s="95">
        <v>8310.7489999999998</v>
      </c>
      <c r="BJ73" s="95">
        <v>9235.2900000000009</v>
      </c>
      <c r="BK73" s="95">
        <v>2762.3040000000001</v>
      </c>
      <c r="BL73" s="95">
        <v>6488.1059999999998</v>
      </c>
      <c r="BM73" s="95">
        <v>983.8610000000001</v>
      </c>
      <c r="BN73" s="95">
        <v>15688.902999999998</v>
      </c>
      <c r="BO73" s="95">
        <v>21589.149999999998</v>
      </c>
      <c r="BP73" s="95">
        <v>14801.509999999998</v>
      </c>
      <c r="BQ73" s="95">
        <v>6463.1770000000006</v>
      </c>
      <c r="BR73" s="95">
        <v>7210.5889999999999</v>
      </c>
      <c r="BS73" s="95">
        <v>8118.8190000000004</v>
      </c>
      <c r="BT73" s="95">
        <v>9204.34</v>
      </c>
      <c r="BU73" s="95">
        <v>15068.874</v>
      </c>
      <c r="BV73" s="95">
        <v>19449.076000000001</v>
      </c>
      <c r="BW73" s="95">
        <v>18789.203000000001</v>
      </c>
      <c r="BX73" s="95">
        <v>15238.675999999999</v>
      </c>
      <c r="BY73" s="95">
        <v>14695.215999999999</v>
      </c>
      <c r="BZ73" s="95">
        <v>10951.450999999999</v>
      </c>
      <c r="CA73" s="95">
        <v>4803.9619999999995</v>
      </c>
      <c r="CB73" s="95">
        <v>8750.1039999999994</v>
      </c>
      <c r="CC73" s="95">
        <v>5829.3319999999994</v>
      </c>
      <c r="CD73" s="95">
        <v>5442.91</v>
      </c>
      <c r="CE73" s="95">
        <v>18026.203999999998</v>
      </c>
      <c r="CF73" s="95">
        <v>14566.645999999999</v>
      </c>
      <c r="CG73" s="95">
        <v>15165.441000000001</v>
      </c>
      <c r="CH73" s="95">
        <v>22161.933000000001</v>
      </c>
      <c r="CI73" s="95">
        <v>12300.484</v>
      </c>
      <c r="CJ73" s="95">
        <v>26386.339</v>
      </c>
      <c r="CK73" s="95">
        <v>31397.098999999998</v>
      </c>
      <c r="CL73" s="95">
        <v>22731.057000000001</v>
      </c>
      <c r="CM73" s="95">
        <v>24369.332000000002</v>
      </c>
      <c r="CN73" s="95">
        <v>30834.663999999997</v>
      </c>
      <c r="CO73" s="95">
        <v>20478.43</v>
      </c>
      <c r="CP73" s="95">
        <v>22804.66</v>
      </c>
      <c r="CQ73" s="95">
        <v>25707.725999999999</v>
      </c>
      <c r="CR73" s="95">
        <v>34228.210000000006</v>
      </c>
      <c r="CS73" s="95">
        <v>23696.452999999998</v>
      </c>
      <c r="CT73" s="95">
        <v>16821.556</v>
      </c>
      <c r="CU73" s="95">
        <v>20259.004000000001</v>
      </c>
      <c r="CV73" s="95">
        <v>35764.090999999993</v>
      </c>
      <c r="CW73" s="95">
        <v>37738.795999999995</v>
      </c>
      <c r="CX73" s="95">
        <v>43150.948000000004</v>
      </c>
      <c r="CY73" s="95">
        <v>37519.384000000005</v>
      </c>
      <c r="CZ73" s="95">
        <v>39128.402000000002</v>
      </c>
      <c r="DA73" s="95">
        <v>25049.490999999998</v>
      </c>
      <c r="DB73" s="95">
        <v>14919.989</v>
      </c>
      <c r="DC73" s="95">
        <v>18211.162</v>
      </c>
      <c r="DD73" s="95">
        <v>23806.159</v>
      </c>
      <c r="DE73" s="95">
        <v>34072.182000000001</v>
      </c>
      <c r="DF73" s="95">
        <v>34130.716</v>
      </c>
      <c r="DG73" s="95">
        <v>51412.181000000004</v>
      </c>
      <c r="DH73" s="95">
        <v>60816.769</v>
      </c>
      <c r="DI73" s="95">
        <v>51453.27</v>
      </c>
      <c r="DJ73" s="95">
        <v>38509.212</v>
      </c>
      <c r="DK73" s="95">
        <v>37707.406999999999</v>
      </c>
      <c r="DL73" s="95">
        <v>45587.139000000003</v>
      </c>
      <c r="DM73" s="95">
        <v>46549.14</v>
      </c>
      <c r="DN73" s="95">
        <v>55213.769</v>
      </c>
      <c r="DO73" s="95">
        <v>40859.858999999997</v>
      </c>
      <c r="DP73" s="95">
        <v>53209.094999999994</v>
      </c>
      <c r="DQ73" s="95">
        <v>68091.297999999995</v>
      </c>
      <c r="DR73" s="95">
        <v>59999.231999999996</v>
      </c>
      <c r="DS73" s="95">
        <v>60749.173999999999</v>
      </c>
      <c r="DT73" s="95">
        <v>63079.228999999999</v>
      </c>
      <c r="DU73" s="95">
        <v>40004.256000000001</v>
      </c>
      <c r="DV73" s="95">
        <v>32106.062000000002</v>
      </c>
      <c r="DW73" s="95">
        <v>13417.974</v>
      </c>
      <c r="DX73" s="95">
        <v>14577.03</v>
      </c>
      <c r="DY73" s="95">
        <v>12931.162</v>
      </c>
      <c r="DZ73" s="95">
        <v>16425.080999999998</v>
      </c>
      <c r="EA73" s="95">
        <v>13634.385</v>
      </c>
      <c r="EB73" s="95">
        <v>17147.095000000001</v>
      </c>
      <c r="EC73" s="95">
        <v>33509.815999999999</v>
      </c>
      <c r="ED73" s="95">
        <v>31956.936000000002</v>
      </c>
      <c r="EE73" s="95">
        <v>31396.725999999999</v>
      </c>
      <c r="EF73" s="297">
        <f t="shared" si="2"/>
        <v>618745.36399999994</v>
      </c>
      <c r="EG73" s="297">
        <f t="shared" si="3"/>
        <v>320185.75200000004</v>
      </c>
    </row>
    <row r="74" spans="1:137" ht="25.5" x14ac:dyDescent="0.2">
      <c r="A74" s="108" t="str">
        <f>IF('1'!$A$1=1,B74,C74)</f>
        <v>incl. cash in foreign currency outside banks</v>
      </c>
      <c r="B74" s="109" t="s">
        <v>177</v>
      </c>
      <c r="C74" s="109" t="s">
        <v>176</v>
      </c>
      <c r="D74" s="95">
        <v>4032.2339999999999</v>
      </c>
      <c r="E74" s="95">
        <v>3941.2629999999999</v>
      </c>
      <c r="F74" s="95">
        <v>5604.7479999999996</v>
      </c>
      <c r="G74" s="95">
        <v>-386.06099999999998</v>
      </c>
      <c r="H74" s="95">
        <v>-2447.085</v>
      </c>
      <c r="I74" s="95">
        <v>-1847.2560000000001</v>
      </c>
      <c r="J74" s="95">
        <v>1936.4059999999999</v>
      </c>
      <c r="K74" s="95">
        <v>-3222.4029999999998</v>
      </c>
      <c r="L74" s="95">
        <v>-3812.098</v>
      </c>
      <c r="M74" s="95">
        <v>-4455.6270000000004</v>
      </c>
      <c r="N74" s="95">
        <v>-2191.3870000000002</v>
      </c>
      <c r="O74" s="95">
        <v>-1661.9949999999999</v>
      </c>
      <c r="P74" s="95">
        <v>-6719.9350000000004</v>
      </c>
      <c r="Q74" s="95">
        <v>-6439.9049999999997</v>
      </c>
      <c r="R74" s="95">
        <v>-8328.5470000000005</v>
      </c>
      <c r="S74" s="95">
        <v>-9457.2849999999999</v>
      </c>
      <c r="T74" s="95">
        <v>-9452.4290000000001</v>
      </c>
      <c r="U74" s="95">
        <v>-11602.374</v>
      </c>
      <c r="V74" s="95">
        <v>-9728.1779999999999</v>
      </c>
      <c r="W74" s="95">
        <v>-2531.5459999999998</v>
      </c>
      <c r="X74" s="95">
        <v>-6831.62</v>
      </c>
      <c r="Y74" s="95">
        <v>-1545.4359999999999</v>
      </c>
      <c r="Z74" s="95">
        <v>1105.1400000000001</v>
      </c>
      <c r="AA74" s="95">
        <v>2463.2249999999999</v>
      </c>
      <c r="AB74" s="95">
        <v>6136.0379999999996</v>
      </c>
      <c r="AC74" s="95">
        <v>1405.444</v>
      </c>
      <c r="AD74" s="95">
        <v>-54.003</v>
      </c>
      <c r="AE74" s="95">
        <v>-6042.7860000000001</v>
      </c>
      <c r="AF74" s="95">
        <v>-5628.2470000000003</v>
      </c>
      <c r="AG74" s="95">
        <v>-4777.9210000000003</v>
      </c>
      <c r="AH74" s="95">
        <v>-2259.33</v>
      </c>
      <c r="AI74" s="95">
        <v>-1230.4929999999999</v>
      </c>
      <c r="AJ74" s="95">
        <v>4699.549</v>
      </c>
      <c r="AK74" s="95">
        <v>7729.9430000000002</v>
      </c>
      <c r="AL74" s="95">
        <v>6088.8029999999999</v>
      </c>
      <c r="AM74" s="95">
        <v>4815.3890000000001</v>
      </c>
      <c r="AN74" s="95">
        <v>-540.25199999999995</v>
      </c>
      <c r="AO74" s="95">
        <v>5733.0910000000003</v>
      </c>
      <c r="AP74" s="95">
        <v>3635.0859999999998</v>
      </c>
      <c r="AQ74" s="95">
        <v>-470.73099999999999</v>
      </c>
      <c r="AR74" s="95">
        <v>-994.88699999999994</v>
      </c>
      <c r="AS74" s="95">
        <v>-2672.6210000000001</v>
      </c>
      <c r="AT74" s="95">
        <v>4461.7160000000003</v>
      </c>
      <c r="AU74" s="95">
        <v>10498.204</v>
      </c>
      <c r="AV74" s="95">
        <v>3157.422</v>
      </c>
      <c r="AW74" s="95">
        <v>9113.2720000000008</v>
      </c>
      <c r="AX74" s="95">
        <v>18883.044999999998</v>
      </c>
      <c r="AY74" s="95">
        <v>16284.434999999999</v>
      </c>
      <c r="AZ74" s="95">
        <v>-1059.4090000000001</v>
      </c>
      <c r="BA74" s="95">
        <v>-1819.7660000000001</v>
      </c>
      <c r="BB74" s="95">
        <v>10369.324000000001</v>
      </c>
      <c r="BC74" s="95">
        <v>10241.991</v>
      </c>
      <c r="BD74" s="95">
        <v>7649.866</v>
      </c>
      <c r="BE74" s="95">
        <v>-662.50300000000004</v>
      </c>
      <c r="BF74" s="95">
        <v>8317.6880000000001</v>
      </c>
      <c r="BG74" s="95">
        <v>8382.0010000000002</v>
      </c>
      <c r="BH74" s="95">
        <v>4433.7809999999999</v>
      </c>
      <c r="BI74" s="95">
        <v>8707.68</v>
      </c>
      <c r="BJ74" s="95">
        <v>9673.9050000000007</v>
      </c>
      <c r="BK74" s="95">
        <v>2172.0680000000002</v>
      </c>
      <c r="BL74" s="95">
        <v>5643.9279999999999</v>
      </c>
      <c r="BM74" s="95">
        <v>368.94799999999998</v>
      </c>
      <c r="BN74" s="95">
        <v>14605.998</v>
      </c>
      <c r="BO74" s="95">
        <v>19819.547999999999</v>
      </c>
      <c r="BP74" s="95">
        <v>13004.95</v>
      </c>
      <c r="BQ74" s="95">
        <v>4620.37</v>
      </c>
      <c r="BR74" s="95">
        <v>7128.6509999999998</v>
      </c>
      <c r="BS74" s="95">
        <v>8283.9470000000001</v>
      </c>
      <c r="BT74" s="95">
        <v>9232.3169999999991</v>
      </c>
      <c r="BU74" s="95">
        <v>11131.706</v>
      </c>
      <c r="BV74" s="95">
        <v>16136.787</v>
      </c>
      <c r="BW74" s="95">
        <v>14817.272000000001</v>
      </c>
      <c r="BX74" s="95">
        <v>14279.204</v>
      </c>
      <c r="BY74" s="95">
        <v>15141.37</v>
      </c>
      <c r="BZ74" s="95">
        <v>7310.232</v>
      </c>
      <c r="CA74" s="95">
        <v>3770.5509999999999</v>
      </c>
      <c r="CB74" s="95">
        <v>7590.7839999999997</v>
      </c>
      <c r="CC74" s="95">
        <v>4494.5789999999997</v>
      </c>
      <c r="CD74" s="95">
        <v>4354.3280000000004</v>
      </c>
      <c r="CE74" s="95">
        <v>16526.252</v>
      </c>
      <c r="CF74" s="95">
        <v>12508.606</v>
      </c>
      <c r="CG74" s="95">
        <v>13187.34</v>
      </c>
      <c r="CH74" s="95">
        <v>20654.498</v>
      </c>
      <c r="CI74" s="95">
        <v>8844.375</v>
      </c>
      <c r="CJ74" s="95">
        <v>21937.315999999999</v>
      </c>
      <c r="CK74" s="95">
        <v>26112.156999999999</v>
      </c>
      <c r="CL74" s="95">
        <v>21326.822</v>
      </c>
      <c r="CM74" s="95">
        <v>24720.391</v>
      </c>
      <c r="CN74" s="95">
        <v>31741.566999999999</v>
      </c>
      <c r="CO74" s="95">
        <v>21677.881000000001</v>
      </c>
      <c r="CP74" s="95">
        <v>24460.864000000001</v>
      </c>
      <c r="CQ74" s="95">
        <v>27865.273000000001</v>
      </c>
      <c r="CR74" s="95">
        <v>39420.951000000001</v>
      </c>
      <c r="CS74" s="95">
        <v>30242.232</v>
      </c>
      <c r="CT74" s="95">
        <v>22489.688999999998</v>
      </c>
      <c r="CU74" s="95">
        <v>29839.977999999999</v>
      </c>
      <c r="CV74" s="95">
        <v>33679.680999999997</v>
      </c>
      <c r="CW74" s="95">
        <v>35142.425000000003</v>
      </c>
      <c r="CX74" s="95">
        <v>41139.675000000003</v>
      </c>
      <c r="CY74" s="95">
        <v>36276.050999999999</v>
      </c>
      <c r="CZ74" s="95">
        <v>37629.089</v>
      </c>
      <c r="DA74" s="95">
        <v>25634.589</v>
      </c>
      <c r="DB74" s="95">
        <v>18320.868999999999</v>
      </c>
      <c r="DC74" s="95">
        <v>21794.885999999999</v>
      </c>
      <c r="DD74" s="95">
        <v>26256.255000000001</v>
      </c>
      <c r="DE74" s="95">
        <v>36920.660000000003</v>
      </c>
      <c r="DF74" s="95">
        <v>35576.932999999997</v>
      </c>
      <c r="DG74" s="95">
        <v>53266.877</v>
      </c>
      <c r="DH74" s="95">
        <v>58317.45</v>
      </c>
      <c r="DI74" s="95">
        <v>50010.3</v>
      </c>
      <c r="DJ74" s="95">
        <v>37117.313000000002</v>
      </c>
      <c r="DK74" s="95">
        <v>40108.400000000001</v>
      </c>
      <c r="DL74" s="95">
        <v>53012.919000000002</v>
      </c>
      <c r="DM74" s="95">
        <v>49139.701000000001</v>
      </c>
      <c r="DN74" s="95">
        <v>55090.798000000003</v>
      </c>
      <c r="DO74" s="95">
        <v>41106.995000000003</v>
      </c>
      <c r="DP74" s="95">
        <v>53044.105000000003</v>
      </c>
      <c r="DQ74" s="95">
        <v>64874.387000000002</v>
      </c>
      <c r="DR74" s="95">
        <v>61694.593000000001</v>
      </c>
      <c r="DS74" s="95">
        <v>59663.622000000003</v>
      </c>
      <c r="DT74" s="95">
        <v>65605.767000000007</v>
      </c>
      <c r="DU74" s="95">
        <v>43712.983999999997</v>
      </c>
      <c r="DV74" s="95">
        <v>34097.135000000002</v>
      </c>
      <c r="DW74" s="95">
        <v>13252.32</v>
      </c>
      <c r="DX74" s="95">
        <v>14327.85</v>
      </c>
      <c r="DY74" s="95">
        <v>16756.457999999999</v>
      </c>
      <c r="DZ74" s="95">
        <v>16216.111000000001</v>
      </c>
      <c r="EA74" s="95">
        <v>16949.737000000001</v>
      </c>
      <c r="EB74" s="95">
        <v>17147.095000000001</v>
      </c>
      <c r="EC74" s="95">
        <v>34425.612000000001</v>
      </c>
      <c r="ED74" s="95">
        <v>33346.368000000002</v>
      </c>
      <c r="EE74" s="95">
        <v>31523.325000000001</v>
      </c>
      <c r="EF74" s="297">
        <f t="shared" si="2"/>
        <v>623180.58299999998</v>
      </c>
      <c r="EG74" s="297">
        <f t="shared" si="3"/>
        <v>337360.76200000005</v>
      </c>
    </row>
    <row r="75" spans="1:137" x14ac:dyDescent="0.2">
      <c r="A75" s="91" t="str">
        <f>IF('1'!$A$1=1,B75,C75)</f>
        <v xml:space="preserve"> Liabilities</v>
      </c>
      <c r="B75" s="92" t="s">
        <v>145</v>
      </c>
      <c r="C75" s="92" t="s">
        <v>166</v>
      </c>
      <c r="D75" s="95">
        <v>-31767.683000000001</v>
      </c>
      <c r="E75" s="95">
        <v>-37650.074999999997</v>
      </c>
      <c r="F75" s="95">
        <v>-34744.784</v>
      </c>
      <c r="G75" s="95">
        <v>8924.8230000000003</v>
      </c>
      <c r="H75" s="95">
        <v>12465.492999999999</v>
      </c>
      <c r="I75" s="95">
        <v>13291.754000000001</v>
      </c>
      <c r="J75" s="95">
        <v>-3067.7890000000007</v>
      </c>
      <c r="K75" s="95">
        <v>8607.4939999999988</v>
      </c>
      <c r="L75" s="95">
        <v>8887.6340000000018</v>
      </c>
      <c r="M75" s="95">
        <v>-20312.416000000001</v>
      </c>
      <c r="N75" s="95">
        <v>-29676.972000000002</v>
      </c>
      <c r="O75" s="95">
        <v>-31507.688000000002</v>
      </c>
      <c r="P75" s="95">
        <v>4754.9010000000007</v>
      </c>
      <c r="Q75" s="95">
        <v>-10768.365999999998</v>
      </c>
      <c r="R75" s="95">
        <v>-6061.9160000000011</v>
      </c>
      <c r="S75" s="95">
        <v>23758.544999999998</v>
      </c>
      <c r="T75" s="95">
        <v>3528.9070000000002</v>
      </c>
      <c r="U75" s="95">
        <v>15918.956999999999</v>
      </c>
      <c r="V75" s="95">
        <v>5137.0740000000005</v>
      </c>
      <c r="W75" s="95">
        <v>9700.0810000000001</v>
      </c>
      <c r="X75" s="95">
        <v>-3809.9430000000011</v>
      </c>
      <c r="Y75" s="95">
        <v>3399.96</v>
      </c>
      <c r="Z75" s="95">
        <v>-3546.73</v>
      </c>
      <c r="AA75" s="95">
        <v>2908.703</v>
      </c>
      <c r="AB75" s="95">
        <v>4208.3439999999991</v>
      </c>
      <c r="AC75" s="95">
        <v>13054.413</v>
      </c>
      <c r="AD75" s="95">
        <v>16848.975000000002</v>
      </c>
      <c r="AE75" s="95">
        <v>14851.825000000001</v>
      </c>
      <c r="AF75" s="95">
        <v>9856.0380000000005</v>
      </c>
      <c r="AG75" s="95">
        <v>20913.196</v>
      </c>
      <c r="AH75" s="95">
        <v>20385.912999999997</v>
      </c>
      <c r="AI75" s="95">
        <v>6639.5360000000001</v>
      </c>
      <c r="AJ75" s="95">
        <v>8433.0800000000017</v>
      </c>
      <c r="AK75" s="95">
        <v>-3518.4559999999992</v>
      </c>
      <c r="AL75" s="95">
        <v>2563.7060000000001</v>
      </c>
      <c r="AM75" s="95">
        <v>17307.883000000002</v>
      </c>
      <c r="AN75" s="95">
        <v>710.85800000000017</v>
      </c>
      <c r="AO75" s="95">
        <v>19644.669000000002</v>
      </c>
      <c r="AP75" s="95">
        <v>7533.5839999999989</v>
      </c>
      <c r="AQ75" s="95">
        <v>7662.4629999999997</v>
      </c>
      <c r="AR75" s="95">
        <v>18169.769</v>
      </c>
      <c r="AS75" s="95">
        <v>16533.57</v>
      </c>
      <c r="AT75" s="95">
        <v>7709</v>
      </c>
      <c r="AU75" s="95">
        <v>13109.013999999999</v>
      </c>
      <c r="AV75" s="95">
        <v>1014.886</v>
      </c>
      <c r="AW75" s="95">
        <v>25005.243999999999</v>
      </c>
      <c r="AX75" s="95">
        <v>20000.386000000002</v>
      </c>
      <c r="AY75" s="95">
        <v>31485.093000000001</v>
      </c>
      <c r="AZ75" s="95">
        <v>-6440.09</v>
      </c>
      <c r="BA75" s="95">
        <v>15074.177</v>
      </c>
      <c r="BB75" s="95">
        <v>7226.2900000000009</v>
      </c>
      <c r="BC75" s="95">
        <v>18231.817999999999</v>
      </c>
      <c r="BD75" s="95">
        <v>12160.648999999999</v>
      </c>
      <c r="BE75" s="95">
        <v>29335.622000000003</v>
      </c>
      <c r="BF75" s="95">
        <v>64970.67</v>
      </c>
      <c r="BG75" s="95">
        <v>25777.175999999999</v>
      </c>
      <c r="BH75" s="95">
        <v>35891.330999999998</v>
      </c>
      <c r="BI75" s="95">
        <v>11783.897000000001</v>
      </c>
      <c r="BJ75" s="95">
        <v>29655.271000000001</v>
      </c>
      <c r="BK75" s="95">
        <v>37137.641000000003</v>
      </c>
      <c r="BL75" s="95">
        <v>-16328.802</v>
      </c>
      <c r="BM75" s="95">
        <v>6370.5000000000009</v>
      </c>
      <c r="BN75" s="95">
        <v>-19465.860999999997</v>
      </c>
      <c r="BO75" s="95">
        <v>5036.5609999999997</v>
      </c>
      <c r="BP75" s="95">
        <v>15874.083999999999</v>
      </c>
      <c r="BQ75" s="95">
        <v>21926.730000000003</v>
      </c>
      <c r="BR75" s="95">
        <v>14666.993999999999</v>
      </c>
      <c r="BS75" s="95">
        <v>9439.8470000000016</v>
      </c>
      <c r="BT75" s="95">
        <v>8588.851999999999</v>
      </c>
      <c r="BU75" s="95">
        <v>4701.9409999999989</v>
      </c>
      <c r="BV75" s="95">
        <v>12711.26</v>
      </c>
      <c r="BW75" s="95">
        <v>17577.906999999999</v>
      </c>
      <c r="BX75" s="95">
        <v>3019.514000000001</v>
      </c>
      <c r="BY75" s="95">
        <v>11962.52</v>
      </c>
      <c r="BZ75" s="95">
        <v>31714.734000000004</v>
      </c>
      <c r="CA75" s="95">
        <v>14747.045999999998</v>
      </c>
      <c r="CB75" s="95">
        <v>12448.885999999999</v>
      </c>
      <c r="CC75" s="95">
        <v>16343.921999999997</v>
      </c>
      <c r="CD75" s="95">
        <v>27622.768000000004</v>
      </c>
      <c r="CE75" s="95">
        <v>17463.722000000002</v>
      </c>
      <c r="CF75" s="95">
        <v>21596.054000000004</v>
      </c>
      <c r="CG75" s="95">
        <v>23526.214999999997</v>
      </c>
      <c r="CH75" s="95">
        <v>41811.472000000002</v>
      </c>
      <c r="CI75" s="95">
        <v>26070.494999999995</v>
      </c>
      <c r="CJ75" s="95">
        <v>-14858.053999999998</v>
      </c>
      <c r="CK75" s="95">
        <v>1505.9249999999993</v>
      </c>
      <c r="CL75" s="95">
        <v>-8571.6869999999981</v>
      </c>
      <c r="CM75" s="95">
        <v>-9098.2749999999996</v>
      </c>
      <c r="CN75" s="95">
        <v>-12111.529000000002</v>
      </c>
      <c r="CO75" s="95">
        <v>-3890.902</v>
      </c>
      <c r="CP75" s="95">
        <v>-4459.0110000000004</v>
      </c>
      <c r="CQ75" s="95">
        <v>-11701.953000000001</v>
      </c>
      <c r="CR75" s="95">
        <v>-35544.68</v>
      </c>
      <c r="CS75" s="95">
        <v>5046.4679999999989</v>
      </c>
      <c r="CT75" s="95">
        <v>2888.92</v>
      </c>
      <c r="CU75" s="95">
        <v>-5485.2900000000009</v>
      </c>
      <c r="CV75" s="95">
        <v>40591.146999999997</v>
      </c>
      <c r="CW75" s="95">
        <v>28998.9</v>
      </c>
      <c r="CX75" s="95">
        <v>35983.502999999997</v>
      </c>
      <c r="CY75" s="95">
        <v>14517.734</v>
      </c>
      <c r="CZ75" s="95">
        <v>12725.873</v>
      </c>
      <c r="DA75" s="95">
        <v>17955.182000000001</v>
      </c>
      <c r="DB75" s="95">
        <v>22526.256999999998</v>
      </c>
      <c r="DC75" s="95">
        <v>14883.419999999998</v>
      </c>
      <c r="DD75" s="95">
        <v>2194.116</v>
      </c>
      <c r="DE75" s="95">
        <v>2446.7700000000004</v>
      </c>
      <c r="DF75" s="95">
        <v>-12509.776</v>
      </c>
      <c r="DG75" s="95">
        <v>-1075.7240000000002</v>
      </c>
      <c r="DH75" s="95">
        <v>39799.766000000003</v>
      </c>
      <c r="DI75" s="95">
        <v>20695.226000000002</v>
      </c>
      <c r="DJ75" s="95">
        <v>45236.724999999999</v>
      </c>
      <c r="DK75" s="95">
        <v>23222.723999999998</v>
      </c>
      <c r="DL75" s="95">
        <v>-5202.0169999999998</v>
      </c>
      <c r="DM75" s="95">
        <v>28131.871999999996</v>
      </c>
      <c r="DN75" s="95">
        <v>10985.367000000002</v>
      </c>
      <c r="DO75" s="95">
        <v>19276.627</v>
      </c>
      <c r="DP75" s="95">
        <v>6434.5889999999999</v>
      </c>
      <c r="DQ75" s="95">
        <v>23054.534999999996</v>
      </c>
      <c r="DR75" s="95">
        <v>47263.351000000002</v>
      </c>
      <c r="DS75" s="95">
        <v>12692.612000000001</v>
      </c>
      <c r="DT75" s="95">
        <v>32634.448</v>
      </c>
      <c r="DU75" s="95">
        <v>-23835.868999999999</v>
      </c>
      <c r="DV75" s="95">
        <v>38950.378000000004</v>
      </c>
      <c r="DW75" s="95">
        <v>16027.025</v>
      </c>
      <c r="DX75" s="95">
        <v>9136.6</v>
      </c>
      <c r="DY75" s="95">
        <v>14843.810000000001</v>
      </c>
      <c r="DZ75" s="95">
        <v>-9445.4670000000006</v>
      </c>
      <c r="EA75" s="95">
        <v>4227.0739999999987</v>
      </c>
      <c r="EB75" s="95">
        <v>57845.619999999995</v>
      </c>
      <c r="EC75" s="95">
        <v>15984.806999999999</v>
      </c>
      <c r="ED75" s="95">
        <v>24462.423999999999</v>
      </c>
      <c r="EE75" s="95">
        <v>28864.731999999996</v>
      </c>
      <c r="EF75" s="297">
        <f t="shared" si="2"/>
        <v>271591.37700000004</v>
      </c>
      <c r="EG75" s="297">
        <f t="shared" si="3"/>
        <v>209695.58199999999</v>
      </c>
    </row>
    <row r="76" spans="1:137" x14ac:dyDescent="0.2">
      <c r="A76" s="93" t="str">
        <f>IF('1'!$A$1=1,B76,C76)</f>
        <v>Direct investment</v>
      </c>
      <c r="B76" s="94" t="s">
        <v>168</v>
      </c>
      <c r="C76" s="94" t="s">
        <v>167</v>
      </c>
      <c r="D76" s="90">
        <v>-22880.954000000002</v>
      </c>
      <c r="E76" s="90">
        <v>-27760.198</v>
      </c>
      <c r="F76" s="90">
        <v>-26860.928</v>
      </c>
      <c r="G76" s="90">
        <v>14693.029</v>
      </c>
      <c r="H76" s="90">
        <v>16983.187999999998</v>
      </c>
      <c r="I76" s="90">
        <v>16519.144</v>
      </c>
      <c r="J76" s="90">
        <v>4917.1660000000002</v>
      </c>
      <c r="K76" s="90">
        <v>1189.4780000000001</v>
      </c>
      <c r="L76" s="90">
        <v>827.77</v>
      </c>
      <c r="M76" s="90">
        <v>-13432.404</v>
      </c>
      <c r="N76" s="90">
        <v>-15922.522999999999</v>
      </c>
      <c r="O76" s="90">
        <v>-16058.153</v>
      </c>
      <c r="P76" s="90">
        <v>-6234.741</v>
      </c>
      <c r="Q76" s="90">
        <v>-7997.0950000000003</v>
      </c>
      <c r="R76" s="90">
        <v>-9962.6290000000008</v>
      </c>
      <c r="S76" s="90">
        <v>15300.81</v>
      </c>
      <c r="T76" s="90">
        <v>11872.251</v>
      </c>
      <c r="U76" s="90">
        <v>12251.109</v>
      </c>
      <c r="V76" s="90">
        <v>3399.8989999999999</v>
      </c>
      <c r="W76" s="90">
        <v>5288.6750000000002</v>
      </c>
      <c r="X76" s="90">
        <v>7724.9859999999999</v>
      </c>
      <c r="Y76" s="90">
        <v>1159.077</v>
      </c>
      <c r="Z76" s="90">
        <v>1336.4490000000001</v>
      </c>
      <c r="AA76" s="90">
        <v>1179.204</v>
      </c>
      <c r="AB76" s="90">
        <v>5294.3689999999997</v>
      </c>
      <c r="AC76" s="90">
        <v>7729.9430000000002</v>
      </c>
      <c r="AD76" s="90">
        <v>9477.5480000000007</v>
      </c>
      <c r="AE76" s="90">
        <v>5156.5110000000004</v>
      </c>
      <c r="AF76" s="90">
        <v>3805.0120000000002</v>
      </c>
      <c r="AG76" s="90">
        <v>10391.325999999999</v>
      </c>
      <c r="AH76" s="90">
        <v>3531.8270000000002</v>
      </c>
      <c r="AI76" s="90">
        <v>3486.3969999999999</v>
      </c>
      <c r="AJ76" s="90">
        <v>3550.7710000000002</v>
      </c>
      <c r="AK76" s="90">
        <v>4024.902</v>
      </c>
      <c r="AL76" s="90">
        <v>4646.7179999999998</v>
      </c>
      <c r="AM76" s="90">
        <v>9548.2279999999992</v>
      </c>
      <c r="AN76" s="90">
        <v>14672.114</v>
      </c>
      <c r="AO76" s="90">
        <v>15351.643</v>
      </c>
      <c r="AP76" s="90">
        <v>15567.652</v>
      </c>
      <c r="AQ76" s="90">
        <v>4602.7079999999996</v>
      </c>
      <c r="AR76" s="90">
        <v>4346.0829999999996</v>
      </c>
      <c r="AS76" s="90">
        <v>6602.9470000000001</v>
      </c>
      <c r="AT76" s="90">
        <v>-1504.8389999999999</v>
      </c>
      <c r="AU76" s="90">
        <v>-54.963999999999999</v>
      </c>
      <c r="AV76" s="90">
        <v>-1606.902</v>
      </c>
      <c r="AW76" s="90">
        <v>14766.876</v>
      </c>
      <c r="AX76" s="90">
        <v>18072.973000000002</v>
      </c>
      <c r="AY76" s="90">
        <v>18868.825000000001</v>
      </c>
      <c r="AZ76" s="90">
        <v>4321.2719999999999</v>
      </c>
      <c r="BA76" s="90">
        <v>2797.55</v>
      </c>
      <c r="BB76" s="90">
        <v>6715.884</v>
      </c>
      <c r="BC76" s="90">
        <v>16113.709000000001</v>
      </c>
      <c r="BD76" s="90">
        <v>10577.918</v>
      </c>
      <c r="BE76" s="90">
        <v>14045.058999999999</v>
      </c>
      <c r="BF76" s="90">
        <v>15991.592000000001</v>
      </c>
      <c r="BG76" s="90">
        <v>17041.718000000001</v>
      </c>
      <c r="BH76" s="90">
        <v>17982.82</v>
      </c>
      <c r="BI76" s="90">
        <v>2505.6289999999999</v>
      </c>
      <c r="BJ76" s="90">
        <v>10185.623</v>
      </c>
      <c r="BK76" s="90">
        <v>14354.537</v>
      </c>
      <c r="BL76" s="90">
        <v>-12735.018</v>
      </c>
      <c r="BM76" s="90">
        <v>-10674.891</v>
      </c>
      <c r="BN76" s="90">
        <v>-19862.044999999998</v>
      </c>
      <c r="BO76" s="90">
        <v>8167.3959999999997</v>
      </c>
      <c r="BP76" s="90">
        <v>11074.317999999999</v>
      </c>
      <c r="BQ76" s="90">
        <v>11724.523999999999</v>
      </c>
      <c r="BR76" s="90">
        <v>1993.837</v>
      </c>
      <c r="BS76" s="90">
        <v>3247.527</v>
      </c>
      <c r="BT76" s="90">
        <v>1063.115</v>
      </c>
      <c r="BU76" s="90">
        <v>6486.4139999999998</v>
      </c>
      <c r="BV76" s="90">
        <v>2179.8820000000001</v>
      </c>
      <c r="BW76" s="90">
        <v>1352.1469999999999</v>
      </c>
      <c r="BX76" s="90">
        <v>18004.213</v>
      </c>
      <c r="BY76" s="90">
        <v>4517.3149999999996</v>
      </c>
      <c r="BZ76" s="90">
        <v>21485.968000000001</v>
      </c>
      <c r="CA76" s="90">
        <v>19076.197</v>
      </c>
      <c r="CB76" s="90">
        <v>9716.2029999999995</v>
      </c>
      <c r="CC76" s="90">
        <v>10242.191000000001</v>
      </c>
      <c r="CD76" s="90">
        <v>22805.793000000001</v>
      </c>
      <c r="CE76" s="90">
        <v>22713.553</v>
      </c>
      <c r="CF76" s="90">
        <v>21783.149000000001</v>
      </c>
      <c r="CG76" s="90">
        <v>14268.701999999999</v>
      </c>
      <c r="CH76" s="90">
        <v>11107.412</v>
      </c>
      <c r="CI76" s="90">
        <v>22641.598999999998</v>
      </c>
      <c r="CJ76" s="90">
        <v>363.75700000000001</v>
      </c>
      <c r="CK76" s="90">
        <v>-21821.694</v>
      </c>
      <c r="CL76" s="90">
        <v>-2632.9409999999998</v>
      </c>
      <c r="CM76" s="90">
        <v>-380.31400000000002</v>
      </c>
      <c r="CN76" s="90">
        <v>1199.451</v>
      </c>
      <c r="CO76" s="90">
        <v>2896.2350000000001</v>
      </c>
      <c r="CP76" s="90">
        <v>764.40200000000004</v>
      </c>
      <c r="CQ76" s="90">
        <v>-3583.723</v>
      </c>
      <c r="CR76" s="90">
        <v>-1023.921</v>
      </c>
      <c r="CS76" s="90">
        <v>-1645.587</v>
      </c>
      <c r="CT76" s="90">
        <v>-3291.174</v>
      </c>
      <c r="CU76" s="90">
        <v>255.98</v>
      </c>
      <c r="CV76" s="90">
        <v>11043.717000000001</v>
      </c>
      <c r="CW76" s="90">
        <v>13091.558999999999</v>
      </c>
      <c r="CX76" s="90">
        <v>13420.675999999999</v>
      </c>
      <c r="CY76" s="90">
        <v>16236.458000000001</v>
      </c>
      <c r="CZ76" s="90">
        <v>10202.638999999999</v>
      </c>
      <c r="DA76" s="90">
        <v>10751.168</v>
      </c>
      <c r="DB76" s="90">
        <v>19893.317999999999</v>
      </c>
      <c r="DC76" s="90">
        <v>12506.460999999999</v>
      </c>
      <c r="DD76" s="90">
        <v>16602.144</v>
      </c>
      <c r="DE76" s="90">
        <v>6865.5630000000001</v>
      </c>
      <c r="DF76" s="90">
        <v>1988.548</v>
      </c>
      <c r="DG76" s="90">
        <v>11165.272000000001</v>
      </c>
      <c r="DH76" s="90">
        <v>20373.239000000001</v>
      </c>
      <c r="DI76" s="90">
        <v>21226.847000000002</v>
      </c>
      <c r="DJ76" s="90">
        <v>27528.673999999999</v>
      </c>
      <c r="DK76" s="90">
        <v>14878.288</v>
      </c>
      <c r="DL76" s="90">
        <v>7743.46</v>
      </c>
      <c r="DM76" s="90">
        <v>12831.371999999999</v>
      </c>
      <c r="DN76" s="90">
        <v>5861.5950000000003</v>
      </c>
      <c r="DO76" s="90">
        <v>5766.5119999999997</v>
      </c>
      <c r="DP76" s="90">
        <v>-6682.0720000000001</v>
      </c>
      <c r="DQ76" s="90">
        <v>4742.8829999999998</v>
      </c>
      <c r="DR76" s="90">
        <v>6740.0929999999998</v>
      </c>
      <c r="DS76" s="90">
        <v>10855.522999999999</v>
      </c>
      <c r="DT76" s="90">
        <v>9853.4979999999996</v>
      </c>
      <c r="DU76" s="90">
        <v>4750.5050000000001</v>
      </c>
      <c r="DV76" s="90">
        <v>3940.6669999999999</v>
      </c>
      <c r="DW76" s="90">
        <v>3851.4560000000001</v>
      </c>
      <c r="DX76" s="90">
        <v>-2657.92</v>
      </c>
      <c r="DY76" s="90">
        <v>5571.6260000000002</v>
      </c>
      <c r="DZ76" s="90">
        <v>2298.6759999999999</v>
      </c>
      <c r="EA76" s="90">
        <v>2030.653</v>
      </c>
      <c r="EB76" s="90">
        <v>6776.201</v>
      </c>
      <c r="EC76" s="90">
        <v>5952.6750000000002</v>
      </c>
      <c r="ED76" s="90">
        <v>4841.96</v>
      </c>
      <c r="EE76" s="90">
        <v>9621.5769999999993</v>
      </c>
      <c r="EF76" s="87">
        <f t="shared" si="2"/>
        <v>131866.41400000002</v>
      </c>
      <c r="EG76" s="87">
        <f t="shared" si="3"/>
        <v>56831.574000000001</v>
      </c>
    </row>
    <row r="77" spans="1:137" x14ac:dyDescent="0.2">
      <c r="A77" s="93" t="str">
        <f>IF('1'!$A$1=1,B77,C77)</f>
        <v>o/w: reinvestment of earnings</v>
      </c>
      <c r="B77" s="121" t="s">
        <v>170</v>
      </c>
      <c r="C77" s="120" t="s">
        <v>169</v>
      </c>
      <c r="D77" s="95">
        <v>-23908.777999999998</v>
      </c>
      <c r="E77" s="95">
        <v>-29620.67</v>
      </c>
      <c r="F77" s="95">
        <v>-29628.418000000001</v>
      </c>
      <c r="G77" s="95">
        <v>12898.98</v>
      </c>
      <c r="H77" s="95">
        <v>14536.102999999999</v>
      </c>
      <c r="I77" s="95">
        <v>15393.804</v>
      </c>
      <c r="J77" s="95">
        <v>-130.54400000000001</v>
      </c>
      <c r="K77" s="95">
        <v>-129.761</v>
      </c>
      <c r="L77" s="95">
        <v>-152.48400000000001</v>
      </c>
      <c r="M77" s="95">
        <v>-13061.102000000001</v>
      </c>
      <c r="N77" s="95">
        <v>-14943.393</v>
      </c>
      <c r="O77" s="95">
        <v>-17205.164000000001</v>
      </c>
      <c r="P77" s="95">
        <v>-7544.7640000000001</v>
      </c>
      <c r="Q77" s="95">
        <v>-8472.17</v>
      </c>
      <c r="R77" s="95">
        <v>-10990.52</v>
      </c>
      <c r="S77" s="95">
        <v>10328.688</v>
      </c>
      <c r="T77" s="95">
        <v>10183.416999999999</v>
      </c>
      <c r="U77" s="95">
        <v>10230.049999999999</v>
      </c>
      <c r="V77" s="95">
        <v>-794.13699999999994</v>
      </c>
      <c r="W77" s="95">
        <v>-927.39800000000002</v>
      </c>
      <c r="X77" s="95">
        <v>-1550.252</v>
      </c>
      <c r="Y77" s="95">
        <v>103.029</v>
      </c>
      <c r="Z77" s="95">
        <v>51.402000000000001</v>
      </c>
      <c r="AA77" s="95">
        <v>366.863</v>
      </c>
      <c r="AB77" s="95">
        <v>4018.2910000000002</v>
      </c>
      <c r="AC77" s="95">
        <v>3864.971</v>
      </c>
      <c r="AD77" s="95">
        <v>5805.3360000000002</v>
      </c>
      <c r="AE77" s="95">
        <v>3947.9540000000002</v>
      </c>
      <c r="AF77" s="95">
        <v>3408.6559999999999</v>
      </c>
      <c r="AG77" s="95">
        <v>4255.7439999999997</v>
      </c>
      <c r="AH77" s="95">
        <v>-181.785</v>
      </c>
      <c r="AI77" s="95">
        <v>-1025.4110000000001</v>
      </c>
      <c r="AJ77" s="95">
        <v>-731.04100000000005</v>
      </c>
      <c r="AK77" s="95">
        <v>1492.6790000000001</v>
      </c>
      <c r="AL77" s="95">
        <v>1949.4849999999999</v>
      </c>
      <c r="AM77" s="95">
        <v>2531.5189999999998</v>
      </c>
      <c r="AN77" s="95">
        <v>12113.023999999999</v>
      </c>
      <c r="AO77" s="95">
        <v>11846.578</v>
      </c>
      <c r="AP77" s="95">
        <v>12354.025</v>
      </c>
      <c r="AQ77" s="95">
        <v>1752.1669999999999</v>
      </c>
      <c r="AR77" s="95">
        <v>2984.66</v>
      </c>
      <c r="AS77" s="95">
        <v>2463.0039999999999</v>
      </c>
      <c r="AT77" s="95">
        <v>-6890.5789999999997</v>
      </c>
      <c r="AU77" s="95">
        <v>-6128.5330000000004</v>
      </c>
      <c r="AV77" s="95">
        <v>-5299.9579999999996</v>
      </c>
      <c r="AW77" s="95">
        <v>10772.787</v>
      </c>
      <c r="AX77" s="95">
        <v>10307.460999999999</v>
      </c>
      <c r="AY77" s="95">
        <v>11504.703</v>
      </c>
      <c r="AZ77" s="95">
        <v>3680.0509999999999</v>
      </c>
      <c r="BA77" s="95">
        <v>3911.1379999999999</v>
      </c>
      <c r="BB77" s="95">
        <v>4244.4380000000001</v>
      </c>
      <c r="BC77" s="95">
        <v>7346.35</v>
      </c>
      <c r="BD77" s="95">
        <v>6911.2579999999998</v>
      </c>
      <c r="BE77" s="95">
        <v>7605.5320000000002</v>
      </c>
      <c r="BF77" s="95">
        <v>10171.785</v>
      </c>
      <c r="BG77" s="95">
        <v>10830.959000000001</v>
      </c>
      <c r="BH77" s="95">
        <v>12731.638000000001</v>
      </c>
      <c r="BI77" s="95">
        <v>-1165.9860000000001</v>
      </c>
      <c r="BJ77" s="95">
        <v>3533.29</v>
      </c>
      <c r="BK77" s="95">
        <v>2903.9609999999998</v>
      </c>
      <c r="BL77" s="95">
        <v>-14447.492</v>
      </c>
      <c r="BM77" s="95">
        <v>-15569.6</v>
      </c>
      <c r="BN77" s="95">
        <v>-19729.983</v>
      </c>
      <c r="BO77" s="95">
        <v>7759.0259999999998</v>
      </c>
      <c r="BP77" s="95">
        <v>7856.598</v>
      </c>
      <c r="BQ77" s="95">
        <v>8733.3009999999995</v>
      </c>
      <c r="BR77" s="95">
        <v>-2075.7759999999998</v>
      </c>
      <c r="BS77" s="95">
        <v>550.428</v>
      </c>
      <c r="BT77" s="95">
        <v>-2741.7179999999998</v>
      </c>
      <c r="BU77" s="95">
        <v>5834.94</v>
      </c>
      <c r="BV77" s="95">
        <v>4104.9719999999998</v>
      </c>
      <c r="BW77" s="95">
        <v>225.358</v>
      </c>
      <c r="BX77" s="95">
        <v>17637.356</v>
      </c>
      <c r="BY77" s="95">
        <v>4489.43</v>
      </c>
      <c r="BZ77" s="95">
        <v>23876.385999999999</v>
      </c>
      <c r="CA77" s="95">
        <v>19606.866999999998</v>
      </c>
      <c r="CB77" s="95">
        <v>15319.582</v>
      </c>
      <c r="CC77" s="95">
        <v>9833.5930000000008</v>
      </c>
      <c r="CD77" s="95">
        <v>15702.795</v>
      </c>
      <c r="CE77" s="95">
        <v>14812.022000000001</v>
      </c>
      <c r="CF77" s="95">
        <v>17773.98</v>
      </c>
      <c r="CG77" s="95">
        <v>4668.3180000000002</v>
      </c>
      <c r="CH77" s="95">
        <v>7140.4790000000003</v>
      </c>
      <c r="CI77" s="95">
        <v>-31894.174999999999</v>
      </c>
      <c r="CJ77" s="95">
        <v>7443.018</v>
      </c>
      <c r="CK77" s="95">
        <v>-4574.6000000000004</v>
      </c>
      <c r="CL77" s="95">
        <v>-5733.96</v>
      </c>
      <c r="CM77" s="95">
        <v>-58.51</v>
      </c>
      <c r="CN77" s="95">
        <v>175.529</v>
      </c>
      <c r="CO77" s="95">
        <v>409.56900000000002</v>
      </c>
      <c r="CP77" s="95">
        <v>-4267.9110000000001</v>
      </c>
      <c r="CQ77" s="95">
        <v>-6216.6620000000003</v>
      </c>
      <c r="CR77" s="95">
        <v>-6289.799</v>
      </c>
      <c r="CS77" s="95">
        <v>-1791.8610000000001</v>
      </c>
      <c r="CT77" s="95">
        <v>-3693.4290000000001</v>
      </c>
      <c r="CU77" s="95">
        <v>-5412.1530000000002</v>
      </c>
      <c r="CV77" s="95">
        <v>9069.0130000000008</v>
      </c>
      <c r="CW77" s="95">
        <v>9324.9930000000004</v>
      </c>
      <c r="CX77" s="95">
        <v>11884.795</v>
      </c>
      <c r="CY77" s="95">
        <v>8301.0720000000001</v>
      </c>
      <c r="CZ77" s="95">
        <v>8264.5040000000008</v>
      </c>
      <c r="DA77" s="95">
        <v>9836.9529999999995</v>
      </c>
      <c r="DB77" s="95">
        <v>11336.266</v>
      </c>
      <c r="DC77" s="95">
        <v>10056.365</v>
      </c>
      <c r="DD77" s="95">
        <v>13969.205</v>
      </c>
      <c r="DE77" s="95">
        <v>3651.895</v>
      </c>
      <c r="DF77" s="95">
        <v>1554.683</v>
      </c>
      <c r="DG77" s="95">
        <v>3523.9229999999998</v>
      </c>
      <c r="DH77" s="95">
        <v>11928.569</v>
      </c>
      <c r="DI77" s="95">
        <v>12796.865</v>
      </c>
      <c r="DJ77" s="95">
        <v>15117.572</v>
      </c>
      <c r="DK77" s="95">
        <v>10351.825000000001</v>
      </c>
      <c r="DL77" s="95">
        <v>7068.3890000000001</v>
      </c>
      <c r="DM77" s="95">
        <v>9674.1260000000002</v>
      </c>
      <c r="DN77" s="95">
        <v>5574.6639999999998</v>
      </c>
      <c r="DO77" s="95">
        <v>4242.5060000000003</v>
      </c>
      <c r="DP77" s="95">
        <v>-7672.009</v>
      </c>
      <c r="DQ77" s="95">
        <v>2185.85</v>
      </c>
      <c r="DR77" s="95">
        <v>3804.2240000000002</v>
      </c>
      <c r="DS77" s="95">
        <v>3214.9050000000002</v>
      </c>
      <c r="DT77" s="95">
        <v>505.30799999999999</v>
      </c>
      <c r="DU77" s="95">
        <v>1916.8710000000001</v>
      </c>
      <c r="DV77" s="95">
        <v>207.404</v>
      </c>
      <c r="DW77" s="95">
        <v>1325.232</v>
      </c>
      <c r="DX77" s="95">
        <v>456.83</v>
      </c>
      <c r="DY77" s="95">
        <v>4074.7710000000002</v>
      </c>
      <c r="DZ77" s="95">
        <v>-1086.6469999999999</v>
      </c>
      <c r="EA77" s="95">
        <v>-2154.9789999999998</v>
      </c>
      <c r="EB77" s="95">
        <v>-247.91</v>
      </c>
      <c r="EC77" s="95">
        <v>0</v>
      </c>
      <c r="ED77" s="95">
        <v>0</v>
      </c>
      <c r="EE77" s="95">
        <v>0</v>
      </c>
      <c r="EF77" s="297">
        <f t="shared" si="2"/>
        <v>78287.486000000004</v>
      </c>
      <c r="EG77" s="297">
        <f t="shared" si="3"/>
        <v>4996.880000000001</v>
      </c>
    </row>
    <row r="78" spans="1:137" x14ac:dyDescent="0.2">
      <c r="A78" s="93" t="str">
        <f>IF('1'!$A$1=1,B78,C78)</f>
        <v>Portfolio investment</v>
      </c>
      <c r="B78" s="94" t="s">
        <v>147</v>
      </c>
      <c r="C78" s="94" t="s">
        <v>146</v>
      </c>
      <c r="D78" s="95">
        <v>-426.94299999999998</v>
      </c>
      <c r="E78" s="95">
        <v>2301.11</v>
      </c>
      <c r="F78" s="95">
        <v>883.7360000000001</v>
      </c>
      <c r="G78" s="95">
        <v>-3633.5160000000001</v>
      </c>
      <c r="H78" s="95">
        <v>-62.746000000000009</v>
      </c>
      <c r="I78" s="95">
        <v>-169.86199999999999</v>
      </c>
      <c r="J78" s="95">
        <v>195.816</v>
      </c>
      <c r="K78" s="95">
        <v>64.881</v>
      </c>
      <c r="L78" s="95">
        <v>0</v>
      </c>
      <c r="M78" s="95">
        <v>808.12800000000004</v>
      </c>
      <c r="N78" s="95">
        <v>1072.3810000000001</v>
      </c>
      <c r="O78" s="95">
        <v>117.04199999999999</v>
      </c>
      <c r="P78" s="95">
        <v>-145.55800000000002</v>
      </c>
      <c r="Q78" s="95">
        <v>-448.68200000000002</v>
      </c>
      <c r="R78" s="95">
        <v>26.356000000000009</v>
      </c>
      <c r="S78" s="95">
        <v>666.36700000000008</v>
      </c>
      <c r="T78" s="95">
        <v>-378.09699999999998</v>
      </c>
      <c r="U78" s="95">
        <v>74.853999999999999</v>
      </c>
      <c r="V78" s="95">
        <v>0</v>
      </c>
      <c r="W78" s="95">
        <v>1102.8520000000001</v>
      </c>
      <c r="X78" s="95">
        <v>525.50900000000001</v>
      </c>
      <c r="Y78" s="95">
        <v>-180.30099999999999</v>
      </c>
      <c r="Z78" s="95">
        <v>-51.402000000000001</v>
      </c>
      <c r="AA78" s="95">
        <v>26.204999999999998</v>
      </c>
      <c r="AB78" s="95">
        <v>0</v>
      </c>
      <c r="AC78" s="95">
        <v>-27.027999999999999</v>
      </c>
      <c r="AD78" s="95">
        <v>27.001999999999999</v>
      </c>
      <c r="AE78" s="95">
        <v>1101.1299999999999</v>
      </c>
      <c r="AF78" s="95">
        <v>3989.9780000000001</v>
      </c>
      <c r="AG78" s="95">
        <v>2741.43</v>
      </c>
      <c r="AH78" s="95">
        <v>51.938999999999993</v>
      </c>
      <c r="AI78" s="95">
        <v>-76.906000000000006</v>
      </c>
      <c r="AJ78" s="95">
        <v>939.91000000000008</v>
      </c>
      <c r="AK78" s="95">
        <v>506.44499999999999</v>
      </c>
      <c r="AL78" s="95">
        <v>854.56899999999996</v>
      </c>
      <c r="AM78" s="95">
        <v>660.39599999999996</v>
      </c>
      <c r="AN78" s="95">
        <v>-85.302999999999997</v>
      </c>
      <c r="AO78" s="95">
        <v>163.02600000000001</v>
      </c>
      <c r="AP78" s="95">
        <v>1290.7189999999998</v>
      </c>
      <c r="AQ78" s="95">
        <v>2955.1480000000001</v>
      </c>
      <c r="AR78" s="95">
        <v>26.181000000000001</v>
      </c>
      <c r="AS78" s="95">
        <v>602.65</v>
      </c>
      <c r="AT78" s="95">
        <v>-2402.4629999999997</v>
      </c>
      <c r="AU78" s="95">
        <v>-714.53700000000003</v>
      </c>
      <c r="AV78" s="95">
        <v>-140.95600000000002</v>
      </c>
      <c r="AW78" s="95">
        <v>-309.40100000000001</v>
      </c>
      <c r="AX78" s="95">
        <v>-977.67200000000003</v>
      </c>
      <c r="AY78" s="95">
        <v>-472.41600000000005</v>
      </c>
      <c r="AZ78" s="95">
        <v>-278.79199999999997</v>
      </c>
      <c r="BA78" s="95">
        <v>624.69599999999991</v>
      </c>
      <c r="BB78" s="95">
        <v>-6796.4749999999995</v>
      </c>
      <c r="BC78" s="95">
        <v>187.68</v>
      </c>
      <c r="BD78" s="95">
        <v>131.89400000000001</v>
      </c>
      <c r="BE78" s="95">
        <v>609.50199999999995</v>
      </c>
      <c r="BF78" s="95">
        <v>39579.832999999999</v>
      </c>
      <c r="BG78" s="95">
        <v>176.72899999999998</v>
      </c>
      <c r="BH78" s="95">
        <v>6638.2870000000003</v>
      </c>
      <c r="BI78" s="95">
        <v>1290.0259999999998</v>
      </c>
      <c r="BJ78" s="95">
        <v>12037.555</v>
      </c>
      <c r="BK78" s="95">
        <v>-165.267</v>
      </c>
      <c r="BL78" s="95">
        <v>578.86400000000003</v>
      </c>
      <c r="BM78" s="95">
        <v>12519.630999999999</v>
      </c>
      <c r="BN78" s="95">
        <v>-1267.79</v>
      </c>
      <c r="BO78" s="95">
        <v>353.92100000000005</v>
      </c>
      <c r="BP78" s="95">
        <v>-187.7</v>
      </c>
      <c r="BQ78" s="95">
        <v>267.07400000000001</v>
      </c>
      <c r="BR78" s="95">
        <v>1447.58</v>
      </c>
      <c r="BS78" s="95">
        <v>660.51400000000001</v>
      </c>
      <c r="BT78" s="95">
        <v>-867.27800000000002</v>
      </c>
      <c r="BU78" s="95">
        <v>-1048.0239999999999</v>
      </c>
      <c r="BV78" s="95">
        <v>509.58299999999997</v>
      </c>
      <c r="BW78" s="95">
        <v>535.22500000000002</v>
      </c>
      <c r="BX78" s="95">
        <v>197.53800000000001</v>
      </c>
      <c r="BY78" s="95">
        <v>418.27</v>
      </c>
      <c r="BZ78" s="95">
        <v>-1862.3030000000001</v>
      </c>
      <c r="CA78" s="95">
        <v>-139.65</v>
      </c>
      <c r="CB78" s="95">
        <v>-496.851</v>
      </c>
      <c r="CC78" s="95">
        <v>19067.909</v>
      </c>
      <c r="CD78" s="95">
        <v>8028.2920000000004</v>
      </c>
      <c r="CE78" s="95">
        <v>-482.12699999999995</v>
      </c>
      <c r="CF78" s="95">
        <v>-2325.3179999999998</v>
      </c>
      <c r="CG78" s="95">
        <v>-158.24799999999999</v>
      </c>
      <c r="CH78" s="95">
        <v>20892.512999999999</v>
      </c>
      <c r="CI78" s="95">
        <v>571.48300000000006</v>
      </c>
      <c r="CJ78" s="95">
        <v>-1007.326</v>
      </c>
      <c r="CK78" s="95">
        <v>-142.06800000000001</v>
      </c>
      <c r="CL78" s="95">
        <v>234.03899999999999</v>
      </c>
      <c r="CM78" s="95">
        <v>204.78399999999999</v>
      </c>
      <c r="CN78" s="95">
        <v>175.529</v>
      </c>
      <c r="CO78" s="95">
        <v>204.78399999999999</v>
      </c>
      <c r="CP78" s="95">
        <v>2388.7559999999999</v>
      </c>
      <c r="CQ78" s="95">
        <v>292.54899999999998</v>
      </c>
      <c r="CR78" s="95">
        <v>292.54899999999998</v>
      </c>
      <c r="CS78" s="95">
        <v>292.54899999999998</v>
      </c>
      <c r="CT78" s="95">
        <v>1023.921</v>
      </c>
      <c r="CU78" s="95">
        <v>1097.058</v>
      </c>
      <c r="CV78" s="95">
        <v>292.54899999999998</v>
      </c>
      <c r="CW78" s="95">
        <v>-4461.3689999999997</v>
      </c>
      <c r="CX78" s="95">
        <v>292.54899999999998</v>
      </c>
      <c r="CY78" s="95">
        <v>292.54899999999998</v>
      </c>
      <c r="CZ78" s="95">
        <v>1023.921</v>
      </c>
      <c r="DA78" s="95">
        <v>292.54899999999998</v>
      </c>
      <c r="DB78" s="95">
        <v>292.54899999999998</v>
      </c>
      <c r="DC78" s="95">
        <v>292.54899999999998</v>
      </c>
      <c r="DD78" s="95">
        <v>-1718.7239999999999</v>
      </c>
      <c r="DE78" s="95">
        <v>292.15199999999999</v>
      </c>
      <c r="DF78" s="95">
        <v>-3579.3870000000002</v>
      </c>
      <c r="DG78" s="95">
        <v>333.84499999999997</v>
      </c>
      <c r="DH78" s="95">
        <v>-3976.19</v>
      </c>
      <c r="DI78" s="95">
        <v>265.81</v>
      </c>
      <c r="DJ78" s="95">
        <v>309.31099999999998</v>
      </c>
      <c r="DK78" s="95">
        <v>275.524</v>
      </c>
      <c r="DL78" s="95">
        <v>-6830.1289999999999</v>
      </c>
      <c r="DM78" s="95">
        <v>242.86600000000001</v>
      </c>
      <c r="DN78" s="95">
        <v>-6558.4279999999999</v>
      </c>
      <c r="DO78" s="95">
        <v>205.947</v>
      </c>
      <c r="DP78" s="95">
        <v>288.73199999999997</v>
      </c>
      <c r="DQ78" s="95">
        <v>206.21199999999999</v>
      </c>
      <c r="DR78" s="95">
        <v>6533.3419999999996</v>
      </c>
      <c r="DS78" s="95">
        <v>250.512</v>
      </c>
      <c r="DT78" s="95">
        <v>6990.0879999999997</v>
      </c>
      <c r="DU78" s="95">
        <v>-3917.0830000000001</v>
      </c>
      <c r="DV78" s="95">
        <v>248.88399999999999</v>
      </c>
      <c r="DW78" s="95">
        <v>248.48099999999999</v>
      </c>
      <c r="DX78" s="95">
        <v>1412.02</v>
      </c>
      <c r="DY78" s="95">
        <v>291.05500000000001</v>
      </c>
      <c r="DZ78" s="95">
        <v>-6687.0560000000005</v>
      </c>
      <c r="EA78" s="95">
        <v>41.442</v>
      </c>
      <c r="EB78" s="95">
        <v>247.91</v>
      </c>
      <c r="EC78" s="95">
        <v>249.76300000000001</v>
      </c>
      <c r="ED78" s="95">
        <v>926.28800000000001</v>
      </c>
      <c r="EE78" s="95">
        <v>168.8</v>
      </c>
      <c r="EF78" s="297">
        <f t="shared" si="2"/>
        <v>-8786.491</v>
      </c>
      <c r="EG78" s="297">
        <f t="shared" si="3"/>
        <v>220.59199999999936</v>
      </c>
    </row>
    <row r="79" spans="1:137" x14ac:dyDescent="0.2">
      <c r="A79" s="108" t="str">
        <f>IF('1'!$A$1=1,B79,C79)</f>
        <v>Equity</v>
      </c>
      <c r="B79" s="109" t="s">
        <v>157</v>
      </c>
      <c r="C79" s="109" t="s">
        <v>156</v>
      </c>
      <c r="D79" s="95">
        <v>-173.94</v>
      </c>
      <c r="E79" s="95">
        <v>2913.107</v>
      </c>
      <c r="F79" s="95">
        <v>767.45500000000004</v>
      </c>
      <c r="G79" s="95">
        <v>113.547</v>
      </c>
      <c r="H79" s="95">
        <v>83.661000000000001</v>
      </c>
      <c r="I79" s="95">
        <v>21.233000000000001</v>
      </c>
      <c r="J79" s="95">
        <v>195.816</v>
      </c>
      <c r="K79" s="95">
        <v>43.253999999999998</v>
      </c>
      <c r="L79" s="95">
        <v>43.567</v>
      </c>
      <c r="M79" s="95">
        <v>152.88900000000001</v>
      </c>
      <c r="N79" s="95">
        <v>0</v>
      </c>
      <c r="O79" s="95">
        <v>140.44999999999999</v>
      </c>
      <c r="P79" s="95">
        <v>24.26</v>
      </c>
      <c r="Q79" s="95">
        <v>131.965</v>
      </c>
      <c r="R79" s="95">
        <v>131.78100000000001</v>
      </c>
      <c r="S79" s="95">
        <v>51.259</v>
      </c>
      <c r="T79" s="95">
        <v>50.412999999999997</v>
      </c>
      <c r="U79" s="95">
        <v>74.853999999999999</v>
      </c>
      <c r="V79" s="95">
        <v>49.634</v>
      </c>
      <c r="W79" s="95">
        <v>1102.8520000000001</v>
      </c>
      <c r="X79" s="95">
        <v>105.102</v>
      </c>
      <c r="Y79" s="95">
        <v>25.757000000000001</v>
      </c>
      <c r="Z79" s="95">
        <v>-25.701000000000001</v>
      </c>
      <c r="AA79" s="95">
        <v>26.204999999999998</v>
      </c>
      <c r="AB79" s="95">
        <v>0</v>
      </c>
      <c r="AC79" s="95">
        <v>27.027999999999999</v>
      </c>
      <c r="AD79" s="95">
        <v>27.001999999999999</v>
      </c>
      <c r="AE79" s="95">
        <v>26.856999999999999</v>
      </c>
      <c r="AF79" s="95">
        <v>105.69499999999999</v>
      </c>
      <c r="AG79" s="95">
        <v>26.109000000000002</v>
      </c>
      <c r="AH79" s="95">
        <v>233.72399999999999</v>
      </c>
      <c r="AI79" s="95">
        <v>-51.271000000000001</v>
      </c>
      <c r="AJ79" s="95">
        <v>522.17200000000003</v>
      </c>
      <c r="AK79" s="95">
        <v>506.44499999999999</v>
      </c>
      <c r="AL79" s="95">
        <v>854.56899999999996</v>
      </c>
      <c r="AM79" s="95">
        <v>660.39599999999996</v>
      </c>
      <c r="AN79" s="95">
        <v>-56.869</v>
      </c>
      <c r="AO79" s="95">
        <v>163.02600000000001</v>
      </c>
      <c r="AP79" s="95">
        <v>131.70599999999999</v>
      </c>
      <c r="AQ79" s="95">
        <v>-52.302999999999997</v>
      </c>
      <c r="AR79" s="95">
        <v>0</v>
      </c>
      <c r="AS79" s="95">
        <v>235.82</v>
      </c>
      <c r="AT79" s="95">
        <v>79.201999999999998</v>
      </c>
      <c r="AU79" s="95">
        <v>-164.893</v>
      </c>
      <c r="AV79" s="95">
        <v>84.573999999999998</v>
      </c>
      <c r="AW79" s="95">
        <v>-309.40100000000001</v>
      </c>
      <c r="AX79" s="95">
        <v>-251.40100000000001</v>
      </c>
      <c r="AY79" s="95">
        <v>-138.946</v>
      </c>
      <c r="AZ79" s="95">
        <v>-139.39599999999999</v>
      </c>
      <c r="BA79" s="95">
        <v>-162.964</v>
      </c>
      <c r="BB79" s="95">
        <v>268.63499999999999</v>
      </c>
      <c r="BC79" s="95">
        <v>26.811</v>
      </c>
      <c r="BD79" s="95">
        <v>105.515</v>
      </c>
      <c r="BE79" s="95">
        <v>556.50199999999995</v>
      </c>
      <c r="BF79" s="95">
        <v>180.25899999999999</v>
      </c>
      <c r="BG79" s="95">
        <v>100.988</v>
      </c>
      <c r="BH79" s="95">
        <v>-49.539000000000001</v>
      </c>
      <c r="BI79" s="95">
        <v>1141.1769999999999</v>
      </c>
      <c r="BJ79" s="95">
        <v>-389.88</v>
      </c>
      <c r="BK79" s="95">
        <v>-354.142</v>
      </c>
      <c r="BL79" s="95">
        <v>217.07400000000001</v>
      </c>
      <c r="BM79" s="95">
        <v>24.597000000000001</v>
      </c>
      <c r="BN79" s="95">
        <v>369.77199999999999</v>
      </c>
      <c r="BO79" s="95">
        <v>163.34800000000001</v>
      </c>
      <c r="BP79" s="95">
        <v>134.072</v>
      </c>
      <c r="BQ79" s="95">
        <v>53.414999999999999</v>
      </c>
      <c r="BR79" s="95">
        <v>1802.6469999999999</v>
      </c>
      <c r="BS79" s="95">
        <v>467.86399999999998</v>
      </c>
      <c r="BT79" s="95">
        <v>1119.069</v>
      </c>
      <c r="BU79" s="95">
        <v>-821.42399999999998</v>
      </c>
      <c r="BV79" s="95">
        <v>849.30499999999995</v>
      </c>
      <c r="BW79" s="95">
        <v>225.358</v>
      </c>
      <c r="BX79" s="95">
        <v>0</v>
      </c>
      <c r="BY79" s="95">
        <v>223.077</v>
      </c>
      <c r="BZ79" s="95">
        <v>0</v>
      </c>
      <c r="CA79" s="95">
        <v>-83.79</v>
      </c>
      <c r="CB79" s="95">
        <v>0</v>
      </c>
      <c r="CC79" s="95">
        <v>-217.91900000000001</v>
      </c>
      <c r="CD79" s="95">
        <v>-353.78899999999999</v>
      </c>
      <c r="CE79" s="95">
        <v>-696.40599999999995</v>
      </c>
      <c r="CF79" s="95">
        <v>-374.18900000000002</v>
      </c>
      <c r="CG79" s="95">
        <v>-395.62</v>
      </c>
      <c r="CH79" s="95">
        <v>-555.37099999999998</v>
      </c>
      <c r="CI79" s="95">
        <v>462.62900000000002</v>
      </c>
      <c r="CJ79" s="95">
        <v>-167.88800000000001</v>
      </c>
      <c r="CK79" s="95">
        <v>-142.06800000000001</v>
      </c>
      <c r="CL79" s="95">
        <v>0</v>
      </c>
      <c r="CM79" s="95">
        <v>0</v>
      </c>
      <c r="CN79" s="95">
        <v>0</v>
      </c>
      <c r="CO79" s="95">
        <v>0</v>
      </c>
      <c r="CP79" s="95">
        <v>0</v>
      </c>
      <c r="CQ79" s="95">
        <v>0</v>
      </c>
      <c r="CR79" s="95">
        <v>0</v>
      </c>
      <c r="CS79" s="95">
        <v>0</v>
      </c>
      <c r="CT79" s="95">
        <v>0</v>
      </c>
      <c r="CU79" s="95">
        <v>0</v>
      </c>
      <c r="CV79" s="95">
        <v>0</v>
      </c>
      <c r="CW79" s="95">
        <v>0</v>
      </c>
      <c r="CX79" s="95">
        <v>0</v>
      </c>
      <c r="CY79" s="95">
        <v>0</v>
      </c>
      <c r="CZ79" s="95">
        <v>0</v>
      </c>
      <c r="DA79" s="95">
        <v>0</v>
      </c>
      <c r="DB79" s="95">
        <v>0</v>
      </c>
      <c r="DC79" s="95">
        <v>0</v>
      </c>
      <c r="DD79" s="95">
        <v>36.569000000000003</v>
      </c>
      <c r="DE79" s="95">
        <v>0</v>
      </c>
      <c r="DF79" s="95">
        <v>0</v>
      </c>
      <c r="DG79" s="95">
        <v>37.094000000000001</v>
      </c>
      <c r="DH79" s="95">
        <v>0</v>
      </c>
      <c r="DI79" s="95">
        <v>0</v>
      </c>
      <c r="DJ79" s="95">
        <v>38.664000000000001</v>
      </c>
      <c r="DK79" s="95">
        <v>0</v>
      </c>
      <c r="DL79" s="95">
        <v>0</v>
      </c>
      <c r="DM79" s="95">
        <v>40.478000000000002</v>
      </c>
      <c r="DN79" s="95">
        <v>0</v>
      </c>
      <c r="DO79" s="95">
        <v>0</v>
      </c>
      <c r="DP79" s="95">
        <v>82.495000000000005</v>
      </c>
      <c r="DQ79" s="95">
        <v>0</v>
      </c>
      <c r="DR79" s="95">
        <v>0</v>
      </c>
      <c r="DS79" s="95">
        <v>0</v>
      </c>
      <c r="DT79" s="95">
        <v>0</v>
      </c>
      <c r="DU79" s="95">
        <v>0</v>
      </c>
      <c r="DV79" s="95">
        <v>0</v>
      </c>
      <c r="DW79" s="95">
        <v>0</v>
      </c>
      <c r="DX79" s="95">
        <v>0</v>
      </c>
      <c r="DY79" s="95">
        <v>41.579000000000001</v>
      </c>
      <c r="DZ79" s="95">
        <v>41.793999999999997</v>
      </c>
      <c r="EA79" s="95">
        <v>0</v>
      </c>
      <c r="EB79" s="95">
        <v>0</v>
      </c>
      <c r="EC79" s="95">
        <v>0</v>
      </c>
      <c r="ED79" s="95">
        <v>0</v>
      </c>
      <c r="EE79" s="95">
        <v>0</v>
      </c>
      <c r="EF79" s="297">
        <f t="shared" si="2"/>
        <v>161.637</v>
      </c>
      <c r="EG79" s="297">
        <f t="shared" si="3"/>
        <v>83.37299999999999</v>
      </c>
    </row>
    <row r="80" spans="1:137" x14ac:dyDescent="0.2">
      <c r="A80" s="108" t="str">
        <f>IF('1'!$A$1=1,B80,C80)</f>
        <v>Debt securities</v>
      </c>
      <c r="B80" s="109" t="s">
        <v>158</v>
      </c>
      <c r="C80" s="109" t="s">
        <v>88</v>
      </c>
      <c r="D80" s="95">
        <v>-253.00299999999999</v>
      </c>
      <c r="E80" s="95">
        <v>-611.99699999999996</v>
      </c>
      <c r="F80" s="95">
        <v>116.28100000000001</v>
      </c>
      <c r="G80" s="95">
        <v>-3747.0630000000001</v>
      </c>
      <c r="H80" s="95">
        <v>-146.40700000000001</v>
      </c>
      <c r="I80" s="95">
        <v>-191.095</v>
      </c>
      <c r="J80" s="95">
        <v>0</v>
      </c>
      <c r="K80" s="95">
        <v>21.626999999999999</v>
      </c>
      <c r="L80" s="95">
        <v>-43.567</v>
      </c>
      <c r="M80" s="95">
        <v>655.23900000000003</v>
      </c>
      <c r="N80" s="95">
        <v>1072.3810000000001</v>
      </c>
      <c r="O80" s="95">
        <v>-23.408000000000001</v>
      </c>
      <c r="P80" s="95">
        <v>-169.81800000000001</v>
      </c>
      <c r="Q80" s="95">
        <v>-580.64700000000005</v>
      </c>
      <c r="R80" s="95">
        <v>-105.425</v>
      </c>
      <c r="S80" s="95">
        <v>615.10800000000006</v>
      </c>
      <c r="T80" s="95">
        <v>-428.51</v>
      </c>
      <c r="U80" s="95">
        <v>0</v>
      </c>
      <c r="V80" s="95">
        <v>-49.634</v>
      </c>
      <c r="W80" s="95">
        <v>0</v>
      </c>
      <c r="X80" s="95">
        <v>420.40699999999998</v>
      </c>
      <c r="Y80" s="95">
        <v>-206.05799999999999</v>
      </c>
      <c r="Z80" s="95">
        <v>-25.701000000000001</v>
      </c>
      <c r="AA80" s="95">
        <v>0</v>
      </c>
      <c r="AB80" s="95">
        <v>0</v>
      </c>
      <c r="AC80" s="95">
        <v>-54.055999999999997</v>
      </c>
      <c r="AD80" s="95">
        <v>0</v>
      </c>
      <c r="AE80" s="95">
        <v>1074.2729999999999</v>
      </c>
      <c r="AF80" s="95">
        <v>3884.2829999999999</v>
      </c>
      <c r="AG80" s="95">
        <v>2715.3209999999999</v>
      </c>
      <c r="AH80" s="95">
        <v>-181.785</v>
      </c>
      <c r="AI80" s="95">
        <v>-25.635000000000002</v>
      </c>
      <c r="AJ80" s="95">
        <v>417.738</v>
      </c>
      <c r="AK80" s="95">
        <v>0</v>
      </c>
      <c r="AL80" s="95">
        <v>0</v>
      </c>
      <c r="AM80" s="95">
        <v>0</v>
      </c>
      <c r="AN80" s="95">
        <v>-28.434000000000001</v>
      </c>
      <c r="AO80" s="95">
        <v>0</v>
      </c>
      <c r="AP80" s="95">
        <v>1159.0129999999999</v>
      </c>
      <c r="AQ80" s="95">
        <v>3007.451</v>
      </c>
      <c r="AR80" s="95">
        <v>26.181000000000001</v>
      </c>
      <c r="AS80" s="95">
        <v>366.83</v>
      </c>
      <c r="AT80" s="95">
        <v>-2481.665</v>
      </c>
      <c r="AU80" s="95">
        <v>-549.64400000000001</v>
      </c>
      <c r="AV80" s="95">
        <v>-225.53</v>
      </c>
      <c r="AW80" s="95">
        <v>0</v>
      </c>
      <c r="AX80" s="95">
        <v>-726.27099999999996</v>
      </c>
      <c r="AY80" s="95">
        <v>-333.47</v>
      </c>
      <c r="AZ80" s="95">
        <v>-139.39599999999999</v>
      </c>
      <c r="BA80" s="95">
        <v>787.66</v>
      </c>
      <c r="BB80" s="95">
        <v>-7065.11</v>
      </c>
      <c r="BC80" s="95">
        <v>160.869</v>
      </c>
      <c r="BD80" s="95">
        <v>26.379000000000001</v>
      </c>
      <c r="BE80" s="95">
        <v>53</v>
      </c>
      <c r="BF80" s="95">
        <v>39399.574000000001</v>
      </c>
      <c r="BG80" s="95">
        <v>75.741</v>
      </c>
      <c r="BH80" s="95">
        <v>6687.826</v>
      </c>
      <c r="BI80" s="95">
        <v>148.84899999999999</v>
      </c>
      <c r="BJ80" s="95">
        <v>12427.434999999999</v>
      </c>
      <c r="BK80" s="95">
        <v>188.875</v>
      </c>
      <c r="BL80" s="95">
        <v>361.79</v>
      </c>
      <c r="BM80" s="95">
        <v>12495.034</v>
      </c>
      <c r="BN80" s="95">
        <v>-1637.5619999999999</v>
      </c>
      <c r="BO80" s="95">
        <v>190.57300000000001</v>
      </c>
      <c r="BP80" s="95">
        <v>-321.77199999999999</v>
      </c>
      <c r="BQ80" s="95">
        <v>213.65899999999999</v>
      </c>
      <c r="BR80" s="95">
        <v>-355.06700000000001</v>
      </c>
      <c r="BS80" s="95">
        <v>192.65</v>
      </c>
      <c r="BT80" s="95">
        <v>-1986.347</v>
      </c>
      <c r="BU80" s="95">
        <v>-226.6</v>
      </c>
      <c r="BV80" s="95">
        <v>-339.72199999999998</v>
      </c>
      <c r="BW80" s="95">
        <v>309.86700000000002</v>
      </c>
      <c r="BX80" s="95">
        <v>197.53800000000001</v>
      </c>
      <c r="BY80" s="95">
        <v>195.19300000000001</v>
      </c>
      <c r="BZ80" s="95">
        <v>-1862.3030000000001</v>
      </c>
      <c r="CA80" s="95">
        <v>-55.86</v>
      </c>
      <c r="CB80" s="95">
        <v>-496.851</v>
      </c>
      <c r="CC80" s="95">
        <v>19285.828000000001</v>
      </c>
      <c r="CD80" s="95">
        <v>8382.0810000000001</v>
      </c>
      <c r="CE80" s="95">
        <v>214.279</v>
      </c>
      <c r="CF80" s="95">
        <v>-1951.1289999999999</v>
      </c>
      <c r="CG80" s="95">
        <v>237.37200000000001</v>
      </c>
      <c r="CH80" s="95">
        <v>21447.883999999998</v>
      </c>
      <c r="CI80" s="95">
        <v>108.854</v>
      </c>
      <c r="CJ80" s="95">
        <v>-839.43799999999999</v>
      </c>
      <c r="CK80" s="95">
        <v>0</v>
      </c>
      <c r="CL80" s="95">
        <v>234.03899999999999</v>
      </c>
      <c r="CM80" s="95">
        <v>204.78399999999999</v>
      </c>
      <c r="CN80" s="95">
        <v>175.529</v>
      </c>
      <c r="CO80" s="95">
        <v>204.78399999999999</v>
      </c>
      <c r="CP80" s="95">
        <v>2388.7559999999999</v>
      </c>
      <c r="CQ80" s="95">
        <v>292.54899999999998</v>
      </c>
      <c r="CR80" s="95">
        <v>292.54899999999998</v>
      </c>
      <c r="CS80" s="95">
        <v>292.54899999999998</v>
      </c>
      <c r="CT80" s="95">
        <v>1023.921</v>
      </c>
      <c r="CU80" s="95">
        <v>1097.058</v>
      </c>
      <c r="CV80" s="95">
        <v>292.54899999999998</v>
      </c>
      <c r="CW80" s="95">
        <v>-4461.3689999999997</v>
      </c>
      <c r="CX80" s="95">
        <v>292.54899999999998</v>
      </c>
      <c r="CY80" s="95">
        <v>292.54899999999998</v>
      </c>
      <c r="CZ80" s="95">
        <v>1023.921</v>
      </c>
      <c r="DA80" s="95">
        <v>292.54899999999998</v>
      </c>
      <c r="DB80" s="95">
        <v>292.54899999999998</v>
      </c>
      <c r="DC80" s="95">
        <v>292.54899999999998</v>
      </c>
      <c r="DD80" s="95">
        <v>-1755.2929999999999</v>
      </c>
      <c r="DE80" s="95">
        <v>292.15199999999999</v>
      </c>
      <c r="DF80" s="95">
        <v>-3579.3870000000002</v>
      </c>
      <c r="DG80" s="95">
        <v>296.75099999999998</v>
      </c>
      <c r="DH80" s="95">
        <v>-3976.19</v>
      </c>
      <c r="DI80" s="95">
        <v>265.81</v>
      </c>
      <c r="DJ80" s="95">
        <v>270.64699999999999</v>
      </c>
      <c r="DK80" s="95">
        <v>275.524</v>
      </c>
      <c r="DL80" s="95">
        <v>-6830.1289999999999</v>
      </c>
      <c r="DM80" s="95">
        <v>202.38800000000001</v>
      </c>
      <c r="DN80" s="95">
        <v>-6558.4279999999999</v>
      </c>
      <c r="DO80" s="95">
        <v>205.947</v>
      </c>
      <c r="DP80" s="95">
        <v>206.23699999999999</v>
      </c>
      <c r="DQ80" s="95">
        <v>206.21199999999999</v>
      </c>
      <c r="DR80" s="95">
        <v>6533.3419999999996</v>
      </c>
      <c r="DS80" s="95">
        <v>250.512</v>
      </c>
      <c r="DT80" s="95">
        <v>6990.0879999999997</v>
      </c>
      <c r="DU80" s="95">
        <v>-3917.0830000000001</v>
      </c>
      <c r="DV80" s="95">
        <v>248.88399999999999</v>
      </c>
      <c r="DW80" s="95">
        <v>248.48099999999999</v>
      </c>
      <c r="DX80" s="95">
        <v>1412.02</v>
      </c>
      <c r="DY80" s="95">
        <v>249.476</v>
      </c>
      <c r="DZ80" s="95">
        <v>-6728.85</v>
      </c>
      <c r="EA80" s="95">
        <v>41.442</v>
      </c>
      <c r="EB80" s="95">
        <v>247.91</v>
      </c>
      <c r="EC80" s="95">
        <v>249.76300000000001</v>
      </c>
      <c r="ED80" s="95">
        <v>926.28800000000001</v>
      </c>
      <c r="EE80" s="95">
        <v>168.8</v>
      </c>
      <c r="EF80" s="297">
        <f t="shared" si="2"/>
        <v>-8948.1279999999988</v>
      </c>
      <c r="EG80" s="297">
        <f t="shared" si="3"/>
        <v>137.21899999999886</v>
      </c>
    </row>
    <row r="81" spans="1:277" x14ac:dyDescent="0.2">
      <c r="A81" s="93" t="str">
        <f>IF('1'!$A$1=1,B81,C81)</f>
        <v>Other investment</v>
      </c>
      <c r="B81" s="94" t="s">
        <v>159</v>
      </c>
      <c r="C81" s="94" t="s">
        <v>152</v>
      </c>
      <c r="D81" s="95">
        <v>-8459.7860000000001</v>
      </c>
      <c r="E81" s="95">
        <v>-12190.986999999999</v>
      </c>
      <c r="F81" s="95">
        <v>-8767.5919999999987</v>
      </c>
      <c r="G81" s="95">
        <v>-2134.69</v>
      </c>
      <c r="H81" s="95">
        <v>-4454.9490000000005</v>
      </c>
      <c r="I81" s="95">
        <v>-3057.5280000000002</v>
      </c>
      <c r="J81" s="95">
        <v>-8180.7710000000006</v>
      </c>
      <c r="K81" s="95">
        <v>7353.1349999999993</v>
      </c>
      <c r="L81" s="95">
        <v>8059.8640000000014</v>
      </c>
      <c r="M81" s="95">
        <v>-7688.14</v>
      </c>
      <c r="N81" s="95">
        <v>-14826.83</v>
      </c>
      <c r="O81" s="95">
        <v>-15566.577000000001</v>
      </c>
      <c r="P81" s="95">
        <v>11135.2</v>
      </c>
      <c r="Q81" s="95">
        <v>-2322.588999999999</v>
      </c>
      <c r="R81" s="95">
        <v>3874.3569999999995</v>
      </c>
      <c r="S81" s="95">
        <v>7791.3680000000004</v>
      </c>
      <c r="T81" s="95">
        <v>-7965.2470000000003</v>
      </c>
      <c r="U81" s="95">
        <v>3592.9939999999997</v>
      </c>
      <c r="V81" s="95">
        <v>1737.1750000000002</v>
      </c>
      <c r="W81" s="95">
        <v>3308.5540000000001</v>
      </c>
      <c r="X81" s="95">
        <v>-12060.438</v>
      </c>
      <c r="Y81" s="95">
        <v>2421.1840000000002</v>
      </c>
      <c r="Z81" s="95">
        <v>-4831.777</v>
      </c>
      <c r="AA81" s="95">
        <v>1703.2940000000001</v>
      </c>
      <c r="AB81" s="95">
        <v>-1086.0250000000005</v>
      </c>
      <c r="AC81" s="95">
        <v>5351.4979999999996</v>
      </c>
      <c r="AD81" s="95">
        <v>7344.4250000000002</v>
      </c>
      <c r="AE81" s="95">
        <v>8594.1840000000011</v>
      </c>
      <c r="AF81" s="95">
        <v>2061.0479999999998</v>
      </c>
      <c r="AG81" s="95">
        <v>7780.4400000000005</v>
      </c>
      <c r="AH81" s="95">
        <v>16802.146999999997</v>
      </c>
      <c r="AI81" s="95">
        <v>3230.0450000000001</v>
      </c>
      <c r="AJ81" s="95">
        <v>3942.3990000000003</v>
      </c>
      <c r="AK81" s="95">
        <v>-8049.802999999999</v>
      </c>
      <c r="AL81" s="95">
        <v>-2937.5810000000001</v>
      </c>
      <c r="AM81" s="95">
        <v>7099.2590000000009</v>
      </c>
      <c r="AN81" s="95">
        <v>-13875.953</v>
      </c>
      <c r="AO81" s="95">
        <v>4130</v>
      </c>
      <c r="AP81" s="95">
        <v>-9324.7870000000003</v>
      </c>
      <c r="AQ81" s="95">
        <v>104.60699999999997</v>
      </c>
      <c r="AR81" s="95">
        <v>13797.505000000001</v>
      </c>
      <c r="AS81" s="95">
        <v>9327.973</v>
      </c>
      <c r="AT81" s="95">
        <v>11616.302</v>
      </c>
      <c r="AU81" s="95">
        <v>13878.514999999999</v>
      </c>
      <c r="AV81" s="95">
        <v>2762.7440000000001</v>
      </c>
      <c r="AW81" s="95">
        <v>10547.769</v>
      </c>
      <c r="AX81" s="95">
        <v>2905.085</v>
      </c>
      <c r="AY81" s="95">
        <v>13088.684000000001</v>
      </c>
      <c r="AZ81" s="95">
        <v>-10482.57</v>
      </c>
      <c r="BA81" s="95">
        <v>11651.931</v>
      </c>
      <c r="BB81" s="95">
        <v>7306.8810000000003</v>
      </c>
      <c r="BC81" s="95">
        <v>1930.4289999999999</v>
      </c>
      <c r="BD81" s="95">
        <v>1450.837</v>
      </c>
      <c r="BE81" s="95">
        <v>14681.061000000002</v>
      </c>
      <c r="BF81" s="95">
        <v>9399.244999999999</v>
      </c>
      <c r="BG81" s="95">
        <v>8558.7289999999994</v>
      </c>
      <c r="BH81" s="95">
        <v>11270.224</v>
      </c>
      <c r="BI81" s="95">
        <v>7988.2420000000002</v>
      </c>
      <c r="BJ81" s="95">
        <v>7432.0930000000008</v>
      </c>
      <c r="BK81" s="95">
        <v>22948.370999999999</v>
      </c>
      <c r="BL81" s="95">
        <v>-4172.6480000000001</v>
      </c>
      <c r="BM81" s="95">
        <v>4525.7600000000011</v>
      </c>
      <c r="BN81" s="95">
        <v>1663.9740000000002</v>
      </c>
      <c r="BO81" s="95">
        <v>-3484.7559999999999</v>
      </c>
      <c r="BP81" s="95">
        <v>4987.4660000000003</v>
      </c>
      <c r="BQ81" s="95">
        <v>9935.1320000000014</v>
      </c>
      <c r="BR81" s="95">
        <v>11225.576999999999</v>
      </c>
      <c r="BS81" s="95">
        <v>5531.8060000000005</v>
      </c>
      <c r="BT81" s="95">
        <v>8393.0149999999994</v>
      </c>
      <c r="BU81" s="95">
        <v>-736.4490000000003</v>
      </c>
      <c r="BV81" s="95">
        <v>10021.795</v>
      </c>
      <c r="BW81" s="95">
        <v>15690.535</v>
      </c>
      <c r="BX81" s="95">
        <v>-15182.236999999999</v>
      </c>
      <c r="BY81" s="95">
        <v>7026.9350000000004</v>
      </c>
      <c r="BZ81" s="95">
        <v>12091.069000000001</v>
      </c>
      <c r="CA81" s="95">
        <v>-4189.5010000000002</v>
      </c>
      <c r="CB81" s="95">
        <v>3229.5339999999997</v>
      </c>
      <c r="CC81" s="95">
        <v>-12966.178000000002</v>
      </c>
      <c r="CD81" s="95">
        <v>-3211.3169999999996</v>
      </c>
      <c r="CE81" s="95">
        <v>-4767.7039999999997</v>
      </c>
      <c r="CF81" s="95">
        <v>2138.223</v>
      </c>
      <c r="CG81" s="95">
        <v>9415.7609999999986</v>
      </c>
      <c r="CH81" s="95">
        <v>9811.5470000000005</v>
      </c>
      <c r="CI81" s="95">
        <v>2857.4129999999986</v>
      </c>
      <c r="CJ81" s="95">
        <v>-14214.484999999999</v>
      </c>
      <c r="CK81" s="95">
        <v>23469.686999999998</v>
      </c>
      <c r="CL81" s="95">
        <v>-6172.7849999999989</v>
      </c>
      <c r="CM81" s="95">
        <v>-8922.744999999999</v>
      </c>
      <c r="CN81" s="95">
        <v>-13486.509000000002</v>
      </c>
      <c r="CO81" s="95">
        <v>-6991.9210000000003</v>
      </c>
      <c r="CP81" s="95">
        <v>-7612.1690000000008</v>
      </c>
      <c r="CQ81" s="95">
        <v>-8410.7790000000005</v>
      </c>
      <c r="CR81" s="95">
        <v>-34813.307999999997</v>
      </c>
      <c r="CS81" s="95">
        <v>6399.5059999999994</v>
      </c>
      <c r="CT81" s="95">
        <v>5156.1729999999998</v>
      </c>
      <c r="CU81" s="95">
        <v>-6838.3280000000004</v>
      </c>
      <c r="CV81" s="95">
        <v>29254.881000000001</v>
      </c>
      <c r="CW81" s="95">
        <v>20368.710000000003</v>
      </c>
      <c r="CX81" s="95">
        <v>22270.278000000002</v>
      </c>
      <c r="CY81" s="95">
        <v>-2011.2730000000001</v>
      </c>
      <c r="CZ81" s="95">
        <v>1499.3130000000001</v>
      </c>
      <c r="DA81" s="95">
        <v>6911.4650000000001</v>
      </c>
      <c r="DB81" s="95">
        <v>2340.39</v>
      </c>
      <c r="DC81" s="95">
        <v>2084.41</v>
      </c>
      <c r="DD81" s="95">
        <v>-12689.304</v>
      </c>
      <c r="DE81" s="95">
        <v>-4710.9449999999997</v>
      </c>
      <c r="DF81" s="95">
        <v>-10918.937</v>
      </c>
      <c r="DG81" s="95">
        <v>-12574.841</v>
      </c>
      <c r="DH81" s="95">
        <v>23402.717000000001</v>
      </c>
      <c r="DI81" s="95">
        <v>-797.43100000000004</v>
      </c>
      <c r="DJ81" s="95">
        <v>17398.739999999998</v>
      </c>
      <c r="DK81" s="95">
        <v>8068.9119999999984</v>
      </c>
      <c r="DL81" s="95">
        <v>-6115.348</v>
      </c>
      <c r="DM81" s="95">
        <v>15057.633999999998</v>
      </c>
      <c r="DN81" s="95">
        <v>11682.2</v>
      </c>
      <c r="DO81" s="95">
        <v>13304.168</v>
      </c>
      <c r="DP81" s="95">
        <v>12827.929</v>
      </c>
      <c r="DQ81" s="95">
        <v>18105.439999999999</v>
      </c>
      <c r="DR81" s="95">
        <v>33989.916000000005</v>
      </c>
      <c r="DS81" s="95">
        <v>1586.5770000000011</v>
      </c>
      <c r="DT81" s="95">
        <v>15790.862000000001</v>
      </c>
      <c r="DU81" s="95">
        <v>-24669.290999999997</v>
      </c>
      <c r="DV81" s="95">
        <v>34760.827000000005</v>
      </c>
      <c r="DW81" s="95">
        <v>11927.088</v>
      </c>
      <c r="DX81" s="95">
        <v>10382.5</v>
      </c>
      <c r="DY81" s="95">
        <v>8981.1290000000008</v>
      </c>
      <c r="DZ81" s="95">
        <v>-5057.0869999999995</v>
      </c>
      <c r="EA81" s="95">
        <v>2154.9789999999994</v>
      </c>
      <c r="EB81" s="95">
        <v>50821.508999999998</v>
      </c>
      <c r="EC81" s="95">
        <v>9782.3689999999988</v>
      </c>
      <c r="ED81" s="95">
        <v>18694.175999999999</v>
      </c>
      <c r="EE81" s="95">
        <v>19074.355</v>
      </c>
      <c r="EF81" s="297">
        <f t="shared" si="2"/>
        <v>148511.454</v>
      </c>
      <c r="EG81" s="297">
        <f t="shared" si="3"/>
        <v>152643.41600000003</v>
      </c>
    </row>
    <row r="82" spans="1:277" x14ac:dyDescent="0.2">
      <c r="A82" s="108" t="str">
        <f>IF('1'!$A$1=1,B82,C82)</f>
        <v>Trade credits</v>
      </c>
      <c r="B82" s="109" t="s">
        <v>116</v>
      </c>
      <c r="C82" s="109" t="s">
        <v>117</v>
      </c>
      <c r="D82" s="95">
        <v>-9139.7309999999998</v>
      </c>
      <c r="E82" s="95">
        <v>-6315.8129999999992</v>
      </c>
      <c r="F82" s="95">
        <v>-10000.171999999999</v>
      </c>
      <c r="G82" s="95">
        <v>749.41300000000001</v>
      </c>
      <c r="H82" s="95">
        <v>1798.712</v>
      </c>
      <c r="I82" s="95">
        <v>-934.24500000000012</v>
      </c>
      <c r="J82" s="95">
        <v>-1044.3530000000001</v>
      </c>
      <c r="K82" s="95">
        <v>12586.837</v>
      </c>
      <c r="L82" s="95">
        <v>12133.364000000001</v>
      </c>
      <c r="M82" s="95">
        <v>-8146.808</v>
      </c>
      <c r="N82" s="95">
        <v>-11259.998</v>
      </c>
      <c r="O82" s="95">
        <v>-18047.866000000002</v>
      </c>
      <c r="P82" s="95">
        <v>5579.7300000000005</v>
      </c>
      <c r="Q82" s="95">
        <v>3747.8130000000001</v>
      </c>
      <c r="R82" s="95">
        <v>3979.7809999999995</v>
      </c>
      <c r="S82" s="95">
        <v>5305.3060000000005</v>
      </c>
      <c r="T82" s="95">
        <v>-478.923</v>
      </c>
      <c r="U82" s="95">
        <v>3044.0639999999999</v>
      </c>
      <c r="V82" s="95">
        <v>-1786.808</v>
      </c>
      <c r="W82" s="95">
        <v>1353.499</v>
      </c>
      <c r="X82" s="95">
        <v>-1602.8040000000001</v>
      </c>
      <c r="Y82" s="95">
        <v>2318.1550000000002</v>
      </c>
      <c r="Z82" s="95">
        <v>-7119.16</v>
      </c>
      <c r="AA82" s="95">
        <v>864.74900000000002</v>
      </c>
      <c r="AB82" s="95">
        <v>-7710.7740000000003</v>
      </c>
      <c r="AC82" s="95">
        <v>6054.2199999999993</v>
      </c>
      <c r="AD82" s="95">
        <v>5076.2939999999999</v>
      </c>
      <c r="AE82" s="95">
        <v>4968.5129999999999</v>
      </c>
      <c r="AF82" s="95">
        <v>8006.3789999999999</v>
      </c>
      <c r="AG82" s="95">
        <v>6083.3640000000005</v>
      </c>
      <c r="AH82" s="95">
        <v>10154.001999999999</v>
      </c>
      <c r="AI82" s="95">
        <v>384.529</v>
      </c>
      <c r="AJ82" s="95">
        <v>6057.1970000000001</v>
      </c>
      <c r="AK82" s="95">
        <v>4584.6559999999999</v>
      </c>
      <c r="AL82" s="95">
        <v>2750.643</v>
      </c>
      <c r="AM82" s="95">
        <v>-4485.1909999999998</v>
      </c>
      <c r="AN82" s="95">
        <v>-6539.8959999999997</v>
      </c>
      <c r="AO82" s="95">
        <v>1630.2630000000001</v>
      </c>
      <c r="AP82" s="95">
        <v>-10352.094000000001</v>
      </c>
      <c r="AQ82" s="95">
        <v>-627.64200000000005</v>
      </c>
      <c r="AR82" s="95">
        <v>16782.165000000001</v>
      </c>
      <c r="AS82" s="95">
        <v>3013.25</v>
      </c>
      <c r="AT82" s="95">
        <v>-1135.23</v>
      </c>
      <c r="AU82" s="95">
        <v>8492.0020000000004</v>
      </c>
      <c r="AV82" s="95">
        <v>1747.8590000000002</v>
      </c>
      <c r="AW82" s="95">
        <v>6581.8080000000009</v>
      </c>
      <c r="AX82" s="95">
        <v>4553.1610000000001</v>
      </c>
      <c r="AY82" s="95">
        <v>5835.7190000000001</v>
      </c>
      <c r="AZ82" s="95">
        <v>-7387.982</v>
      </c>
      <c r="BA82" s="95">
        <v>4182.7439999999997</v>
      </c>
      <c r="BB82" s="95">
        <v>13807.857</v>
      </c>
      <c r="BC82" s="95">
        <v>2332.6009999999997</v>
      </c>
      <c r="BD82" s="95">
        <v>158.273</v>
      </c>
      <c r="BE82" s="95">
        <v>6863.5290000000005</v>
      </c>
      <c r="BF82" s="95">
        <v>8472.1959999999999</v>
      </c>
      <c r="BG82" s="95">
        <v>6311.7470000000003</v>
      </c>
      <c r="BH82" s="95">
        <v>9387.7250000000004</v>
      </c>
      <c r="BI82" s="95">
        <v>7492.0780000000004</v>
      </c>
      <c r="BJ82" s="95">
        <v>7700.1360000000004</v>
      </c>
      <c r="BK82" s="95">
        <v>2148.4589999999998</v>
      </c>
      <c r="BL82" s="95">
        <v>-3714.3810000000003</v>
      </c>
      <c r="BM82" s="95">
        <v>12544.227000000001</v>
      </c>
      <c r="BN82" s="95">
        <v>8980.1790000000001</v>
      </c>
      <c r="BO82" s="95">
        <v>-2232.422</v>
      </c>
      <c r="BP82" s="95">
        <v>4665.6940000000004</v>
      </c>
      <c r="BQ82" s="95">
        <v>5181.2250000000004</v>
      </c>
      <c r="BR82" s="95">
        <v>9177.1139999999996</v>
      </c>
      <c r="BS82" s="95">
        <v>3577.7849999999999</v>
      </c>
      <c r="BT82" s="95">
        <v>8085.2709999999997</v>
      </c>
      <c r="BU82" s="95">
        <v>1472.8979999999999</v>
      </c>
      <c r="BV82" s="95">
        <v>15683.825000000001</v>
      </c>
      <c r="BW82" s="95">
        <v>6901.5820000000003</v>
      </c>
      <c r="BX82" s="95">
        <v>-12332.039999999999</v>
      </c>
      <c r="BY82" s="95">
        <v>8281.7440000000006</v>
      </c>
      <c r="BZ82" s="95">
        <v>13897.78</v>
      </c>
      <c r="CA82" s="95">
        <v>-3798.4810000000002</v>
      </c>
      <c r="CB82" s="95">
        <v>1683.7739999999999</v>
      </c>
      <c r="CC82" s="95">
        <v>-12639.299000000001</v>
      </c>
      <c r="CD82" s="95">
        <v>-1061.3679999999999</v>
      </c>
      <c r="CE82" s="95">
        <v>-3240.9670000000001</v>
      </c>
      <c r="CF82" s="95">
        <v>1576.9390000000001</v>
      </c>
      <c r="CG82" s="95">
        <v>3718.83</v>
      </c>
      <c r="CH82" s="95">
        <v>6532.2160000000003</v>
      </c>
      <c r="CI82" s="95">
        <v>-5524.3320000000003</v>
      </c>
      <c r="CJ82" s="95">
        <v>-14102.56</v>
      </c>
      <c r="CK82" s="95">
        <v>22816.171999999999</v>
      </c>
      <c r="CL82" s="95">
        <v>-9303.0589999999993</v>
      </c>
      <c r="CM82" s="95">
        <v>-9683.3719999999994</v>
      </c>
      <c r="CN82" s="95">
        <v>-14656.705000000002</v>
      </c>
      <c r="CO82" s="95">
        <v>-7781.8029999999999</v>
      </c>
      <c r="CP82" s="95">
        <v>-8599.5220000000008</v>
      </c>
      <c r="CQ82" s="95">
        <v>-11848.227000000001</v>
      </c>
      <c r="CR82" s="95">
        <v>-34520.758999999998</v>
      </c>
      <c r="CS82" s="95">
        <v>-3218.0360000000001</v>
      </c>
      <c r="CT82" s="95">
        <v>2486.665</v>
      </c>
      <c r="CU82" s="95">
        <v>-9800.3850000000002</v>
      </c>
      <c r="CV82" s="95">
        <v>17077.537</v>
      </c>
      <c r="CW82" s="95">
        <v>26402.529000000002</v>
      </c>
      <c r="CX82" s="95">
        <v>27645.862000000001</v>
      </c>
      <c r="CY82" s="95">
        <v>-2888.92</v>
      </c>
      <c r="CZ82" s="95">
        <v>-36.569000000000003</v>
      </c>
      <c r="DA82" s="95">
        <v>329.11700000000002</v>
      </c>
      <c r="DB82" s="95">
        <v>2779.2139999999999</v>
      </c>
      <c r="DC82" s="95">
        <v>-7533.1319999999996</v>
      </c>
      <c r="DD82" s="95">
        <v>-14517.734</v>
      </c>
      <c r="DE82" s="95">
        <v>-2118.0990000000002</v>
      </c>
      <c r="DF82" s="95">
        <v>-16703.804</v>
      </c>
      <c r="DG82" s="95">
        <v>-15579.449000000001</v>
      </c>
      <c r="DH82" s="95">
        <v>13253.966</v>
      </c>
      <c r="DI82" s="95">
        <v>3417.56</v>
      </c>
      <c r="DJ82" s="95">
        <v>25634.144</v>
      </c>
      <c r="DK82" s="95">
        <v>8895.4839999999986</v>
      </c>
      <c r="DL82" s="95">
        <v>-13819.098</v>
      </c>
      <c r="DM82" s="95">
        <v>17364.852999999999</v>
      </c>
      <c r="DN82" s="95">
        <v>11067.348</v>
      </c>
      <c r="DO82" s="95">
        <v>15034.121999999999</v>
      </c>
      <c r="DP82" s="95">
        <v>14560.317999999999</v>
      </c>
      <c r="DQ82" s="95">
        <v>-1154.788</v>
      </c>
      <c r="DR82" s="95">
        <v>34486.120000000003</v>
      </c>
      <c r="DS82" s="95">
        <v>-26679.534</v>
      </c>
      <c r="DT82" s="95">
        <v>12043.164000000001</v>
      </c>
      <c r="DU82" s="95">
        <v>-19168.705999999998</v>
      </c>
      <c r="DV82" s="95">
        <v>39074.819000000003</v>
      </c>
      <c r="DW82" s="95">
        <v>15322.995000000001</v>
      </c>
      <c r="DX82" s="95">
        <v>6810.92</v>
      </c>
      <c r="DY82" s="95">
        <v>11309.57</v>
      </c>
      <c r="DZ82" s="95">
        <v>-20646.286</v>
      </c>
      <c r="EA82" s="95">
        <v>-10733.451999999999</v>
      </c>
      <c r="EB82" s="95">
        <v>32558.82</v>
      </c>
      <c r="EC82" s="95">
        <v>-4703.8620000000001</v>
      </c>
      <c r="ED82" s="95">
        <v>-1473.64</v>
      </c>
      <c r="EE82" s="95">
        <v>5148.3879999999999</v>
      </c>
      <c r="EF82" s="297">
        <f t="shared" si="2"/>
        <v>102060.49500000001</v>
      </c>
      <c r="EG82" s="297">
        <f t="shared" si="3"/>
        <v>65542.73000000001</v>
      </c>
    </row>
    <row r="83" spans="1:277" x14ac:dyDescent="0.2">
      <c r="A83" s="108" t="str">
        <f>IF('1'!$A$1=1,B83,C83)</f>
        <v>Loans</v>
      </c>
      <c r="B83" s="109" t="s">
        <v>171</v>
      </c>
      <c r="C83" s="109" t="s">
        <v>160</v>
      </c>
      <c r="D83" s="95">
        <v>679.94500000000005</v>
      </c>
      <c r="E83" s="95">
        <v>-5875.174</v>
      </c>
      <c r="F83" s="95">
        <v>1232.58</v>
      </c>
      <c r="G83" s="95">
        <v>-2884.1030000000001</v>
      </c>
      <c r="H83" s="95">
        <v>-6253.6610000000001</v>
      </c>
      <c r="I83" s="95">
        <v>-2123.2829999999999</v>
      </c>
      <c r="J83" s="95">
        <v>-7136.4180000000006</v>
      </c>
      <c r="K83" s="95">
        <v>-5233.7020000000002</v>
      </c>
      <c r="L83" s="95">
        <v>-4073.5</v>
      </c>
      <c r="M83" s="95">
        <v>458.66800000000001</v>
      </c>
      <c r="N83" s="95">
        <v>-3566.8319999999999</v>
      </c>
      <c r="O83" s="95">
        <v>2481.2889999999998</v>
      </c>
      <c r="P83" s="95">
        <v>5555.4699999999993</v>
      </c>
      <c r="Q83" s="95">
        <v>-6070.4019999999991</v>
      </c>
      <c r="R83" s="95">
        <v>-105.42399999999999</v>
      </c>
      <c r="S83" s="95">
        <v>2486.0619999999999</v>
      </c>
      <c r="T83" s="95">
        <v>-7486.3240000000005</v>
      </c>
      <c r="U83" s="95">
        <v>548.93000000000006</v>
      </c>
      <c r="V83" s="95">
        <v>3523.9830000000002</v>
      </c>
      <c r="W83" s="95">
        <v>1955.0550000000001</v>
      </c>
      <c r="X83" s="95">
        <v>-10457.634</v>
      </c>
      <c r="Y83" s="95">
        <v>103.029</v>
      </c>
      <c r="Z83" s="95">
        <v>2287.3830000000003</v>
      </c>
      <c r="AA83" s="95">
        <v>838.54500000000007</v>
      </c>
      <c r="AB83" s="95">
        <v>6624.7489999999998</v>
      </c>
      <c r="AC83" s="95">
        <v>-702.72200000000021</v>
      </c>
      <c r="AD83" s="95">
        <v>2268.1310000000003</v>
      </c>
      <c r="AE83" s="95">
        <v>3625.6710000000003</v>
      </c>
      <c r="AF83" s="95">
        <v>-5945.3310000000001</v>
      </c>
      <c r="AG83" s="95">
        <v>1697.0759999999998</v>
      </c>
      <c r="AH83" s="95">
        <v>6648.1449999999995</v>
      </c>
      <c r="AI83" s="95">
        <v>2845.5160000000001</v>
      </c>
      <c r="AJ83" s="95">
        <v>-2114.7979999999998</v>
      </c>
      <c r="AK83" s="95">
        <v>-12634.458999999999</v>
      </c>
      <c r="AL83" s="95">
        <v>-5688.2240000000002</v>
      </c>
      <c r="AM83" s="95">
        <v>11584.45</v>
      </c>
      <c r="AN83" s="95">
        <v>-7336.0569999999998</v>
      </c>
      <c r="AO83" s="95">
        <v>2499.7370000000001</v>
      </c>
      <c r="AP83" s="95">
        <v>1027.3070000000002</v>
      </c>
      <c r="AQ83" s="95">
        <v>732.24900000000002</v>
      </c>
      <c r="AR83" s="95">
        <v>-2984.6600000000003</v>
      </c>
      <c r="AS83" s="95">
        <v>6314.723</v>
      </c>
      <c r="AT83" s="95">
        <v>12751.531999999999</v>
      </c>
      <c r="AU83" s="95">
        <v>5386.5129999999999</v>
      </c>
      <c r="AV83" s="95">
        <v>1014.885</v>
      </c>
      <c r="AW83" s="95">
        <v>3965.9610000000002</v>
      </c>
      <c r="AX83" s="95">
        <v>-1648.076</v>
      </c>
      <c r="AY83" s="95">
        <v>7252.9650000000001</v>
      </c>
      <c r="AZ83" s="95">
        <v>-3094.5879999999997</v>
      </c>
      <c r="BA83" s="95">
        <v>7469.1869999999999</v>
      </c>
      <c r="BB83" s="95">
        <v>-6500.9759999999997</v>
      </c>
      <c r="BC83" s="95">
        <v>-402.1719999999998</v>
      </c>
      <c r="BD83" s="95">
        <v>1292.5640000000001</v>
      </c>
      <c r="BE83" s="95">
        <v>7817.5320000000002</v>
      </c>
      <c r="BF83" s="95">
        <v>927.04899999999998</v>
      </c>
      <c r="BG83" s="95">
        <v>2246.982</v>
      </c>
      <c r="BH83" s="95">
        <v>1882.499</v>
      </c>
      <c r="BI83" s="95">
        <v>496.16399999999999</v>
      </c>
      <c r="BJ83" s="95">
        <v>-268.04300000000001</v>
      </c>
      <c r="BK83" s="95">
        <v>20799.912</v>
      </c>
      <c r="BL83" s="95">
        <v>-458.26699999999994</v>
      </c>
      <c r="BM83" s="95">
        <v>-8018.4669999999996</v>
      </c>
      <c r="BN83" s="95">
        <v>-7316.2049999999999</v>
      </c>
      <c r="BO83" s="95">
        <v>-1252.3339999999998</v>
      </c>
      <c r="BP83" s="95">
        <v>321.77199999999993</v>
      </c>
      <c r="BQ83" s="95">
        <v>4753.9070000000002</v>
      </c>
      <c r="BR83" s="95">
        <v>2048.4630000000002</v>
      </c>
      <c r="BS83" s="95">
        <v>1954.0210000000002</v>
      </c>
      <c r="BT83" s="95">
        <v>307.74399999999997</v>
      </c>
      <c r="BU83" s="95">
        <v>-2209.3470000000002</v>
      </c>
      <c r="BV83" s="95">
        <v>-5662.0300000000007</v>
      </c>
      <c r="BW83" s="95">
        <v>8788.9529999999995</v>
      </c>
      <c r="BX83" s="95">
        <v>-2850.1970000000001</v>
      </c>
      <c r="BY83" s="95">
        <v>-1254.809</v>
      </c>
      <c r="BZ83" s="95">
        <v>-1806.711</v>
      </c>
      <c r="CA83" s="95">
        <v>-391.0200000000001</v>
      </c>
      <c r="CB83" s="95">
        <v>1545.76</v>
      </c>
      <c r="CC83" s="95">
        <v>-326.87900000000002</v>
      </c>
      <c r="CD83" s="95">
        <v>-2149.9489999999996</v>
      </c>
      <c r="CE83" s="95">
        <v>-1526.7369999999999</v>
      </c>
      <c r="CF83" s="95">
        <v>561.28399999999999</v>
      </c>
      <c r="CG83" s="95">
        <v>5696.9309999999996</v>
      </c>
      <c r="CH83" s="95">
        <v>3279.3309999999997</v>
      </c>
      <c r="CI83" s="95">
        <v>8381.744999999999</v>
      </c>
      <c r="CJ83" s="95">
        <v>-111.92499999999995</v>
      </c>
      <c r="CK83" s="95">
        <v>653.5150000000001</v>
      </c>
      <c r="CL83" s="95">
        <v>3130.2740000000003</v>
      </c>
      <c r="CM83" s="95">
        <v>760.62699999999995</v>
      </c>
      <c r="CN83" s="95">
        <v>1170.1959999999999</v>
      </c>
      <c r="CO83" s="95">
        <v>789.88199999999995</v>
      </c>
      <c r="CP83" s="95">
        <v>987.35300000000007</v>
      </c>
      <c r="CQ83" s="95">
        <v>3437.4480000000003</v>
      </c>
      <c r="CR83" s="95">
        <v>-292.54899999999998</v>
      </c>
      <c r="CS83" s="95">
        <v>9617.5419999999995</v>
      </c>
      <c r="CT83" s="95">
        <v>2669.5079999999998</v>
      </c>
      <c r="CU83" s="95">
        <v>2962.0569999999998</v>
      </c>
      <c r="CV83" s="95">
        <v>12177.343999999999</v>
      </c>
      <c r="CW83" s="95">
        <v>-6033.8189999999995</v>
      </c>
      <c r="CX83" s="95">
        <v>-5375.5839999999998</v>
      </c>
      <c r="CY83" s="95">
        <v>877.64699999999993</v>
      </c>
      <c r="CZ83" s="95">
        <v>1535.8820000000001</v>
      </c>
      <c r="DA83" s="95">
        <v>6582.348</v>
      </c>
      <c r="DB83" s="95">
        <v>-438.82400000000001</v>
      </c>
      <c r="DC83" s="95">
        <v>9617.5419999999995</v>
      </c>
      <c r="DD83" s="95">
        <v>1828.43</v>
      </c>
      <c r="DE83" s="95">
        <v>-2592.846</v>
      </c>
      <c r="DF83" s="95">
        <v>5784.8670000000002</v>
      </c>
      <c r="DG83" s="95">
        <v>3004.6080000000002</v>
      </c>
      <c r="DH83" s="95">
        <v>10148.751</v>
      </c>
      <c r="DI83" s="95">
        <v>-4214.991</v>
      </c>
      <c r="DJ83" s="95">
        <v>-8235.4040000000005</v>
      </c>
      <c r="DK83" s="95">
        <v>-8580.6</v>
      </c>
      <c r="DL83" s="95">
        <v>7703.75</v>
      </c>
      <c r="DM83" s="95">
        <v>-2307.2190000000001</v>
      </c>
      <c r="DN83" s="95">
        <v>614.85199999999998</v>
      </c>
      <c r="DO83" s="95">
        <v>-1729.954</v>
      </c>
      <c r="DP83" s="95">
        <v>-1732.3889999999999</v>
      </c>
      <c r="DQ83" s="95">
        <v>19260.227999999999</v>
      </c>
      <c r="DR83" s="95">
        <v>-496.20399999999995</v>
      </c>
      <c r="DS83" s="95">
        <v>28266.111000000001</v>
      </c>
      <c r="DT83" s="95">
        <v>3747.6980000000003</v>
      </c>
      <c r="DU83" s="95">
        <v>-5500.585</v>
      </c>
      <c r="DV83" s="95">
        <v>-4313.9920000000002</v>
      </c>
      <c r="DW83" s="95">
        <v>-3395.9070000000002</v>
      </c>
      <c r="DX83" s="95">
        <v>3571.58</v>
      </c>
      <c r="DY83" s="95">
        <v>-2328.4409999999998</v>
      </c>
      <c r="DZ83" s="95">
        <v>15589.199000000001</v>
      </c>
      <c r="EA83" s="95">
        <v>12888.430999999999</v>
      </c>
      <c r="EB83" s="95">
        <v>18262.688999999998</v>
      </c>
      <c r="EC83" s="95">
        <v>14486.231</v>
      </c>
      <c r="ED83" s="95">
        <v>20167.815999999999</v>
      </c>
      <c r="EE83" s="95">
        <v>13925.967000000001</v>
      </c>
      <c r="EF83" s="297">
        <f t="shared" si="2"/>
        <v>38696.930999999997</v>
      </c>
      <c r="EG83" s="297">
        <f t="shared" si="3"/>
        <v>87100.686000000002</v>
      </c>
    </row>
    <row r="84" spans="1:277" x14ac:dyDescent="0.2">
      <c r="A84" s="115" t="str">
        <f>IF('1'!$A$1=1,B84,C84)</f>
        <v>Short-term</v>
      </c>
      <c r="B84" s="116" t="s">
        <v>173</v>
      </c>
      <c r="C84" s="116" t="s">
        <v>172</v>
      </c>
      <c r="D84" s="95">
        <v>-411.13</v>
      </c>
      <c r="E84" s="95">
        <v>-1835.992</v>
      </c>
      <c r="F84" s="95">
        <v>1907.01</v>
      </c>
      <c r="G84" s="95">
        <v>-1203.6020000000001</v>
      </c>
      <c r="H84" s="95">
        <v>-1066.6780000000001</v>
      </c>
      <c r="I84" s="95">
        <v>-721.91600000000005</v>
      </c>
      <c r="J84" s="95">
        <v>326.36099999999999</v>
      </c>
      <c r="K84" s="95">
        <v>-432.53699999999998</v>
      </c>
      <c r="L84" s="95">
        <v>21.783000000000001</v>
      </c>
      <c r="M84" s="95">
        <v>633.39800000000002</v>
      </c>
      <c r="N84" s="95">
        <v>-279.75200000000001</v>
      </c>
      <c r="O84" s="95">
        <v>-1170.4190000000001</v>
      </c>
      <c r="P84" s="95">
        <v>-72.778999999999996</v>
      </c>
      <c r="Q84" s="95">
        <v>-263.93099999999998</v>
      </c>
      <c r="R84" s="95">
        <v>105.425</v>
      </c>
      <c r="S84" s="95">
        <v>-25.629000000000001</v>
      </c>
      <c r="T84" s="95">
        <v>831.81399999999996</v>
      </c>
      <c r="U84" s="95">
        <v>1596.886</v>
      </c>
      <c r="V84" s="95">
        <v>1662.7239999999999</v>
      </c>
      <c r="W84" s="95">
        <v>401.03699999999998</v>
      </c>
      <c r="X84" s="95">
        <v>-1707.905</v>
      </c>
      <c r="Y84" s="95">
        <v>-1287.864</v>
      </c>
      <c r="Z84" s="95">
        <v>3161.2150000000001</v>
      </c>
      <c r="AA84" s="95">
        <v>183.43199999999999</v>
      </c>
      <c r="AB84" s="95">
        <v>7059.1589999999997</v>
      </c>
      <c r="AC84" s="95">
        <v>3135.221</v>
      </c>
      <c r="AD84" s="95">
        <v>3510.203</v>
      </c>
      <c r="AE84" s="95">
        <v>1987.405</v>
      </c>
      <c r="AF84" s="95">
        <v>607.745</v>
      </c>
      <c r="AG84" s="95">
        <v>-1958.164</v>
      </c>
      <c r="AH84" s="95">
        <v>1402.3430000000001</v>
      </c>
      <c r="AI84" s="95">
        <v>717.78800000000001</v>
      </c>
      <c r="AJ84" s="95">
        <v>-1618.7339999999999</v>
      </c>
      <c r="AK84" s="95">
        <v>319.86</v>
      </c>
      <c r="AL84" s="95">
        <v>320.46300000000002</v>
      </c>
      <c r="AM84" s="95">
        <v>137.583</v>
      </c>
      <c r="AN84" s="95">
        <v>597.12099999999998</v>
      </c>
      <c r="AO84" s="95">
        <v>1086.8420000000001</v>
      </c>
      <c r="AP84" s="95">
        <v>1712.1780000000001</v>
      </c>
      <c r="AQ84" s="95">
        <v>967.61500000000001</v>
      </c>
      <c r="AR84" s="95">
        <v>366.53699999999998</v>
      </c>
      <c r="AS84" s="95">
        <v>314.42599999999999</v>
      </c>
      <c r="AT84" s="95">
        <v>3062.48</v>
      </c>
      <c r="AU84" s="95">
        <v>522.16200000000003</v>
      </c>
      <c r="AV84" s="95">
        <v>-56.383000000000003</v>
      </c>
      <c r="AW84" s="95">
        <v>478.166</v>
      </c>
      <c r="AX84" s="95">
        <v>111.73399999999999</v>
      </c>
      <c r="AY84" s="95">
        <v>472.41500000000002</v>
      </c>
      <c r="AZ84" s="95">
        <v>-669.1</v>
      </c>
      <c r="BA84" s="95">
        <v>3286.442</v>
      </c>
      <c r="BB84" s="95">
        <v>322.36200000000002</v>
      </c>
      <c r="BC84" s="95">
        <v>1823.182</v>
      </c>
      <c r="BD84" s="95">
        <v>342.92500000000001</v>
      </c>
      <c r="BE84" s="95">
        <v>-662.50300000000004</v>
      </c>
      <c r="BF84" s="95">
        <v>1107.308</v>
      </c>
      <c r="BG84" s="95">
        <v>959.38599999999997</v>
      </c>
      <c r="BH84" s="95">
        <v>1461.414</v>
      </c>
      <c r="BI84" s="95">
        <v>396.93099999999998</v>
      </c>
      <c r="BJ84" s="95">
        <v>243.67500000000001</v>
      </c>
      <c r="BK84" s="95">
        <v>12229.687</v>
      </c>
      <c r="BL84" s="95">
        <v>313.55200000000002</v>
      </c>
      <c r="BM84" s="95">
        <v>-12347.455</v>
      </c>
      <c r="BN84" s="95">
        <v>-977.255</v>
      </c>
      <c r="BO84" s="95">
        <v>-762.29</v>
      </c>
      <c r="BP84" s="95">
        <v>-1287.088</v>
      </c>
      <c r="BQ84" s="95">
        <v>-373.90300000000002</v>
      </c>
      <c r="BR84" s="95">
        <v>2813.2220000000002</v>
      </c>
      <c r="BS84" s="95">
        <v>1183.421</v>
      </c>
      <c r="BT84" s="95">
        <v>-475.60399999999998</v>
      </c>
      <c r="BU84" s="95">
        <v>396.54899999999998</v>
      </c>
      <c r="BV84" s="95">
        <v>509.58300000000003</v>
      </c>
      <c r="BW84" s="95">
        <v>-394.37599999999998</v>
      </c>
      <c r="BX84" s="95">
        <v>-169.31899999999999</v>
      </c>
      <c r="BY84" s="95">
        <v>278.84699999999998</v>
      </c>
      <c r="BZ84" s="95">
        <v>27.795999999999999</v>
      </c>
      <c r="CA84" s="95">
        <v>642.39</v>
      </c>
      <c r="CB84" s="95">
        <v>165.61699999999999</v>
      </c>
      <c r="CC84" s="95">
        <v>544.79700000000003</v>
      </c>
      <c r="CD84" s="95">
        <v>979.72400000000005</v>
      </c>
      <c r="CE84" s="95">
        <v>-53.57</v>
      </c>
      <c r="CF84" s="95">
        <v>641.46699999999998</v>
      </c>
      <c r="CG84" s="95">
        <v>0</v>
      </c>
      <c r="CH84" s="95">
        <v>105.785</v>
      </c>
      <c r="CI84" s="95">
        <v>380.988</v>
      </c>
      <c r="CJ84" s="95">
        <v>503.66300000000001</v>
      </c>
      <c r="CK84" s="95">
        <v>1051.306</v>
      </c>
      <c r="CL84" s="95">
        <v>526.58799999999997</v>
      </c>
      <c r="CM84" s="95">
        <v>0</v>
      </c>
      <c r="CN84" s="95">
        <v>58.51</v>
      </c>
      <c r="CO84" s="95">
        <v>29.254999999999999</v>
      </c>
      <c r="CP84" s="95">
        <v>31.85</v>
      </c>
      <c r="CQ84" s="95">
        <v>73.137</v>
      </c>
      <c r="CR84" s="95">
        <v>73.137</v>
      </c>
      <c r="CS84" s="95">
        <v>219.41200000000001</v>
      </c>
      <c r="CT84" s="95">
        <v>585.09799999999996</v>
      </c>
      <c r="CU84" s="95">
        <v>0</v>
      </c>
      <c r="CV84" s="95">
        <v>0</v>
      </c>
      <c r="CW84" s="95">
        <v>36.569000000000003</v>
      </c>
      <c r="CX84" s="95">
        <v>73.137</v>
      </c>
      <c r="CY84" s="95">
        <v>36.569000000000003</v>
      </c>
      <c r="CZ84" s="95">
        <v>585.09799999999996</v>
      </c>
      <c r="DA84" s="95">
        <v>804.50900000000001</v>
      </c>
      <c r="DB84" s="95">
        <v>329.11700000000002</v>
      </c>
      <c r="DC84" s="95">
        <v>36.569000000000003</v>
      </c>
      <c r="DD84" s="95">
        <v>-36.569000000000003</v>
      </c>
      <c r="DE84" s="95">
        <v>-292.15199999999999</v>
      </c>
      <c r="DF84" s="95">
        <v>253.08799999999999</v>
      </c>
      <c r="DG84" s="95">
        <v>74.188000000000002</v>
      </c>
      <c r="DH84" s="95">
        <v>0</v>
      </c>
      <c r="DI84" s="95">
        <v>75.945999999999998</v>
      </c>
      <c r="DJ84" s="95">
        <v>-115.992</v>
      </c>
      <c r="DK84" s="95">
        <v>0</v>
      </c>
      <c r="DL84" s="95">
        <v>39.71</v>
      </c>
      <c r="DM84" s="95">
        <v>-1538.146</v>
      </c>
      <c r="DN84" s="95">
        <v>286.93099999999998</v>
      </c>
      <c r="DO84" s="95">
        <v>164.75700000000001</v>
      </c>
      <c r="DP84" s="95">
        <v>41.247</v>
      </c>
      <c r="DQ84" s="95">
        <v>0</v>
      </c>
      <c r="DR84" s="95">
        <v>-82.700999999999993</v>
      </c>
      <c r="DS84" s="95">
        <v>-41.752000000000002</v>
      </c>
      <c r="DT84" s="95">
        <v>-378.98099999999999</v>
      </c>
      <c r="DU84" s="95">
        <v>-41.670999999999999</v>
      </c>
      <c r="DV84" s="95">
        <v>331.846</v>
      </c>
      <c r="DW84" s="95">
        <v>248.48099999999999</v>
      </c>
      <c r="DX84" s="95">
        <v>456.83</v>
      </c>
      <c r="DY84" s="95">
        <v>249.476</v>
      </c>
      <c r="DZ84" s="95">
        <v>501.529</v>
      </c>
      <c r="EA84" s="95">
        <v>124.32599999999999</v>
      </c>
      <c r="EB84" s="95">
        <v>6073.79</v>
      </c>
      <c r="EC84" s="95">
        <v>0</v>
      </c>
      <c r="ED84" s="95">
        <v>42.103999999999999</v>
      </c>
      <c r="EE84" s="95">
        <v>1181.597</v>
      </c>
      <c r="EF84" s="297">
        <f t="shared" si="2"/>
        <v>-1169.9999999999998</v>
      </c>
      <c r="EG84" s="297">
        <f t="shared" si="3"/>
        <v>8789.3270000000011</v>
      </c>
    </row>
    <row r="85" spans="1:277" x14ac:dyDescent="0.2">
      <c r="A85" s="115" t="str">
        <f>IF('1'!$A$1=1,B85,C85)</f>
        <v>Long-term</v>
      </c>
      <c r="B85" s="116" t="s">
        <v>175</v>
      </c>
      <c r="C85" s="116" t="s">
        <v>174</v>
      </c>
      <c r="D85" s="95">
        <v>1091.075</v>
      </c>
      <c r="E85" s="95">
        <v>-4039.1819999999998</v>
      </c>
      <c r="F85" s="95">
        <v>-674.43</v>
      </c>
      <c r="G85" s="95">
        <v>-1680.501</v>
      </c>
      <c r="H85" s="95">
        <v>-5186.9830000000002</v>
      </c>
      <c r="I85" s="95">
        <v>-1401.367</v>
      </c>
      <c r="J85" s="95">
        <v>-7462.7790000000005</v>
      </c>
      <c r="K85" s="95">
        <v>-4801.165</v>
      </c>
      <c r="L85" s="95">
        <v>-4095.2829999999999</v>
      </c>
      <c r="M85" s="95">
        <v>-174.73</v>
      </c>
      <c r="N85" s="95">
        <v>-3287.08</v>
      </c>
      <c r="O85" s="95">
        <v>3651.7080000000001</v>
      </c>
      <c r="P85" s="95">
        <v>5628.2489999999998</v>
      </c>
      <c r="Q85" s="95">
        <v>-5806.4709999999995</v>
      </c>
      <c r="R85" s="95">
        <v>-210.84899999999999</v>
      </c>
      <c r="S85" s="95">
        <v>2511.6909999999998</v>
      </c>
      <c r="T85" s="95">
        <v>-8318.1380000000008</v>
      </c>
      <c r="U85" s="95">
        <v>-1047.9559999999999</v>
      </c>
      <c r="V85" s="95">
        <v>1861.259</v>
      </c>
      <c r="W85" s="95">
        <v>1554.018</v>
      </c>
      <c r="X85" s="95">
        <v>-8749.7289999999994</v>
      </c>
      <c r="Y85" s="95">
        <v>1390.893</v>
      </c>
      <c r="Z85" s="95">
        <v>-873.83199999999999</v>
      </c>
      <c r="AA85" s="95">
        <v>655.11300000000006</v>
      </c>
      <c r="AB85" s="95">
        <v>-434.41</v>
      </c>
      <c r="AC85" s="95">
        <v>-3837.9430000000002</v>
      </c>
      <c r="AD85" s="95">
        <v>-1242.0719999999999</v>
      </c>
      <c r="AE85" s="95">
        <v>1638.2660000000001</v>
      </c>
      <c r="AF85" s="95">
        <v>-6553.076</v>
      </c>
      <c r="AG85" s="95">
        <v>3655.24</v>
      </c>
      <c r="AH85" s="95">
        <v>5245.8019999999997</v>
      </c>
      <c r="AI85" s="95">
        <v>2127.7280000000001</v>
      </c>
      <c r="AJ85" s="95">
        <v>-496.06400000000002</v>
      </c>
      <c r="AK85" s="95">
        <v>-12954.319</v>
      </c>
      <c r="AL85" s="95">
        <v>-6008.6869999999999</v>
      </c>
      <c r="AM85" s="95">
        <v>11446.867</v>
      </c>
      <c r="AN85" s="95">
        <v>-7933.1779999999999</v>
      </c>
      <c r="AO85" s="95">
        <v>1412.895</v>
      </c>
      <c r="AP85" s="95">
        <v>-684.87099999999998</v>
      </c>
      <c r="AQ85" s="95">
        <v>-235.36600000000001</v>
      </c>
      <c r="AR85" s="95">
        <v>-3351.1970000000001</v>
      </c>
      <c r="AS85" s="95">
        <v>6000.2969999999996</v>
      </c>
      <c r="AT85" s="95">
        <v>9689.0519999999997</v>
      </c>
      <c r="AU85" s="95">
        <v>4864.3509999999997</v>
      </c>
      <c r="AV85" s="95">
        <v>1071.268</v>
      </c>
      <c r="AW85" s="95">
        <v>3487.7950000000001</v>
      </c>
      <c r="AX85" s="95">
        <v>-1759.81</v>
      </c>
      <c r="AY85" s="95">
        <v>6780.55</v>
      </c>
      <c r="AZ85" s="95">
        <v>-2425.4879999999998</v>
      </c>
      <c r="BA85" s="95">
        <v>4182.7449999999999</v>
      </c>
      <c r="BB85" s="95">
        <v>-6823.3379999999997</v>
      </c>
      <c r="BC85" s="95">
        <v>-2225.3539999999998</v>
      </c>
      <c r="BD85" s="95">
        <v>949.63900000000001</v>
      </c>
      <c r="BE85" s="95">
        <v>8480.0349999999999</v>
      </c>
      <c r="BF85" s="95">
        <v>-180.25899999999999</v>
      </c>
      <c r="BG85" s="95">
        <v>1287.596</v>
      </c>
      <c r="BH85" s="95">
        <v>421.08499999999998</v>
      </c>
      <c r="BI85" s="95">
        <v>99.233000000000004</v>
      </c>
      <c r="BJ85" s="95">
        <v>-511.71800000000002</v>
      </c>
      <c r="BK85" s="95">
        <v>8570.2250000000004</v>
      </c>
      <c r="BL85" s="95">
        <v>-771.81899999999996</v>
      </c>
      <c r="BM85" s="95">
        <v>4328.9880000000003</v>
      </c>
      <c r="BN85" s="95">
        <v>-6338.95</v>
      </c>
      <c r="BO85" s="95">
        <v>-490.04399999999998</v>
      </c>
      <c r="BP85" s="95">
        <v>1608.86</v>
      </c>
      <c r="BQ85" s="95">
        <v>5127.8100000000004</v>
      </c>
      <c r="BR85" s="95">
        <v>-764.75900000000001</v>
      </c>
      <c r="BS85" s="95">
        <v>770.6</v>
      </c>
      <c r="BT85" s="95">
        <v>783.34799999999996</v>
      </c>
      <c r="BU85" s="95">
        <v>-2605.8960000000002</v>
      </c>
      <c r="BV85" s="95">
        <v>-6171.6130000000003</v>
      </c>
      <c r="BW85" s="95">
        <v>9183.3289999999997</v>
      </c>
      <c r="BX85" s="95">
        <v>-2680.8780000000002</v>
      </c>
      <c r="BY85" s="95">
        <v>-1533.6559999999999</v>
      </c>
      <c r="BZ85" s="95">
        <v>-1834.5070000000001</v>
      </c>
      <c r="CA85" s="95">
        <v>-1033.4100000000001</v>
      </c>
      <c r="CB85" s="95">
        <v>1380.143</v>
      </c>
      <c r="CC85" s="95">
        <v>-871.67600000000004</v>
      </c>
      <c r="CD85" s="95">
        <v>-3129.6729999999998</v>
      </c>
      <c r="CE85" s="95">
        <v>-1473.1669999999999</v>
      </c>
      <c r="CF85" s="95">
        <v>-80.183000000000007</v>
      </c>
      <c r="CG85" s="95">
        <v>5696.9309999999996</v>
      </c>
      <c r="CH85" s="95">
        <v>3173.5459999999998</v>
      </c>
      <c r="CI85" s="95">
        <v>8000.7569999999996</v>
      </c>
      <c r="CJ85" s="95">
        <v>-615.58799999999997</v>
      </c>
      <c r="CK85" s="95">
        <v>-397.791</v>
      </c>
      <c r="CL85" s="95">
        <v>2603.6860000000001</v>
      </c>
      <c r="CM85" s="95">
        <v>760.62699999999995</v>
      </c>
      <c r="CN85" s="95">
        <v>1111.6859999999999</v>
      </c>
      <c r="CO85" s="95">
        <v>760.62699999999995</v>
      </c>
      <c r="CP85" s="95">
        <v>955.50300000000004</v>
      </c>
      <c r="CQ85" s="95">
        <v>3364.3110000000001</v>
      </c>
      <c r="CR85" s="95">
        <v>-365.68599999999998</v>
      </c>
      <c r="CS85" s="95">
        <v>9398.1299999999992</v>
      </c>
      <c r="CT85" s="95">
        <v>2084.41</v>
      </c>
      <c r="CU85" s="95">
        <v>2962.0569999999998</v>
      </c>
      <c r="CV85" s="95">
        <v>12177.343999999999</v>
      </c>
      <c r="CW85" s="95">
        <v>-6070.3879999999999</v>
      </c>
      <c r="CX85" s="95">
        <v>-5448.7209999999995</v>
      </c>
      <c r="CY85" s="95">
        <v>841.07799999999997</v>
      </c>
      <c r="CZ85" s="95">
        <v>950.78399999999999</v>
      </c>
      <c r="DA85" s="95">
        <v>5777.8389999999999</v>
      </c>
      <c r="DB85" s="95">
        <v>-767.94100000000003</v>
      </c>
      <c r="DC85" s="95">
        <v>9580.973</v>
      </c>
      <c r="DD85" s="95">
        <v>1864.999</v>
      </c>
      <c r="DE85" s="95">
        <v>-2300.694</v>
      </c>
      <c r="DF85" s="95">
        <v>5531.7790000000005</v>
      </c>
      <c r="DG85" s="95">
        <v>2930.42</v>
      </c>
      <c r="DH85" s="95">
        <v>10148.751</v>
      </c>
      <c r="DI85" s="95">
        <v>-4290.9369999999999</v>
      </c>
      <c r="DJ85" s="95">
        <v>-8119.4120000000003</v>
      </c>
      <c r="DK85" s="95">
        <v>-8580.6</v>
      </c>
      <c r="DL85" s="95">
        <v>7664.04</v>
      </c>
      <c r="DM85" s="95">
        <v>-769.07299999999998</v>
      </c>
      <c r="DN85" s="95">
        <v>327.92099999999999</v>
      </c>
      <c r="DO85" s="95">
        <v>-1894.711</v>
      </c>
      <c r="DP85" s="95">
        <v>-1773.636</v>
      </c>
      <c r="DQ85" s="95">
        <v>19260.227999999999</v>
      </c>
      <c r="DR85" s="95">
        <v>-413.50299999999999</v>
      </c>
      <c r="DS85" s="95">
        <v>28307.863000000001</v>
      </c>
      <c r="DT85" s="95">
        <v>4126.6790000000001</v>
      </c>
      <c r="DU85" s="95">
        <v>-5458.9139999999998</v>
      </c>
      <c r="DV85" s="95">
        <v>-4645.8379999999997</v>
      </c>
      <c r="DW85" s="95">
        <v>-3644.3879999999999</v>
      </c>
      <c r="DX85" s="95">
        <v>3114.75</v>
      </c>
      <c r="DY85" s="95">
        <v>-2577.9169999999999</v>
      </c>
      <c r="DZ85" s="95">
        <v>15087.67</v>
      </c>
      <c r="EA85" s="95">
        <v>12764.105</v>
      </c>
      <c r="EB85" s="95">
        <v>12188.898999999999</v>
      </c>
      <c r="EC85" s="95">
        <v>14486.231</v>
      </c>
      <c r="ED85" s="95">
        <v>20125.712</v>
      </c>
      <c r="EE85" s="95">
        <v>12744.37</v>
      </c>
      <c r="EF85" s="297">
        <f t="shared" si="2"/>
        <v>39866.930999999997</v>
      </c>
      <c r="EG85" s="297">
        <f t="shared" si="3"/>
        <v>78311.358999999997</v>
      </c>
    </row>
    <row r="86" spans="1:277" x14ac:dyDescent="0.2">
      <c r="A86" s="108" t="str">
        <f>IF('1'!$A$1=1,B86,C86)</f>
        <v>Other accounts payable</v>
      </c>
      <c r="B86" s="109" t="s">
        <v>443</v>
      </c>
      <c r="C86" s="109" t="s">
        <v>444</v>
      </c>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v>0</v>
      </c>
      <c r="BM86" s="95">
        <v>0</v>
      </c>
      <c r="BN86" s="95">
        <v>0</v>
      </c>
      <c r="BO86" s="95">
        <v>0</v>
      </c>
      <c r="BP86" s="95">
        <v>0</v>
      </c>
      <c r="BQ86" s="95">
        <v>0</v>
      </c>
      <c r="BR86" s="95">
        <v>0</v>
      </c>
      <c r="BS86" s="95">
        <v>0</v>
      </c>
      <c r="BT86" s="95">
        <v>0</v>
      </c>
      <c r="BU86" s="95">
        <v>0</v>
      </c>
      <c r="BV86" s="95">
        <v>0</v>
      </c>
      <c r="BW86" s="95">
        <v>0</v>
      </c>
      <c r="BX86" s="95">
        <v>0</v>
      </c>
      <c r="BY86" s="95">
        <v>0</v>
      </c>
      <c r="BZ86" s="95">
        <v>0</v>
      </c>
      <c r="CA86" s="95">
        <v>0</v>
      </c>
      <c r="CB86" s="95">
        <v>0</v>
      </c>
      <c r="CC86" s="95">
        <v>0</v>
      </c>
      <c r="CD86" s="95">
        <v>0</v>
      </c>
      <c r="CE86" s="95">
        <v>0</v>
      </c>
      <c r="CF86" s="95">
        <v>0</v>
      </c>
      <c r="CG86" s="95">
        <v>0</v>
      </c>
      <c r="CH86" s="95">
        <v>0</v>
      </c>
      <c r="CI86" s="95">
        <v>0</v>
      </c>
      <c r="CJ86" s="95">
        <v>0</v>
      </c>
      <c r="CK86" s="95">
        <v>0</v>
      </c>
      <c r="CL86" s="95">
        <v>0</v>
      </c>
      <c r="CM86" s="95">
        <v>0</v>
      </c>
      <c r="CN86" s="95">
        <v>0</v>
      </c>
      <c r="CO86" s="95">
        <v>0</v>
      </c>
      <c r="CP86" s="95">
        <v>0</v>
      </c>
      <c r="CQ86" s="95">
        <v>0</v>
      </c>
      <c r="CR86" s="95">
        <v>0</v>
      </c>
      <c r="CS86" s="95">
        <v>0</v>
      </c>
      <c r="CT86" s="95">
        <v>0</v>
      </c>
      <c r="CU86" s="95">
        <v>0</v>
      </c>
      <c r="CV86" s="95">
        <v>0</v>
      </c>
      <c r="CW86" s="95">
        <v>0</v>
      </c>
      <c r="CX86" s="95">
        <v>0</v>
      </c>
      <c r="CY86" s="95">
        <v>0</v>
      </c>
      <c r="CZ86" s="95">
        <v>0</v>
      </c>
      <c r="DA86" s="95">
        <v>0</v>
      </c>
      <c r="DB86" s="95">
        <v>0</v>
      </c>
      <c r="DC86" s="95">
        <v>0</v>
      </c>
      <c r="DD86" s="95">
        <v>0</v>
      </c>
      <c r="DE86" s="95">
        <v>0</v>
      </c>
      <c r="DF86" s="95">
        <v>0</v>
      </c>
      <c r="DG86" s="95">
        <v>0</v>
      </c>
      <c r="DH86" s="95">
        <v>0</v>
      </c>
      <c r="DI86" s="95">
        <v>0</v>
      </c>
      <c r="DJ86" s="95">
        <v>0</v>
      </c>
      <c r="DK86" s="95">
        <v>7754.0280000000002</v>
      </c>
      <c r="DL86" s="95">
        <v>0</v>
      </c>
      <c r="DM86" s="95">
        <v>0</v>
      </c>
      <c r="DN86" s="95">
        <v>0</v>
      </c>
      <c r="DO86" s="95">
        <v>0</v>
      </c>
      <c r="DP86" s="95">
        <v>0</v>
      </c>
      <c r="DQ86" s="95">
        <v>0</v>
      </c>
      <c r="DR86" s="95">
        <v>0</v>
      </c>
      <c r="DS86" s="95">
        <v>0</v>
      </c>
      <c r="DT86" s="95">
        <v>0</v>
      </c>
      <c r="DU86" s="95">
        <v>0</v>
      </c>
      <c r="DV86" s="95">
        <v>0</v>
      </c>
      <c r="DW86" s="95">
        <v>0</v>
      </c>
      <c r="DX86" s="95">
        <v>0</v>
      </c>
      <c r="DY86" s="95">
        <v>0</v>
      </c>
      <c r="DZ86" s="95">
        <v>0</v>
      </c>
      <c r="EA86" s="95">
        <v>0</v>
      </c>
      <c r="EB86" s="95">
        <v>0</v>
      </c>
      <c r="EC86" s="95">
        <v>0</v>
      </c>
      <c r="ED86" s="95">
        <v>0</v>
      </c>
      <c r="EE86" s="95">
        <v>0</v>
      </c>
      <c r="EF86" s="297">
        <f t="shared" si="2"/>
        <v>7754.0280000000002</v>
      </c>
      <c r="EG86" s="297">
        <f t="shared" si="3"/>
        <v>0</v>
      </c>
    </row>
    <row r="87" spans="1:277" x14ac:dyDescent="0.2">
      <c r="A87" s="88" t="str">
        <f>IF('1'!$A$1=1,B87,C87)</f>
        <v xml:space="preserve"> Errors and omissions</v>
      </c>
      <c r="B87" s="89" t="s">
        <v>118</v>
      </c>
      <c r="C87" s="89" t="s">
        <v>119</v>
      </c>
      <c r="D87" s="90">
        <v>664.12399999998161</v>
      </c>
      <c r="E87" s="90">
        <v>1493.2730000000047</v>
      </c>
      <c r="F87" s="90">
        <v>7378.5199999999604</v>
      </c>
      <c r="G87" s="90">
        <v>-2974.9339999999993</v>
      </c>
      <c r="H87" s="90">
        <v>-2781.7249999999913</v>
      </c>
      <c r="I87" s="90">
        <v>-7580.1269999999913</v>
      </c>
      <c r="J87" s="90">
        <v>-9442.7000000000189</v>
      </c>
      <c r="K87" s="90">
        <v>-10530.404000000031</v>
      </c>
      <c r="L87" s="90">
        <v>-10063.935000000016</v>
      </c>
      <c r="M87" s="90">
        <v>10767.762999999984</v>
      </c>
      <c r="N87" s="90">
        <v>9394.9859999999826</v>
      </c>
      <c r="O87" s="90">
        <v>15285.678</v>
      </c>
      <c r="P87" s="90">
        <v>-3905.8129999999874</v>
      </c>
      <c r="Q87" s="90">
        <v>7416.4449999999842</v>
      </c>
      <c r="R87" s="90">
        <v>474.41300000001047</v>
      </c>
      <c r="S87" s="90">
        <v>-6253.6010000000106</v>
      </c>
      <c r="T87" s="90">
        <v>-6200.7900000000054</v>
      </c>
      <c r="U87" s="90">
        <v>-2669.7980000000025</v>
      </c>
      <c r="V87" s="90">
        <v>-3796.9670000000006</v>
      </c>
      <c r="W87" s="90">
        <v>-3634.4020000000155</v>
      </c>
      <c r="X87" s="90">
        <v>-3014.4039999999877</v>
      </c>
      <c r="Y87" s="90">
        <v>2575.7219999999788</v>
      </c>
      <c r="Z87" s="90">
        <v>5731.3100000000068</v>
      </c>
      <c r="AA87" s="90">
        <v>-314.45499999998174</v>
      </c>
      <c r="AB87" s="90">
        <v>-54.301000000012436</v>
      </c>
      <c r="AC87" s="90">
        <v>6810.9959999999992</v>
      </c>
      <c r="AD87" s="90">
        <v>837.0399999999936</v>
      </c>
      <c r="AE87" s="90">
        <v>-674.97599999999511</v>
      </c>
      <c r="AF87" s="90">
        <v>6500.2229999999981</v>
      </c>
      <c r="AG87" s="90">
        <v>-4281.8509999999587</v>
      </c>
      <c r="AH87" s="90">
        <v>-8076.4590000000062</v>
      </c>
      <c r="AI87" s="90">
        <v>-820.33000000001448</v>
      </c>
      <c r="AJ87" s="90">
        <v>-5926.6519999999764</v>
      </c>
      <c r="AK87" s="90">
        <v>2265.6720000000068</v>
      </c>
      <c r="AL87" s="90">
        <v>8946.2739999999758</v>
      </c>
      <c r="AM87" s="90">
        <v>6136.1850000000159</v>
      </c>
      <c r="AN87" s="90">
        <v>-4151.4120000000112</v>
      </c>
      <c r="AO87" s="90">
        <v>8613.2209999999741</v>
      </c>
      <c r="AP87" s="90">
        <v>21362.715999999968</v>
      </c>
      <c r="AQ87" s="90">
        <v>3556.6390000000256</v>
      </c>
      <c r="AR87" s="90">
        <v>1047.2559999999885</v>
      </c>
      <c r="AS87" s="90">
        <v>-8672.9169999999704</v>
      </c>
      <c r="AT87" s="90">
        <v>11484.297000000046</v>
      </c>
      <c r="AU87" s="90">
        <v>-4232.2610000000077</v>
      </c>
      <c r="AV87" s="90">
        <v>15448.819000000014</v>
      </c>
      <c r="AW87" s="90">
        <v>7059.970000000063</v>
      </c>
      <c r="AX87" s="90">
        <v>-6005.704999999969</v>
      </c>
      <c r="AY87" s="90">
        <v>-288.3060000000296</v>
      </c>
      <c r="AZ87" s="90">
        <v>752.73999999997795</v>
      </c>
      <c r="BA87" s="90">
        <v>7740.7950000000001</v>
      </c>
      <c r="BB87" s="90">
        <v>2149.0800000000272</v>
      </c>
      <c r="BC87" s="90">
        <v>-1286.9499999999662</v>
      </c>
      <c r="BD87" s="90">
        <v>-4273.3740000000107</v>
      </c>
      <c r="BE87" s="90">
        <v>-3339.0139999999847</v>
      </c>
      <c r="BF87" s="90">
        <v>10146.029999999973</v>
      </c>
      <c r="BG87" s="90">
        <v>-151.48800000000119</v>
      </c>
      <c r="BH87" s="90">
        <v>5845.6539999999732</v>
      </c>
      <c r="BI87" s="90">
        <v>5135.3010000000249</v>
      </c>
      <c r="BJ87" s="90">
        <v>4313.0500000000138</v>
      </c>
      <c r="BK87" s="90">
        <v>3069.2260000000388</v>
      </c>
      <c r="BL87" s="90">
        <v>5668.0510000000104</v>
      </c>
      <c r="BM87" s="90">
        <v>4747.1280000000042</v>
      </c>
      <c r="BN87" s="90">
        <v>1531.9099999999999</v>
      </c>
      <c r="BO87" s="90">
        <v>2341.320999999989</v>
      </c>
      <c r="BP87" s="90">
        <v>3968.5210000000006</v>
      </c>
      <c r="BQ87" s="90">
        <v>276.46800000001622</v>
      </c>
      <c r="BR87" s="90">
        <v>-901.32100000004391</v>
      </c>
      <c r="BS87" s="90">
        <v>9687.5380000000368</v>
      </c>
      <c r="BT87" s="90">
        <v>3245.2990000000136</v>
      </c>
      <c r="BU87" s="90">
        <v>906.39899999999943</v>
      </c>
      <c r="BV87" s="90">
        <v>3991.7319999999509</v>
      </c>
      <c r="BW87" s="90">
        <v>2929.6479999999883</v>
      </c>
      <c r="BX87" s="90">
        <v>1326.3320000000463</v>
      </c>
      <c r="BY87" s="90">
        <v>2927.8859999999886</v>
      </c>
      <c r="BZ87" s="90">
        <v>5698.0920000000333</v>
      </c>
      <c r="CA87" s="90">
        <v>3938.1339999999768</v>
      </c>
      <c r="CB87" s="90">
        <v>8943.3220000000256</v>
      </c>
      <c r="CC87" s="90">
        <v>8526.0820000000003</v>
      </c>
      <c r="CD87" s="90">
        <v>9361.8049999999694</v>
      </c>
      <c r="CE87" s="90">
        <v>10620.79399999998</v>
      </c>
      <c r="CF87" s="90">
        <v>7857.9729999999763</v>
      </c>
      <c r="CG87" s="90">
        <v>6171.6730000000243</v>
      </c>
      <c r="CH87" s="90">
        <v>9018.1640000000407</v>
      </c>
      <c r="CI87" s="90">
        <v>299.34899999998015</v>
      </c>
      <c r="CJ87" s="90">
        <v>-419.72100000001228</v>
      </c>
      <c r="CK87" s="90">
        <v>1619.5789999999936</v>
      </c>
      <c r="CL87" s="90">
        <v>-468.07700000001205</v>
      </c>
      <c r="CM87" s="90">
        <v>-1784.546000000013</v>
      </c>
      <c r="CN87" s="90">
        <v>-3744.6279999999679</v>
      </c>
      <c r="CO87" s="90">
        <v>3598.350999999966</v>
      </c>
      <c r="CP87" s="90">
        <v>12739.779999999992</v>
      </c>
      <c r="CQ87" s="90">
        <v>6618.9179999999615</v>
      </c>
      <c r="CR87" s="90">
        <v>4132.2479999999778</v>
      </c>
      <c r="CS87" s="90">
        <v>-1206.7669999999562</v>
      </c>
      <c r="CT87" s="90">
        <v>-7021.174999999992</v>
      </c>
      <c r="CU87" s="90">
        <v>3949.4080000000649</v>
      </c>
      <c r="CV87" s="90">
        <v>4571.0722000000314</v>
      </c>
      <c r="CW87" s="90">
        <v>14298.320999999949</v>
      </c>
      <c r="CX87" s="90">
        <v>2815.7853999999829</v>
      </c>
      <c r="CY87" s="90">
        <v>5375.5870000000086</v>
      </c>
      <c r="CZ87" s="90">
        <v>5339.0136000000621</v>
      </c>
      <c r="DA87" s="90">
        <v>1060.4821999999433</v>
      </c>
      <c r="DB87" s="90">
        <v>-9105.576399999969</v>
      </c>
      <c r="DC87" s="90">
        <v>-5192.7420000000129</v>
      </c>
      <c r="DD87" s="90">
        <v>-329.12220000004163</v>
      </c>
      <c r="DE87" s="90">
        <v>1159.9091451612912</v>
      </c>
      <c r="DF87" s="90">
        <v>1805.9086800000077</v>
      </c>
      <c r="DG87" s="90">
        <v>-3170.7816645161365</v>
      </c>
      <c r="DH87" s="90">
        <v>-607.83700000002136</v>
      </c>
      <c r="DI87" s="90">
        <v>-51.675000000079308</v>
      </c>
      <c r="DJ87" s="90">
        <v>4770.2459999999555</v>
      </c>
      <c r="DK87" s="90">
        <v>2788.885000000053</v>
      </c>
      <c r="DL87" s="90">
        <v>1787.2709999999934</v>
      </c>
      <c r="DM87" s="90">
        <v>-2104.3419999999314</v>
      </c>
      <c r="DN87" s="90">
        <v>3778.0709999999963</v>
      </c>
      <c r="DO87" s="90">
        <v>8653.6890000000712</v>
      </c>
      <c r="DP87" s="90">
        <v>7592.7129999999888</v>
      </c>
      <c r="DQ87" s="90">
        <v>298.93999999998778</v>
      </c>
      <c r="DR87" s="90">
        <v>-518.20500000003813</v>
      </c>
      <c r="DS87" s="90">
        <v>-27859.719999999888</v>
      </c>
      <c r="DT87" s="90">
        <v>10643.921000000031</v>
      </c>
      <c r="DU87" s="90">
        <v>14254.001000000018</v>
      </c>
      <c r="DV87" s="90">
        <v>5665.2299999999886</v>
      </c>
      <c r="DW87" s="90">
        <v>8120.6589999999997</v>
      </c>
      <c r="DX87" s="90">
        <v>14016.722000000038</v>
      </c>
      <c r="DY87" s="90">
        <v>6399.4649999999237</v>
      </c>
      <c r="DZ87" s="90">
        <v>3359.7939999999362</v>
      </c>
      <c r="EA87" s="90">
        <v>13120.124000000054</v>
      </c>
      <c r="EB87" s="90">
        <v>3201.5549999999494</v>
      </c>
      <c r="EC87" s="90">
        <v>19420.764000000025</v>
      </c>
      <c r="ED87" s="90">
        <v>16592.17200000002</v>
      </c>
      <c r="EE87" s="90">
        <v>5614.4249999998574</v>
      </c>
      <c r="EF87" s="87">
        <f t="shared" si="2"/>
        <v>-1471.9639999999126</v>
      </c>
      <c r="EG87" s="87">
        <f t="shared" si="3"/>
        <v>120408.83199999985</v>
      </c>
    </row>
    <row r="88" spans="1:277" x14ac:dyDescent="0.2">
      <c r="A88" s="124" t="str">
        <f>IF('1'!$A$1=1,B88,C88)</f>
        <v xml:space="preserve">D. Overall balance (= A + B - C) </v>
      </c>
      <c r="B88" s="125" t="s">
        <v>179</v>
      </c>
      <c r="C88" s="125" t="s">
        <v>178</v>
      </c>
      <c r="D88" s="87">
        <v>-14073.292000000023</v>
      </c>
      <c r="E88" s="87">
        <v>-18188.55999999999</v>
      </c>
      <c r="F88" s="87">
        <v>76.074999999953434</v>
      </c>
      <c r="G88" s="87">
        <v>-3815.1909999999916</v>
      </c>
      <c r="H88" s="87">
        <v>6692.8840000000127</v>
      </c>
      <c r="I88" s="87">
        <v>10382.855000000009</v>
      </c>
      <c r="J88" s="87">
        <v>9529.729999999985</v>
      </c>
      <c r="K88" s="87">
        <v>10945.071999999982</v>
      </c>
      <c r="L88" s="87">
        <v>7558.8449999999893</v>
      </c>
      <c r="M88" s="87">
        <v>5001.659999999988</v>
      </c>
      <c r="N88" s="87">
        <v>7902.9799999999941</v>
      </c>
      <c r="O88" s="87">
        <v>6624.5730000000076</v>
      </c>
      <c r="P88" s="87">
        <v>2911.1630000000105</v>
      </c>
      <c r="Q88" s="87">
        <v>-1953.0880000000182</v>
      </c>
      <c r="R88" s="87">
        <v>-22639.941999999995</v>
      </c>
      <c r="S88" s="87">
        <v>12020.234000000004</v>
      </c>
      <c r="T88" s="87">
        <v>9427.2229999999963</v>
      </c>
      <c r="U88" s="87">
        <v>9406.6549999999916</v>
      </c>
      <c r="V88" s="87">
        <v>2729.8460000000114</v>
      </c>
      <c r="W88" s="87">
        <v>401.03599999999915</v>
      </c>
      <c r="X88" s="87">
        <v>12015.162000000015</v>
      </c>
      <c r="Y88" s="87">
        <v>2343.9109999999919</v>
      </c>
      <c r="Z88" s="87">
        <v>-2056.0749999999925</v>
      </c>
      <c r="AA88" s="87">
        <v>9407.4230000000207</v>
      </c>
      <c r="AB88" s="87">
        <v>-5484.4240000000018</v>
      </c>
      <c r="AC88" s="87">
        <v>-729.74900000001071</v>
      </c>
      <c r="AD88" s="87">
        <v>-9585.5560000000078</v>
      </c>
      <c r="AE88" s="87">
        <v>25752.139999999996</v>
      </c>
      <c r="AF88" s="87">
        <v>9433.259</v>
      </c>
      <c r="AG88" s="87">
        <v>7989.3120000000436</v>
      </c>
      <c r="AH88" s="87">
        <v>-7401.2550000000092</v>
      </c>
      <c r="AI88" s="87">
        <v>13279.070000000002</v>
      </c>
      <c r="AJ88" s="87">
        <v>16631.184000000005</v>
      </c>
      <c r="AK88" s="87">
        <v>4131.5200000000004</v>
      </c>
      <c r="AL88" s="87">
        <v>13112.290999999985</v>
      </c>
      <c r="AM88" s="87">
        <v>27.518000000018219</v>
      </c>
      <c r="AN88" s="87">
        <v>-12767.012000000001</v>
      </c>
      <c r="AO88" s="87">
        <v>6874.274999999996</v>
      </c>
      <c r="AP88" s="87">
        <v>-2001.9310000000369</v>
      </c>
      <c r="AQ88" s="87">
        <v>7584.0080000000189</v>
      </c>
      <c r="AR88" s="87">
        <v>6964.2050000000054</v>
      </c>
      <c r="AS88" s="87">
        <v>602.64900000002399</v>
      </c>
      <c r="AT88" s="87">
        <v>-4488.1169999999765</v>
      </c>
      <c r="AU88" s="87">
        <v>742.01999999999316</v>
      </c>
      <c r="AV88" s="87">
        <v>-16407.316000000006</v>
      </c>
      <c r="AW88" s="87">
        <v>4612.8920000000326</v>
      </c>
      <c r="AX88" s="87">
        <v>36900.151000000013</v>
      </c>
      <c r="AY88" s="87">
        <v>50593.605999999978</v>
      </c>
      <c r="AZ88" s="87">
        <v>-1895.7820000000356</v>
      </c>
      <c r="BA88" s="87">
        <v>-6735.8469999999925</v>
      </c>
      <c r="BB88" s="87">
        <v>17326.980000000036</v>
      </c>
      <c r="BC88" s="87">
        <v>-1233.3279999999831</v>
      </c>
      <c r="BD88" s="87">
        <v>-19757.75900000002</v>
      </c>
      <c r="BE88" s="87">
        <v>32065.136000000035</v>
      </c>
      <c r="BF88" s="87">
        <v>33270.749999999993</v>
      </c>
      <c r="BG88" s="87">
        <v>1742.0410000000193</v>
      </c>
      <c r="BH88" s="87">
        <v>2303.583999999988</v>
      </c>
      <c r="BI88" s="87">
        <v>-2704.0939999999719</v>
      </c>
      <c r="BJ88" s="87">
        <v>14644.879000000012</v>
      </c>
      <c r="BK88" s="87">
        <v>77675.043000000034</v>
      </c>
      <c r="BL88" s="87">
        <v>21852.13400000002</v>
      </c>
      <c r="BM88" s="87">
        <v>18029.254000000001</v>
      </c>
      <c r="BN88" s="87">
        <v>-46961.057999999975</v>
      </c>
      <c r="BO88" s="87">
        <v>19492.851999999992</v>
      </c>
      <c r="BP88" s="87">
        <v>-9465.4570000000094</v>
      </c>
      <c r="BQ88" s="87">
        <v>26342.833000000017</v>
      </c>
      <c r="BR88" s="87">
        <v>-2403.5310000000409</v>
      </c>
      <c r="BS88" s="87">
        <v>9715.0600000000286</v>
      </c>
      <c r="BT88" s="87">
        <v>-54750.433999999994</v>
      </c>
      <c r="BU88" s="87">
        <v>-9715.4569999999931</v>
      </c>
      <c r="BV88" s="87">
        <v>-424.65100000004895</v>
      </c>
      <c r="BW88" s="87">
        <v>79945.662999999986</v>
      </c>
      <c r="BX88" s="87">
        <v>-6208.3499999999767</v>
      </c>
      <c r="BY88" s="87">
        <v>-780.7720000000229</v>
      </c>
      <c r="BZ88" s="87">
        <v>-19818.233999999953</v>
      </c>
      <c r="CA88" s="87">
        <v>22204.357999999989</v>
      </c>
      <c r="CB88" s="87">
        <v>-7728.7969999999759</v>
      </c>
      <c r="CC88" s="87">
        <v>20511.621999999996</v>
      </c>
      <c r="CD88" s="87">
        <v>13171.842999999972</v>
      </c>
      <c r="CE88" s="87">
        <v>3683.5179999999777</v>
      </c>
      <c r="CF88" s="87">
        <v>-59950.43200000003</v>
      </c>
      <c r="CG88" s="87">
        <v>28220.904999999999</v>
      </c>
      <c r="CH88" s="87">
        <v>9970.2230000000309</v>
      </c>
      <c r="CI88" s="87">
        <v>9960.1249999999927</v>
      </c>
      <c r="CJ88" s="87">
        <v>-49302.998000000021</v>
      </c>
      <c r="CK88" s="87">
        <v>-43188.769000000029</v>
      </c>
      <c r="CL88" s="87">
        <v>-1696.7840000000215</v>
      </c>
      <c r="CM88" s="87">
        <v>-22906.587000000014</v>
      </c>
      <c r="CN88" s="87">
        <v>-56198.662999999979</v>
      </c>
      <c r="CO88" s="87">
        <v>-60089.568000000028</v>
      </c>
      <c r="CP88" s="87">
        <v>-9523.1729999999952</v>
      </c>
      <c r="CQ88" s="87">
        <v>118299.41899999994</v>
      </c>
      <c r="CR88" s="87">
        <v>-27426.451000000059</v>
      </c>
      <c r="CS88" s="87">
        <v>1718.725000000064</v>
      </c>
      <c r="CT88" s="87">
        <v>89117.679000000018</v>
      </c>
      <c r="CU88" s="87">
        <v>19308.221000000034</v>
      </c>
      <c r="CV88" s="87">
        <v>44174.87</v>
      </c>
      <c r="CW88" s="87">
        <v>-26402.530000000002</v>
      </c>
      <c r="CX88" s="87">
        <v>124479.51519999999</v>
      </c>
      <c r="CY88" s="87">
        <v>51086.33340000001</v>
      </c>
      <c r="CZ88" s="87">
        <v>56059.663000000066</v>
      </c>
      <c r="DA88" s="87">
        <v>35434.970399999947</v>
      </c>
      <c r="DB88" s="87">
        <v>94310.419000000053</v>
      </c>
      <c r="DC88" s="87">
        <v>-42602.420000000013</v>
      </c>
      <c r="DD88" s="87">
        <v>9983.2258000000002</v>
      </c>
      <c r="DE88" s="87">
        <v>-28010.038000000008</v>
      </c>
      <c r="DF88" s="87">
        <v>-12835.173999999963</v>
      </c>
      <c r="DG88" s="87">
        <v>40753.27052580646</v>
      </c>
      <c r="DH88" s="87">
        <v>-70738.308000000019</v>
      </c>
      <c r="DI88" s="87">
        <v>-50314.083000000057</v>
      </c>
      <c r="DJ88" s="87">
        <v>245751.58699999997</v>
      </c>
      <c r="DK88" s="87">
        <v>-51837.845999999983</v>
      </c>
      <c r="DL88" s="87">
        <v>-135808.37800000003</v>
      </c>
      <c r="DM88" s="87">
        <v>-36955.968999999939</v>
      </c>
      <c r="DN88" s="87">
        <v>-120183.132</v>
      </c>
      <c r="DO88" s="87">
        <v>203063.61300000001</v>
      </c>
      <c r="DP88" s="87">
        <v>-115740.09299999999</v>
      </c>
      <c r="DQ88" s="87">
        <v>-137642.30100000001</v>
      </c>
      <c r="DR88" s="87">
        <v>145346.17500000002</v>
      </c>
      <c r="DS88" s="87">
        <v>129797.12000000014</v>
      </c>
      <c r="DT88" s="87">
        <v>-38950.792999999976</v>
      </c>
      <c r="DU88" s="87">
        <v>-114012.13099999998</v>
      </c>
      <c r="DV88" s="87">
        <v>98268.575999999943</v>
      </c>
      <c r="DW88" s="87">
        <v>157122.81699999998</v>
      </c>
      <c r="DX88" s="87">
        <v>-81855.629999999976</v>
      </c>
      <c r="DY88" s="87">
        <v>32515.009999999922</v>
      </c>
      <c r="DZ88" s="87">
        <v>-100674.13600000004</v>
      </c>
      <c r="EA88" s="87">
        <v>123579.74700000005</v>
      </c>
      <c r="EB88" s="87">
        <v>18262.688999999926</v>
      </c>
      <c r="EC88" s="87">
        <v>128544.48500000002</v>
      </c>
      <c r="ED88" s="87">
        <v>216204.03999999998</v>
      </c>
      <c r="EE88" s="87">
        <v>95160.773999999903</v>
      </c>
      <c r="EF88" s="87">
        <f t="shared" si="2"/>
        <v>4738.3850000001257</v>
      </c>
      <c r="EG88" s="87">
        <f t="shared" si="3"/>
        <v>534165.44799999974</v>
      </c>
    </row>
    <row r="89" spans="1:277" x14ac:dyDescent="0.2">
      <c r="A89" s="124" t="str">
        <f>IF('1'!$A$1=1,B89,C89)</f>
        <v>E. Reserves (= D)</v>
      </c>
      <c r="B89" s="125" t="s">
        <v>181</v>
      </c>
      <c r="C89" s="125" t="s">
        <v>180</v>
      </c>
      <c r="D89" s="87">
        <v>-14073.29</v>
      </c>
      <c r="E89" s="87">
        <v>-18188.559999999998</v>
      </c>
      <c r="F89" s="87">
        <v>76.0740000000078</v>
      </c>
      <c r="G89" s="87">
        <v>-3815.1909999999962</v>
      </c>
      <c r="H89" s="87">
        <v>6692.8829999999998</v>
      </c>
      <c r="I89" s="87">
        <v>10382.855</v>
      </c>
      <c r="J89" s="87">
        <v>9529.73</v>
      </c>
      <c r="K89" s="87">
        <v>10945.071999999993</v>
      </c>
      <c r="L89" s="87">
        <v>7558.8469999999998</v>
      </c>
      <c r="M89" s="87">
        <v>5001.66</v>
      </c>
      <c r="N89" s="87">
        <v>7902.9800000000014</v>
      </c>
      <c r="O89" s="87">
        <v>6624.5730000000012</v>
      </c>
      <c r="P89" s="87">
        <v>2911.1640000000007</v>
      </c>
      <c r="Q89" s="87">
        <v>-1953.0870000000048</v>
      </c>
      <c r="R89" s="87">
        <v>-22639.942999999999</v>
      </c>
      <c r="S89" s="87">
        <v>12020.232999999997</v>
      </c>
      <c r="T89" s="87">
        <v>9427.2230000000018</v>
      </c>
      <c r="U89" s="87">
        <v>9406.6549999999988</v>
      </c>
      <c r="V89" s="87">
        <v>2729.8459999999995</v>
      </c>
      <c r="W89" s="87">
        <v>401.03699999999935</v>
      </c>
      <c r="X89" s="87">
        <v>12015.162</v>
      </c>
      <c r="Y89" s="87">
        <v>2343.9109999999982</v>
      </c>
      <c r="Z89" s="87">
        <v>-2056.0749999999998</v>
      </c>
      <c r="AA89" s="87">
        <v>9407.4240000000009</v>
      </c>
      <c r="AB89" s="87">
        <v>-5484.4230000000007</v>
      </c>
      <c r="AC89" s="87">
        <v>-729.75000000000045</v>
      </c>
      <c r="AD89" s="87">
        <v>-9585.5560000000005</v>
      </c>
      <c r="AE89" s="87">
        <v>25752.141</v>
      </c>
      <c r="AF89" s="87">
        <v>9433.259</v>
      </c>
      <c r="AG89" s="87">
        <v>7989.3100000000013</v>
      </c>
      <c r="AH89" s="87">
        <v>-7401.2539999999999</v>
      </c>
      <c r="AI89" s="87">
        <v>13279.069999999998</v>
      </c>
      <c r="AJ89" s="87">
        <v>16631.182000000001</v>
      </c>
      <c r="AK89" s="87">
        <v>4131.5209999999997</v>
      </c>
      <c r="AL89" s="87">
        <v>13112.289999999997</v>
      </c>
      <c r="AM89" s="87">
        <v>27.518000000000939</v>
      </c>
      <c r="AN89" s="87">
        <v>-12767.012000000002</v>
      </c>
      <c r="AO89" s="87">
        <v>6874.2759999999998</v>
      </c>
      <c r="AP89" s="87">
        <v>-2001.9309999999987</v>
      </c>
      <c r="AQ89" s="87">
        <v>7584.0069999999996</v>
      </c>
      <c r="AR89" s="87">
        <v>6964.2060000000019</v>
      </c>
      <c r="AS89" s="87">
        <v>602.64999999999964</v>
      </c>
      <c r="AT89" s="87">
        <v>-4488.1170000000002</v>
      </c>
      <c r="AU89" s="87">
        <v>742.01999999999862</v>
      </c>
      <c r="AV89" s="87">
        <v>-16407.317000000003</v>
      </c>
      <c r="AW89" s="87">
        <v>4612.8919999999989</v>
      </c>
      <c r="AX89" s="87">
        <v>36900.150999999998</v>
      </c>
      <c r="AY89" s="87">
        <v>50593.606999999989</v>
      </c>
      <c r="AZ89" s="87">
        <v>-1895.7829999999981</v>
      </c>
      <c r="BA89" s="87">
        <v>-6735.8470000000016</v>
      </c>
      <c r="BB89" s="87">
        <v>17326.98</v>
      </c>
      <c r="BC89" s="87">
        <v>-1233.3290000000006</v>
      </c>
      <c r="BD89" s="87">
        <v>-19757.756999999998</v>
      </c>
      <c r="BE89" s="87">
        <v>32065.134000000002</v>
      </c>
      <c r="BF89" s="87">
        <v>33270.75</v>
      </c>
      <c r="BG89" s="87">
        <v>1742.0419999999981</v>
      </c>
      <c r="BH89" s="87">
        <v>2303.5840000000026</v>
      </c>
      <c r="BI89" s="87">
        <v>-2704.0950000000007</v>
      </c>
      <c r="BJ89" s="87">
        <v>14644.878999999997</v>
      </c>
      <c r="BK89" s="87">
        <v>77675.042000000016</v>
      </c>
      <c r="BL89" s="87">
        <v>21852.134000000002</v>
      </c>
      <c r="BM89" s="87">
        <v>18029.252000000004</v>
      </c>
      <c r="BN89" s="87">
        <v>-46961.058000000005</v>
      </c>
      <c r="BO89" s="87">
        <v>19492.851000000002</v>
      </c>
      <c r="BP89" s="87">
        <v>-9465.4580000000005</v>
      </c>
      <c r="BQ89" s="87">
        <v>26342.833999999995</v>
      </c>
      <c r="BR89" s="87">
        <v>-2403.5299999999975</v>
      </c>
      <c r="BS89" s="87">
        <v>9715.0610000000015</v>
      </c>
      <c r="BT89" s="87">
        <v>-54750.434999999998</v>
      </c>
      <c r="BU89" s="87">
        <v>-9715.4580000000005</v>
      </c>
      <c r="BV89" s="87">
        <v>-424.65100000000257</v>
      </c>
      <c r="BW89" s="87">
        <v>79945.664000000004</v>
      </c>
      <c r="BX89" s="87">
        <v>-6208.35</v>
      </c>
      <c r="BY89" s="87">
        <v>-780.77099999999973</v>
      </c>
      <c r="BZ89" s="87">
        <v>-19818.234</v>
      </c>
      <c r="CA89" s="87">
        <v>22204.358</v>
      </c>
      <c r="CB89" s="87">
        <v>-7728.7969999999987</v>
      </c>
      <c r="CC89" s="87">
        <v>20511.622000000003</v>
      </c>
      <c r="CD89" s="87">
        <v>13171.842999999999</v>
      </c>
      <c r="CE89" s="87">
        <v>3683.5170000000071</v>
      </c>
      <c r="CF89" s="87">
        <v>-59950.43299999999</v>
      </c>
      <c r="CG89" s="87">
        <v>28220.905999999999</v>
      </c>
      <c r="CH89" s="87">
        <v>9970.2239999999983</v>
      </c>
      <c r="CI89" s="87">
        <v>9960.1259999999966</v>
      </c>
      <c r="CJ89" s="87">
        <v>-49302.999000000003</v>
      </c>
      <c r="CK89" s="87">
        <v>-43188.76999999999</v>
      </c>
      <c r="CL89" s="87">
        <v>-1696.7840000000033</v>
      </c>
      <c r="CM89" s="87">
        <v>-22906.585999999996</v>
      </c>
      <c r="CN89" s="87">
        <v>-56198.663</v>
      </c>
      <c r="CO89" s="87">
        <v>-60089.564999999995</v>
      </c>
      <c r="CP89" s="87">
        <v>-9523.1739999999991</v>
      </c>
      <c r="CQ89" s="87">
        <v>118299.41999999998</v>
      </c>
      <c r="CR89" s="87">
        <v>-27426.451000000008</v>
      </c>
      <c r="CS89" s="87">
        <v>1718.7239999999874</v>
      </c>
      <c r="CT89" s="87">
        <v>89117.678</v>
      </c>
      <c r="CU89" s="87">
        <v>19308.222000000002</v>
      </c>
      <c r="CV89" s="87">
        <v>44174.869000000006</v>
      </c>
      <c r="CW89" s="87">
        <v>-26402.530000000002</v>
      </c>
      <c r="CX89" s="87">
        <v>124479.51519999999</v>
      </c>
      <c r="CY89" s="87">
        <v>51086.333399999989</v>
      </c>
      <c r="CZ89" s="87">
        <v>56059.66399999999</v>
      </c>
      <c r="DA89" s="87">
        <v>35434.973399999988</v>
      </c>
      <c r="DB89" s="87">
        <v>94310.420000000013</v>
      </c>
      <c r="DC89" s="87">
        <v>-42602.419000000016</v>
      </c>
      <c r="DD89" s="87">
        <v>9983.2268000000258</v>
      </c>
      <c r="DE89" s="87">
        <v>-28010.037</v>
      </c>
      <c r="DF89" s="87">
        <v>-12835.17299999999</v>
      </c>
      <c r="DG89" s="87">
        <v>40753.270525806452</v>
      </c>
      <c r="DH89" s="87">
        <v>-70738.31</v>
      </c>
      <c r="DI89" s="87">
        <v>-50314.082999999999</v>
      </c>
      <c r="DJ89" s="87">
        <v>245751.587</v>
      </c>
      <c r="DK89" s="87">
        <v>-51837.845000000001</v>
      </c>
      <c r="DL89" s="87">
        <v>-135808.37700000001</v>
      </c>
      <c r="DM89" s="87">
        <v>-36955.969999999994</v>
      </c>
      <c r="DN89" s="87">
        <v>-120183.12899999999</v>
      </c>
      <c r="DO89" s="87">
        <v>203063.61399999997</v>
      </c>
      <c r="DP89" s="87">
        <v>-115740.09299999999</v>
      </c>
      <c r="DQ89" s="87">
        <v>-137642.29999999999</v>
      </c>
      <c r="DR89" s="87">
        <v>145346.17499999999</v>
      </c>
      <c r="DS89" s="87">
        <v>129797.11900000001</v>
      </c>
      <c r="DT89" s="87">
        <v>-38950.792000000001</v>
      </c>
      <c r="DU89" s="87">
        <v>-114012.13</v>
      </c>
      <c r="DV89" s="87">
        <v>98268.576000000001</v>
      </c>
      <c r="DW89" s="87">
        <v>157122.81900000002</v>
      </c>
      <c r="DX89" s="87">
        <v>-81855.62999999999</v>
      </c>
      <c r="DY89" s="87">
        <v>32515.011999999995</v>
      </c>
      <c r="DZ89" s="87">
        <v>-100674.13699999999</v>
      </c>
      <c r="EA89" s="87">
        <v>123579.747</v>
      </c>
      <c r="EB89" s="87">
        <v>18262.689999999999</v>
      </c>
      <c r="EC89" s="87">
        <v>128544.48500000002</v>
      </c>
      <c r="ED89" s="87">
        <v>216204.04</v>
      </c>
      <c r="EE89" s="87">
        <v>95160.775000000009</v>
      </c>
      <c r="EF89" s="87">
        <f t="shared" si="2"/>
        <v>4738.3880000000354</v>
      </c>
      <c r="EG89" s="87">
        <f t="shared" si="3"/>
        <v>534165.45500000007</v>
      </c>
    </row>
    <row r="90" spans="1:277" x14ac:dyDescent="0.2">
      <c r="A90" s="96" t="str">
        <f>IF('1'!$A$1=1,B90,C90)</f>
        <v>Reserve assets</v>
      </c>
      <c r="B90" s="97" t="s">
        <v>124</v>
      </c>
      <c r="C90" s="97" t="s">
        <v>182</v>
      </c>
      <c r="D90" s="95">
        <v>-17552.080000000002</v>
      </c>
      <c r="E90" s="95">
        <v>-18188.559999999998</v>
      </c>
      <c r="F90" s="95">
        <v>102094.784</v>
      </c>
      <c r="G90" s="95">
        <v>-8765.8559999999961</v>
      </c>
      <c r="H90" s="95">
        <v>6692.8829999999998</v>
      </c>
      <c r="I90" s="95">
        <v>6645.8759999999993</v>
      </c>
      <c r="J90" s="95">
        <v>4764.8649999999998</v>
      </c>
      <c r="K90" s="95">
        <v>46778.91399999999</v>
      </c>
      <c r="L90" s="95">
        <v>3746.7489999999998</v>
      </c>
      <c r="M90" s="95">
        <v>5001.66</v>
      </c>
      <c r="N90" s="95">
        <v>7902.9800000000014</v>
      </c>
      <c r="O90" s="95">
        <v>2574.9220000000014</v>
      </c>
      <c r="P90" s="95">
        <v>2911.1640000000007</v>
      </c>
      <c r="Q90" s="95">
        <v>-1953.0870000000048</v>
      </c>
      <c r="R90" s="95">
        <v>-22639.942999999999</v>
      </c>
      <c r="S90" s="95">
        <v>12020.232999999997</v>
      </c>
      <c r="T90" s="95">
        <v>9427.2230000000018</v>
      </c>
      <c r="U90" s="95">
        <v>9406.6549999999988</v>
      </c>
      <c r="V90" s="95">
        <v>2729.8459999999995</v>
      </c>
      <c r="W90" s="95">
        <v>401.03699999999935</v>
      </c>
      <c r="X90" s="95">
        <v>37968.044000000002</v>
      </c>
      <c r="Y90" s="95">
        <v>2343.9109999999982</v>
      </c>
      <c r="Z90" s="95">
        <v>-2056.0749999999998</v>
      </c>
      <c r="AA90" s="95">
        <v>9407.4240000000009</v>
      </c>
      <c r="AB90" s="95">
        <v>-5484.4230000000007</v>
      </c>
      <c r="AC90" s="95">
        <v>-729.75000000000045</v>
      </c>
      <c r="AD90" s="95">
        <v>-9585.5560000000005</v>
      </c>
      <c r="AE90" s="95">
        <v>52800.523000000001</v>
      </c>
      <c r="AF90" s="95">
        <v>9433.259</v>
      </c>
      <c r="AG90" s="95">
        <v>7989.3100000000013</v>
      </c>
      <c r="AH90" s="95">
        <v>-7401.2539999999999</v>
      </c>
      <c r="AI90" s="95">
        <v>3973.4659999999985</v>
      </c>
      <c r="AJ90" s="95">
        <v>16631.182000000001</v>
      </c>
      <c r="AK90" s="95">
        <v>4131.5209999999997</v>
      </c>
      <c r="AL90" s="95">
        <v>3391.5699999999979</v>
      </c>
      <c r="AM90" s="95">
        <v>-4430.155999999999</v>
      </c>
      <c r="AN90" s="95">
        <v>-12767.012000000002</v>
      </c>
      <c r="AO90" s="95">
        <v>-3314.8680000000004</v>
      </c>
      <c r="AP90" s="95">
        <v>-6348.2299999999987</v>
      </c>
      <c r="AQ90" s="95">
        <v>7584.0069999999996</v>
      </c>
      <c r="AR90" s="95">
        <v>-2670.4849999999988</v>
      </c>
      <c r="AS90" s="95">
        <v>-3642.1020000000008</v>
      </c>
      <c r="AT90" s="95">
        <v>-4488.1170000000002</v>
      </c>
      <c r="AU90" s="95">
        <v>-13576.211000000001</v>
      </c>
      <c r="AV90" s="95">
        <v>-16407.317000000003</v>
      </c>
      <c r="AW90" s="95">
        <v>4612.8919999999989</v>
      </c>
      <c r="AX90" s="95">
        <v>26899.957999999999</v>
      </c>
      <c r="AY90" s="95">
        <v>84562.348999999987</v>
      </c>
      <c r="AZ90" s="95">
        <v>-1895.7829999999981</v>
      </c>
      <c r="BA90" s="95">
        <v>-16486.531000000003</v>
      </c>
      <c r="BB90" s="95">
        <v>13028.813999999998</v>
      </c>
      <c r="BC90" s="95">
        <v>-1233.3290000000006</v>
      </c>
      <c r="BD90" s="95">
        <v>-29148.627</v>
      </c>
      <c r="BE90" s="95">
        <v>27878.117000000002</v>
      </c>
      <c r="BF90" s="95">
        <v>33270.75</v>
      </c>
      <c r="BG90" s="95">
        <v>1742.0419999999981</v>
      </c>
      <c r="BH90" s="95">
        <v>-11592.230999999996</v>
      </c>
      <c r="BI90" s="95">
        <v>-2704.0950000000007</v>
      </c>
      <c r="BJ90" s="95">
        <v>14644.878999999997</v>
      </c>
      <c r="BK90" s="95">
        <v>77675.042000000016</v>
      </c>
      <c r="BL90" s="95">
        <v>21852.134000000002</v>
      </c>
      <c r="BM90" s="95">
        <v>14684.125000000004</v>
      </c>
      <c r="BN90" s="95">
        <v>-57763.686000000002</v>
      </c>
      <c r="BO90" s="95">
        <v>19492.851000000002</v>
      </c>
      <c r="BP90" s="95">
        <v>-9465.4580000000005</v>
      </c>
      <c r="BQ90" s="95">
        <v>81564.225999999995</v>
      </c>
      <c r="BR90" s="95">
        <v>-2403.5299999999975</v>
      </c>
      <c r="BS90" s="95">
        <v>5889.5840000000007</v>
      </c>
      <c r="BT90" s="95">
        <v>-66416.725999999995</v>
      </c>
      <c r="BU90" s="95">
        <v>-9715.4580000000005</v>
      </c>
      <c r="BV90" s="95">
        <v>-424.65100000000257</v>
      </c>
      <c r="BW90" s="95">
        <v>79945.664000000004</v>
      </c>
      <c r="BX90" s="95">
        <v>-6208.35</v>
      </c>
      <c r="BY90" s="95">
        <v>-4712.5079999999998</v>
      </c>
      <c r="BZ90" s="95">
        <v>-33938.379000000001</v>
      </c>
      <c r="CA90" s="95">
        <v>22204.358</v>
      </c>
      <c r="CB90" s="95">
        <v>-7728.7969999999987</v>
      </c>
      <c r="CC90" s="95">
        <v>20511.622000000003</v>
      </c>
      <c r="CD90" s="95">
        <v>13171.842999999999</v>
      </c>
      <c r="CE90" s="95">
        <v>72720.866999999998</v>
      </c>
      <c r="CF90" s="95">
        <v>-73501.421999999991</v>
      </c>
      <c r="CG90" s="95">
        <v>25952.683999999997</v>
      </c>
      <c r="CH90" s="95">
        <v>28429.685999999998</v>
      </c>
      <c r="CI90" s="95">
        <v>9960.1259999999966</v>
      </c>
      <c r="CJ90" s="95">
        <v>-49302.999000000003</v>
      </c>
      <c r="CK90" s="95">
        <v>-47109.855999999992</v>
      </c>
      <c r="CL90" s="95">
        <v>19864.076999999997</v>
      </c>
      <c r="CM90" s="95">
        <v>-25363.997999999996</v>
      </c>
      <c r="CN90" s="95">
        <v>-56198.663</v>
      </c>
      <c r="CO90" s="95">
        <v>-64945.877999999997</v>
      </c>
      <c r="CP90" s="95">
        <v>-9523.1739999999991</v>
      </c>
      <c r="CQ90" s="95">
        <v>113545.50199999998</v>
      </c>
      <c r="CR90" s="95">
        <v>-50281.826000000008</v>
      </c>
      <c r="CS90" s="95">
        <v>45747.318999999989</v>
      </c>
      <c r="CT90" s="95">
        <v>89117.678</v>
      </c>
      <c r="CU90" s="95">
        <v>13237.834000000001</v>
      </c>
      <c r="CV90" s="95">
        <v>44174.869000000006</v>
      </c>
      <c r="CW90" s="95">
        <v>-31302.722000000002</v>
      </c>
      <c r="CX90" s="95">
        <v>101112.18</v>
      </c>
      <c r="CY90" s="95">
        <v>147042.34</v>
      </c>
      <c r="CZ90" s="95">
        <v>56059.66399999999</v>
      </c>
      <c r="DA90" s="95">
        <v>61727.796999999991</v>
      </c>
      <c r="DB90" s="95">
        <v>94310.420000000013</v>
      </c>
      <c r="DC90" s="95">
        <v>-47429.474000000017</v>
      </c>
      <c r="DD90" s="95">
        <v>-22270.277999999988</v>
      </c>
      <c r="DE90" s="95">
        <v>-30931.553</v>
      </c>
      <c r="DF90" s="95">
        <v>-12835.17299999999</v>
      </c>
      <c r="DG90" s="95">
        <v>57977.806000000004</v>
      </c>
      <c r="DH90" s="95">
        <v>-70738.31</v>
      </c>
      <c r="DI90" s="95">
        <v>-55288.531999999999</v>
      </c>
      <c r="DJ90" s="95">
        <v>252320.40100000001</v>
      </c>
      <c r="DK90" s="95">
        <v>-55026.05</v>
      </c>
      <c r="DL90" s="95">
        <v>-135808.37700000001</v>
      </c>
      <c r="DM90" s="95">
        <v>-46994.392999999996</v>
      </c>
      <c r="DN90" s="95">
        <v>-30660.651999999995</v>
      </c>
      <c r="DO90" s="95">
        <v>197667.80599999998</v>
      </c>
      <c r="DP90" s="95">
        <v>-145850.666</v>
      </c>
      <c r="DQ90" s="95">
        <v>-95105.107999999978</v>
      </c>
      <c r="DR90" s="95">
        <v>145346.17499999999</v>
      </c>
      <c r="DS90" s="95">
        <v>165087.446</v>
      </c>
      <c r="DT90" s="95">
        <v>-38950.792000000001</v>
      </c>
      <c r="DU90" s="95">
        <v>-122763.061</v>
      </c>
      <c r="DV90" s="95">
        <v>84869.512000000002</v>
      </c>
      <c r="DW90" s="95">
        <v>153726.91200000001</v>
      </c>
      <c r="DX90" s="95">
        <v>-85385.68</v>
      </c>
      <c r="DY90" s="95">
        <v>14802.229999999996</v>
      </c>
      <c r="DZ90" s="95">
        <v>-79241.612999999983</v>
      </c>
      <c r="EA90" s="95">
        <v>114545.41200000001</v>
      </c>
      <c r="EB90" s="95">
        <v>7767.8409999999985</v>
      </c>
      <c r="EC90" s="95">
        <v>125047.80900000001</v>
      </c>
      <c r="ED90" s="95">
        <v>212625.2</v>
      </c>
      <c r="EE90" s="95">
        <v>87944.592000000004</v>
      </c>
      <c r="EF90" s="297">
        <f t="shared" si="2"/>
        <v>124949.73999999999</v>
      </c>
      <c r="EG90" s="297">
        <f t="shared" si="3"/>
        <v>474988.36200000008</v>
      </c>
    </row>
    <row r="91" spans="1:277" x14ac:dyDescent="0.2">
      <c r="A91" s="96" t="str">
        <f>IF('1'!$A$1=1,B91,C91)</f>
        <v>IMF loans</v>
      </c>
      <c r="B91" s="97" t="s">
        <v>184</v>
      </c>
      <c r="C91" s="97" t="s">
        <v>183</v>
      </c>
      <c r="D91" s="95">
        <v>-3478.79</v>
      </c>
      <c r="E91" s="95">
        <v>0</v>
      </c>
      <c r="F91" s="95">
        <v>102018.70999999999</v>
      </c>
      <c r="G91" s="95">
        <v>-4950.665</v>
      </c>
      <c r="H91" s="95">
        <v>0</v>
      </c>
      <c r="I91" s="95">
        <v>-3736.9789999999998</v>
      </c>
      <c r="J91" s="95">
        <v>-4764.8649999999998</v>
      </c>
      <c r="K91" s="95">
        <v>35833.841999999997</v>
      </c>
      <c r="L91" s="95">
        <v>-3812.098</v>
      </c>
      <c r="M91" s="95">
        <v>0</v>
      </c>
      <c r="N91" s="95">
        <v>0</v>
      </c>
      <c r="O91" s="95">
        <v>-4049.6509999999998</v>
      </c>
      <c r="P91" s="95">
        <v>0</v>
      </c>
      <c r="Q91" s="95">
        <v>0</v>
      </c>
      <c r="R91" s="95">
        <v>0</v>
      </c>
      <c r="S91" s="95">
        <v>0</v>
      </c>
      <c r="T91" s="95">
        <v>0</v>
      </c>
      <c r="U91" s="95">
        <v>0</v>
      </c>
      <c r="V91" s="95">
        <v>0</v>
      </c>
      <c r="W91" s="95">
        <v>0</v>
      </c>
      <c r="X91" s="95">
        <v>25952.882000000001</v>
      </c>
      <c r="Y91" s="95">
        <v>0</v>
      </c>
      <c r="Z91" s="95">
        <v>0</v>
      </c>
      <c r="AA91" s="95">
        <v>0</v>
      </c>
      <c r="AB91" s="95">
        <v>0</v>
      </c>
      <c r="AC91" s="95">
        <v>0</v>
      </c>
      <c r="AD91" s="95">
        <v>0</v>
      </c>
      <c r="AE91" s="95">
        <v>27048.382000000001</v>
      </c>
      <c r="AF91" s="95">
        <v>0</v>
      </c>
      <c r="AG91" s="95">
        <v>0</v>
      </c>
      <c r="AH91" s="95">
        <v>0</v>
      </c>
      <c r="AI91" s="95">
        <v>-9305.6039999999994</v>
      </c>
      <c r="AJ91" s="95">
        <v>0</v>
      </c>
      <c r="AK91" s="95">
        <v>0</v>
      </c>
      <c r="AL91" s="95">
        <v>-9720.7199999999993</v>
      </c>
      <c r="AM91" s="95">
        <v>-4457.674</v>
      </c>
      <c r="AN91" s="95">
        <v>0</v>
      </c>
      <c r="AO91" s="95">
        <v>-10189.144</v>
      </c>
      <c r="AP91" s="95">
        <v>-4346.299</v>
      </c>
      <c r="AQ91" s="95">
        <v>0</v>
      </c>
      <c r="AR91" s="95">
        <v>-9634.6910000000007</v>
      </c>
      <c r="AS91" s="95">
        <v>-4244.7520000000004</v>
      </c>
      <c r="AT91" s="95">
        <v>0</v>
      </c>
      <c r="AU91" s="95">
        <v>-14318.231</v>
      </c>
      <c r="AV91" s="95">
        <v>0</v>
      </c>
      <c r="AW91" s="95">
        <v>0</v>
      </c>
      <c r="AX91" s="95">
        <v>-10000.192999999999</v>
      </c>
      <c r="AY91" s="95">
        <v>33968.741999999998</v>
      </c>
      <c r="AZ91" s="95">
        <v>0</v>
      </c>
      <c r="BA91" s="95">
        <v>-9750.6840000000011</v>
      </c>
      <c r="BB91" s="95">
        <v>-4298.1660000000002</v>
      </c>
      <c r="BC91" s="95">
        <v>0</v>
      </c>
      <c r="BD91" s="95">
        <v>-9390.8700000000008</v>
      </c>
      <c r="BE91" s="95">
        <v>-4187.0169999999998</v>
      </c>
      <c r="BF91" s="95">
        <v>0</v>
      </c>
      <c r="BG91" s="95">
        <v>0</v>
      </c>
      <c r="BH91" s="95">
        <v>-13895.814999999999</v>
      </c>
      <c r="BI91" s="95">
        <v>0</v>
      </c>
      <c r="BJ91" s="95">
        <v>0</v>
      </c>
      <c r="BK91" s="95">
        <v>0</v>
      </c>
      <c r="BL91" s="95">
        <v>0</v>
      </c>
      <c r="BM91" s="95">
        <v>-3345.127</v>
      </c>
      <c r="BN91" s="95">
        <v>-10802.628000000001</v>
      </c>
      <c r="BO91" s="95">
        <v>0</v>
      </c>
      <c r="BP91" s="95">
        <v>0</v>
      </c>
      <c r="BQ91" s="95">
        <v>55221.392</v>
      </c>
      <c r="BR91" s="95">
        <v>0</v>
      </c>
      <c r="BS91" s="95">
        <v>-3825.4769999999999</v>
      </c>
      <c r="BT91" s="95">
        <v>-11666.291000000001</v>
      </c>
      <c r="BU91" s="95">
        <v>0</v>
      </c>
      <c r="BV91" s="95">
        <v>0</v>
      </c>
      <c r="BW91" s="95">
        <v>0</v>
      </c>
      <c r="BX91" s="95">
        <v>0</v>
      </c>
      <c r="BY91" s="95">
        <v>-3931.7370000000001</v>
      </c>
      <c r="BZ91" s="95">
        <v>-14120.145</v>
      </c>
      <c r="CA91" s="95">
        <v>0</v>
      </c>
      <c r="CB91" s="95">
        <v>0</v>
      </c>
      <c r="CC91" s="95">
        <v>0</v>
      </c>
      <c r="CD91" s="95">
        <v>0</v>
      </c>
      <c r="CE91" s="95">
        <v>-3776.6640000000002</v>
      </c>
      <c r="CF91" s="95">
        <v>-13550.989</v>
      </c>
      <c r="CG91" s="95">
        <v>-2268.2220000000002</v>
      </c>
      <c r="CH91" s="95">
        <v>18459.462</v>
      </c>
      <c r="CI91" s="95">
        <v>0</v>
      </c>
      <c r="CJ91" s="95">
        <v>0</v>
      </c>
      <c r="CK91" s="95">
        <v>-3921.0859999999998</v>
      </c>
      <c r="CL91" s="95">
        <v>21560.861000000001</v>
      </c>
      <c r="CM91" s="95">
        <v>-2457.4119999999998</v>
      </c>
      <c r="CN91" s="95">
        <v>0</v>
      </c>
      <c r="CO91" s="95">
        <v>-4856.3130000000001</v>
      </c>
      <c r="CP91" s="95">
        <v>0</v>
      </c>
      <c r="CQ91" s="95">
        <v>-4753.9179999999997</v>
      </c>
      <c r="CR91" s="95">
        <v>-22855.375</v>
      </c>
      <c r="CS91" s="95">
        <v>44028.595000000001</v>
      </c>
      <c r="CT91" s="95">
        <v>0</v>
      </c>
      <c r="CU91" s="95">
        <v>-6070.3879999999999</v>
      </c>
      <c r="CV91" s="95">
        <v>0</v>
      </c>
      <c r="CW91" s="95">
        <v>-4900.192</v>
      </c>
      <c r="CX91" s="95">
        <v>-23367.335200000005</v>
      </c>
      <c r="CY91" s="95">
        <v>95956.006600000008</v>
      </c>
      <c r="CZ91" s="95">
        <v>0</v>
      </c>
      <c r="DA91" s="95">
        <v>26292.823600000003</v>
      </c>
      <c r="DB91" s="95">
        <v>0</v>
      </c>
      <c r="DC91" s="95">
        <v>-4827.0550000000003</v>
      </c>
      <c r="DD91" s="95">
        <v>-32253.504800000013</v>
      </c>
      <c r="DE91" s="95">
        <v>-2921.5160000000001</v>
      </c>
      <c r="DF91" s="95">
        <v>0</v>
      </c>
      <c r="DG91" s="95">
        <v>17224.535474193552</v>
      </c>
      <c r="DH91" s="95">
        <v>0</v>
      </c>
      <c r="DI91" s="95">
        <v>-4974.4489999999996</v>
      </c>
      <c r="DJ91" s="95">
        <v>6568.8139999999985</v>
      </c>
      <c r="DK91" s="95">
        <v>-3188.2049999999999</v>
      </c>
      <c r="DL91" s="95">
        <v>0</v>
      </c>
      <c r="DM91" s="95">
        <v>-10038.423000000001</v>
      </c>
      <c r="DN91" s="95">
        <v>89522.476999999999</v>
      </c>
      <c r="DO91" s="95">
        <v>-5395.808</v>
      </c>
      <c r="DP91" s="95">
        <v>-30110.573</v>
      </c>
      <c r="DQ91" s="95">
        <v>42537.192000000003</v>
      </c>
      <c r="DR91" s="95">
        <v>0</v>
      </c>
      <c r="DS91" s="95">
        <v>35290.326999999997</v>
      </c>
      <c r="DT91" s="95">
        <v>0</v>
      </c>
      <c r="DU91" s="95">
        <v>-8750.9310000000005</v>
      </c>
      <c r="DV91" s="95">
        <v>-13399.064</v>
      </c>
      <c r="DW91" s="95">
        <v>-3395.9070000000002</v>
      </c>
      <c r="DX91" s="95">
        <v>-3530.05</v>
      </c>
      <c r="DY91" s="95">
        <v>-17712.781999999999</v>
      </c>
      <c r="DZ91" s="95">
        <v>21432.524000000001</v>
      </c>
      <c r="EA91" s="95">
        <v>-9034.3349999999991</v>
      </c>
      <c r="EB91" s="95">
        <v>-10494.849</v>
      </c>
      <c r="EC91" s="95">
        <v>-3496.6759999999999</v>
      </c>
      <c r="ED91" s="95">
        <v>-3578.84</v>
      </c>
      <c r="EE91" s="95">
        <v>-7216.183</v>
      </c>
      <c r="EF91" s="297">
        <f t="shared" si="2"/>
        <v>120211.35199999998</v>
      </c>
      <c r="EG91" s="297">
        <f t="shared" si="3"/>
        <v>-59177.093000000001</v>
      </c>
    </row>
    <row r="92" spans="1:277" s="290" customFormat="1" x14ac:dyDescent="0.2">
      <c r="A92" s="126" t="str">
        <f>IF('1'!$A$1=1,B92,C92)</f>
        <v>Allocation of SDR</v>
      </c>
      <c r="B92" s="127" t="s">
        <v>128</v>
      </c>
      <c r="C92" s="74" t="s">
        <v>185</v>
      </c>
      <c r="D92" s="128">
        <v>0</v>
      </c>
      <c r="E92" s="128">
        <v>0</v>
      </c>
      <c r="F92" s="128">
        <v>0</v>
      </c>
      <c r="G92" s="128">
        <v>0</v>
      </c>
      <c r="H92" s="128">
        <v>0</v>
      </c>
      <c r="I92" s="128">
        <v>0</v>
      </c>
      <c r="J92" s="128">
        <v>0</v>
      </c>
      <c r="K92" s="128">
        <v>0</v>
      </c>
      <c r="L92" s="128">
        <v>0</v>
      </c>
      <c r="M92" s="128">
        <v>0</v>
      </c>
      <c r="N92" s="128">
        <v>0</v>
      </c>
      <c r="O92" s="128">
        <v>0</v>
      </c>
      <c r="P92" s="128">
        <v>0</v>
      </c>
      <c r="Q92" s="128">
        <v>0</v>
      </c>
      <c r="R92" s="128">
        <v>0</v>
      </c>
      <c r="S92" s="128">
        <v>0</v>
      </c>
      <c r="T92" s="128">
        <v>0</v>
      </c>
      <c r="U92" s="128">
        <v>0</v>
      </c>
      <c r="V92" s="128">
        <v>0</v>
      </c>
      <c r="W92" s="128">
        <v>0</v>
      </c>
      <c r="X92" s="128">
        <v>0</v>
      </c>
      <c r="Y92" s="128">
        <v>0</v>
      </c>
      <c r="Z92" s="128">
        <v>0</v>
      </c>
      <c r="AA92" s="128">
        <v>0</v>
      </c>
      <c r="AB92" s="128">
        <v>0</v>
      </c>
      <c r="AC92" s="128">
        <v>0</v>
      </c>
      <c r="AD92" s="128">
        <v>0</v>
      </c>
      <c r="AE92" s="128">
        <v>0</v>
      </c>
      <c r="AF92" s="128">
        <v>0</v>
      </c>
      <c r="AG92" s="128">
        <v>0</v>
      </c>
      <c r="AH92" s="128">
        <v>0</v>
      </c>
      <c r="AI92" s="128">
        <v>0</v>
      </c>
      <c r="AJ92" s="128">
        <v>0</v>
      </c>
      <c r="AK92" s="128">
        <v>0</v>
      </c>
      <c r="AL92" s="128">
        <v>0</v>
      </c>
      <c r="AM92" s="128">
        <v>0</v>
      </c>
      <c r="AN92" s="128">
        <v>0</v>
      </c>
      <c r="AO92" s="128">
        <v>0</v>
      </c>
      <c r="AP92" s="128">
        <v>0</v>
      </c>
      <c r="AQ92" s="128">
        <v>0</v>
      </c>
      <c r="AR92" s="128">
        <v>0</v>
      </c>
      <c r="AS92" s="128">
        <v>0</v>
      </c>
      <c r="AT92" s="128">
        <v>0</v>
      </c>
      <c r="AU92" s="128">
        <v>0</v>
      </c>
      <c r="AV92" s="128">
        <v>0</v>
      </c>
      <c r="AW92" s="128">
        <v>0</v>
      </c>
      <c r="AX92" s="128">
        <v>0</v>
      </c>
      <c r="AY92" s="128">
        <v>0</v>
      </c>
      <c r="AZ92" s="128">
        <v>0</v>
      </c>
      <c r="BA92" s="128">
        <v>0</v>
      </c>
      <c r="BB92" s="128">
        <v>0</v>
      </c>
      <c r="BC92" s="128">
        <v>0</v>
      </c>
      <c r="BD92" s="128">
        <v>0</v>
      </c>
      <c r="BE92" s="128">
        <v>0</v>
      </c>
      <c r="BF92" s="128">
        <v>0</v>
      </c>
      <c r="BG92" s="128">
        <v>0</v>
      </c>
      <c r="BH92" s="128">
        <v>0</v>
      </c>
      <c r="BI92" s="128">
        <v>0</v>
      </c>
      <c r="BJ92" s="128">
        <v>0</v>
      </c>
      <c r="BK92" s="128">
        <v>0</v>
      </c>
      <c r="BL92" s="128">
        <v>0</v>
      </c>
      <c r="BM92" s="128">
        <v>0</v>
      </c>
      <c r="BN92" s="128">
        <v>0</v>
      </c>
      <c r="BO92" s="128">
        <v>0</v>
      </c>
      <c r="BP92" s="128">
        <v>0</v>
      </c>
      <c r="BQ92" s="128">
        <v>0</v>
      </c>
      <c r="BR92" s="128">
        <v>0</v>
      </c>
      <c r="BS92" s="128">
        <v>0</v>
      </c>
      <c r="BT92" s="128">
        <v>0</v>
      </c>
      <c r="BU92" s="128">
        <v>0</v>
      </c>
      <c r="BV92" s="128">
        <v>0</v>
      </c>
      <c r="BW92" s="128">
        <v>0</v>
      </c>
      <c r="BX92" s="128">
        <v>0</v>
      </c>
      <c r="BY92" s="128">
        <v>0</v>
      </c>
      <c r="BZ92" s="128">
        <v>0</v>
      </c>
      <c r="CA92" s="128">
        <v>0</v>
      </c>
      <c r="CB92" s="128">
        <v>0</v>
      </c>
      <c r="CC92" s="128">
        <v>0</v>
      </c>
      <c r="CD92" s="128">
        <v>0</v>
      </c>
      <c r="CE92" s="128">
        <v>72814.013999999996</v>
      </c>
      <c r="CF92" s="128">
        <v>0</v>
      </c>
      <c r="CG92" s="128">
        <v>0</v>
      </c>
      <c r="CH92" s="128">
        <v>0</v>
      </c>
      <c r="CI92" s="128">
        <v>0</v>
      </c>
      <c r="CJ92" s="128">
        <v>0</v>
      </c>
      <c r="CK92" s="128">
        <v>0</v>
      </c>
      <c r="CL92" s="128">
        <v>0</v>
      </c>
      <c r="CM92" s="128">
        <v>0</v>
      </c>
      <c r="CN92" s="128">
        <v>0</v>
      </c>
      <c r="CO92" s="128">
        <v>0</v>
      </c>
      <c r="CP92" s="128">
        <v>0</v>
      </c>
      <c r="CQ92" s="128">
        <v>0</v>
      </c>
      <c r="CR92" s="128">
        <v>0</v>
      </c>
      <c r="CS92" s="128">
        <v>0</v>
      </c>
      <c r="CT92" s="128">
        <v>0</v>
      </c>
      <c r="CU92" s="128">
        <v>0</v>
      </c>
      <c r="CV92" s="128">
        <v>0</v>
      </c>
      <c r="CW92" s="128">
        <v>0</v>
      </c>
      <c r="CX92" s="128">
        <v>0</v>
      </c>
      <c r="CY92" s="128">
        <v>0</v>
      </c>
      <c r="CZ92" s="128">
        <v>0</v>
      </c>
      <c r="DA92" s="128">
        <v>0</v>
      </c>
      <c r="DB92" s="128">
        <v>0</v>
      </c>
      <c r="DC92" s="128">
        <v>0</v>
      </c>
      <c r="DD92" s="128">
        <v>0</v>
      </c>
      <c r="DE92" s="128">
        <v>0</v>
      </c>
      <c r="DF92" s="128">
        <v>0</v>
      </c>
      <c r="DG92" s="128">
        <v>0</v>
      </c>
      <c r="DH92" s="128">
        <v>0</v>
      </c>
      <c r="DI92" s="128">
        <v>0</v>
      </c>
      <c r="DJ92" s="128">
        <v>0</v>
      </c>
      <c r="DK92" s="128">
        <v>0</v>
      </c>
      <c r="DL92" s="128">
        <v>0</v>
      </c>
      <c r="DM92" s="128">
        <v>0</v>
      </c>
      <c r="DN92" s="128">
        <v>0</v>
      </c>
      <c r="DO92" s="128">
        <v>0</v>
      </c>
      <c r="DP92" s="128">
        <v>0</v>
      </c>
      <c r="DQ92" s="128">
        <v>0</v>
      </c>
      <c r="DR92" s="128">
        <v>0</v>
      </c>
      <c r="DS92" s="128">
        <v>0</v>
      </c>
      <c r="DT92" s="128">
        <v>0</v>
      </c>
      <c r="DU92" s="128">
        <v>0</v>
      </c>
      <c r="DV92" s="128">
        <v>0</v>
      </c>
      <c r="DW92" s="128">
        <v>0</v>
      </c>
      <c r="DX92" s="128">
        <v>0</v>
      </c>
      <c r="DY92" s="128">
        <v>0</v>
      </c>
      <c r="DZ92" s="128">
        <v>0</v>
      </c>
      <c r="EA92" s="128">
        <v>0</v>
      </c>
      <c r="EB92" s="128">
        <v>0</v>
      </c>
      <c r="EC92" s="128">
        <v>0</v>
      </c>
      <c r="ED92" s="128">
        <v>0</v>
      </c>
      <c r="EE92" s="128">
        <v>0</v>
      </c>
      <c r="EF92" s="299">
        <f t="shared" si="2"/>
        <v>0</v>
      </c>
      <c r="EG92" s="299">
        <f t="shared" si="3"/>
        <v>0</v>
      </c>
      <c r="EH92" s="289"/>
    </row>
    <row r="93" spans="1:277" s="291" customFormat="1" ht="15" customHeight="1" x14ac:dyDescent="0.2">
      <c r="A93" s="286" t="str">
        <f>IF('1'!$A$1=1,B93,C93)</f>
        <v>* Preliminary data</v>
      </c>
      <c r="B93" s="287" t="s">
        <v>430</v>
      </c>
      <c r="C93" s="288" t="s">
        <v>431</v>
      </c>
      <c r="D93" s="289"/>
      <c r="E93" s="289"/>
      <c r="F93" s="289"/>
      <c r="G93" s="289"/>
      <c r="H93" s="289"/>
      <c r="I93" s="289"/>
      <c r="J93" s="289"/>
      <c r="K93" s="289"/>
      <c r="L93" s="289"/>
      <c r="M93" s="289"/>
      <c r="N93" s="289"/>
      <c r="O93" s="289"/>
      <c r="P93" s="289"/>
      <c r="Q93" s="289"/>
      <c r="R93" s="289"/>
      <c r="S93" s="289"/>
      <c r="T93" s="289"/>
      <c r="U93" s="289"/>
      <c r="V93" s="289"/>
      <c r="W93" s="289"/>
      <c r="X93" s="289"/>
      <c r="Y93" s="289"/>
      <c r="Z93" s="289"/>
      <c r="AA93" s="289"/>
      <c r="AB93" s="289"/>
      <c r="AC93" s="289"/>
      <c r="AD93" s="289"/>
      <c r="AE93" s="289"/>
      <c r="AF93" s="289"/>
      <c r="AG93" s="289"/>
      <c r="AH93" s="289"/>
      <c r="AI93" s="289"/>
      <c r="AJ93" s="289"/>
      <c r="AK93" s="289"/>
      <c r="AL93" s="289"/>
      <c r="AM93" s="289"/>
      <c r="AN93" s="289"/>
      <c r="AO93" s="289"/>
      <c r="AP93" s="289"/>
      <c r="AQ93" s="289"/>
      <c r="AR93" s="289"/>
      <c r="AS93" s="289"/>
      <c r="AT93" s="289"/>
      <c r="AU93" s="289"/>
      <c r="AV93" s="289"/>
      <c r="AW93" s="289"/>
      <c r="AX93" s="289"/>
      <c r="AY93" s="289"/>
      <c r="AZ93" s="289"/>
      <c r="BA93" s="289"/>
      <c r="BB93" s="289"/>
      <c r="BC93" s="289"/>
      <c r="BD93" s="289"/>
      <c r="BE93" s="289"/>
      <c r="BF93" s="289"/>
      <c r="BG93" s="289"/>
      <c r="BH93" s="289"/>
      <c r="BI93" s="289"/>
      <c r="BJ93" s="289"/>
      <c r="BK93" s="289"/>
      <c r="BL93" s="289"/>
      <c r="BM93" s="289"/>
      <c r="BN93" s="289"/>
      <c r="BO93" s="289"/>
      <c r="BP93" s="289"/>
      <c r="BQ93" s="289"/>
      <c r="BR93" s="289"/>
      <c r="BS93" s="289"/>
      <c r="BT93" s="289"/>
      <c r="BU93" s="289"/>
      <c r="BV93" s="289"/>
      <c r="BW93" s="289"/>
      <c r="BX93" s="289"/>
      <c r="BY93" s="289"/>
      <c r="BZ93" s="289"/>
      <c r="CA93" s="289"/>
      <c r="CB93" s="289"/>
      <c r="CC93" s="289"/>
      <c r="CD93" s="289"/>
      <c r="CE93" s="289"/>
      <c r="CF93" s="289"/>
      <c r="CG93" s="289"/>
      <c r="CH93" s="289"/>
      <c r="CI93" s="289"/>
      <c r="CJ93" s="289"/>
      <c r="CK93" s="289"/>
      <c r="CL93" s="289"/>
      <c r="CM93" s="289"/>
      <c r="CN93" s="289"/>
      <c r="CO93" s="289"/>
      <c r="CP93" s="289"/>
      <c r="CQ93" s="289"/>
      <c r="CR93" s="289"/>
      <c r="CS93" s="289"/>
      <c r="CT93" s="289"/>
      <c r="CU93" s="289"/>
      <c r="CV93" s="289"/>
      <c r="CW93" s="289"/>
      <c r="CX93" s="289"/>
      <c r="CY93" s="289"/>
      <c r="CZ93" s="289"/>
      <c r="DA93" s="289"/>
      <c r="DB93" s="289"/>
      <c r="DC93" s="289"/>
      <c r="DD93" s="289"/>
      <c r="DE93" s="289"/>
      <c r="DF93" s="289"/>
      <c r="DG93" s="289"/>
      <c r="DH93" s="289"/>
      <c r="DI93" s="289"/>
      <c r="DJ93" s="289"/>
      <c r="DK93" s="289"/>
      <c r="DL93" s="289"/>
      <c r="DM93" s="289"/>
      <c r="DN93" s="289"/>
      <c r="DO93" s="289"/>
      <c r="DP93" s="289"/>
      <c r="DQ93" s="289"/>
      <c r="DR93" s="289"/>
      <c r="DS93" s="289"/>
      <c r="DT93" s="289"/>
      <c r="DU93" s="289"/>
      <c r="DV93" s="289"/>
      <c r="DW93" s="289"/>
      <c r="DX93" s="289"/>
      <c r="DY93" s="289"/>
      <c r="DZ93" s="289"/>
      <c r="EA93" s="289"/>
      <c r="EB93" s="289"/>
      <c r="EC93" s="289"/>
      <c r="ED93" s="289"/>
      <c r="EE93" s="289"/>
      <c r="EF93" s="296"/>
      <c r="EG93" s="296"/>
    </row>
    <row r="94" spans="1:277" s="291" customFormat="1" ht="81.75" customHeight="1" x14ac:dyDescent="0.25">
      <c r="A94" s="347" t="s">
        <v>456</v>
      </c>
      <c r="B94" s="348"/>
      <c r="C94" s="348"/>
      <c r="D94" s="348"/>
      <c r="E94" s="348"/>
      <c r="F94" s="348"/>
      <c r="G94" s="348"/>
      <c r="H94" s="348"/>
      <c r="I94" s="348"/>
      <c r="J94" s="348"/>
      <c r="K94" s="348"/>
      <c r="L94" s="348"/>
      <c r="M94" s="348"/>
      <c r="N94" s="348"/>
      <c r="O94" s="348"/>
      <c r="P94" s="348"/>
      <c r="Q94" s="348"/>
      <c r="R94" s="348"/>
      <c r="S94" s="348"/>
      <c r="T94" s="348"/>
      <c r="U94" s="348"/>
      <c r="V94" s="348"/>
      <c r="W94" s="348"/>
      <c r="X94" s="348"/>
      <c r="Y94" s="348"/>
      <c r="Z94" s="348"/>
      <c r="AA94" s="348"/>
      <c r="AB94" s="348"/>
      <c r="AC94" s="348"/>
      <c r="AD94" s="348"/>
      <c r="AE94" s="348"/>
      <c r="AF94" s="348"/>
      <c r="AG94" s="348"/>
      <c r="AH94" s="348"/>
      <c r="AI94" s="348"/>
      <c r="AJ94" s="348"/>
      <c r="AK94" s="348"/>
      <c r="AL94" s="348"/>
      <c r="AM94" s="348"/>
      <c r="AN94" s="348"/>
      <c r="AO94" s="348"/>
      <c r="AP94" s="348"/>
      <c r="AQ94" s="348"/>
      <c r="AR94" s="348"/>
      <c r="AS94" s="348"/>
      <c r="AT94" s="348"/>
      <c r="AU94" s="348"/>
      <c r="AV94" s="348"/>
      <c r="AW94" s="348"/>
      <c r="AX94" s="348"/>
      <c r="AY94" s="348"/>
      <c r="AZ94" s="348"/>
      <c r="BA94" s="348"/>
      <c r="BB94" s="348"/>
      <c r="BC94" s="348"/>
      <c r="BD94" s="348"/>
      <c r="BE94" s="348"/>
      <c r="BF94" s="348"/>
      <c r="BG94" s="348"/>
      <c r="BH94" s="348"/>
      <c r="BI94" s="348"/>
      <c r="BJ94" s="348"/>
      <c r="BK94" s="348"/>
      <c r="BL94" s="348"/>
      <c r="BM94" s="348"/>
      <c r="BN94" s="348"/>
      <c r="BO94" s="348"/>
      <c r="BP94" s="348"/>
      <c r="BQ94" s="348"/>
      <c r="BR94" s="348"/>
      <c r="BS94" s="348"/>
      <c r="BT94" s="348"/>
      <c r="BU94" s="348"/>
      <c r="BV94" s="348"/>
      <c r="BW94" s="348"/>
      <c r="BX94" s="348"/>
      <c r="BY94" s="348"/>
      <c r="BZ94" s="348"/>
      <c r="CA94" s="348"/>
      <c r="CB94" s="348"/>
      <c r="CC94" s="348"/>
      <c r="CD94" s="348"/>
      <c r="CE94" s="348"/>
      <c r="CF94" s="348"/>
      <c r="CG94" s="348"/>
      <c r="CH94" s="348"/>
      <c r="CI94" s="348"/>
      <c r="CJ94" s="348"/>
      <c r="CK94" s="348"/>
      <c r="CL94" s="348"/>
      <c r="CM94" s="348"/>
      <c r="CN94" s="348"/>
      <c r="CO94" s="348"/>
      <c r="CP94" s="348"/>
      <c r="CQ94" s="348"/>
      <c r="CR94" s="348"/>
      <c r="CS94" s="348"/>
      <c r="CT94" s="348"/>
      <c r="CU94" s="348"/>
      <c r="CV94" s="348"/>
      <c r="CW94" s="348"/>
      <c r="CX94" s="348"/>
      <c r="CY94" s="348"/>
      <c r="CZ94" s="348"/>
      <c r="DA94" s="348"/>
      <c r="DB94" s="348"/>
      <c r="DC94" s="348"/>
      <c r="DD94" s="348"/>
      <c r="DE94" s="348"/>
      <c r="DF94" s="348"/>
      <c r="DG94" s="348"/>
      <c r="DH94" s="348"/>
      <c r="DI94" s="348"/>
      <c r="DJ94" s="348"/>
      <c r="DK94" s="348"/>
      <c r="DL94" s="348"/>
      <c r="DM94" s="348"/>
      <c r="DN94" s="348"/>
      <c r="DO94" s="348"/>
      <c r="DP94" s="348"/>
      <c r="DQ94" s="348"/>
      <c r="DR94" s="348"/>
      <c r="DS94" s="348"/>
      <c r="DT94" s="348"/>
      <c r="DU94" s="348"/>
      <c r="DV94" s="348"/>
      <c r="DW94" s="348"/>
      <c r="DX94" s="348"/>
      <c r="DY94" s="348"/>
      <c r="DZ94" s="348"/>
      <c r="EA94" s="348"/>
      <c r="EB94" s="348"/>
      <c r="EC94" s="348"/>
      <c r="ED94" s="348"/>
      <c r="EE94" s="348"/>
      <c r="EF94" s="348"/>
      <c r="EG94" s="348"/>
      <c r="EH94" s="323"/>
      <c r="EI94" s="323"/>
      <c r="EJ94" s="323"/>
      <c r="EK94" s="323"/>
      <c r="EL94" s="323"/>
      <c r="EM94" s="323"/>
      <c r="EN94" s="323"/>
      <c r="EO94" s="323"/>
      <c r="EP94" s="323"/>
      <c r="EQ94" s="323"/>
      <c r="ER94" s="323"/>
      <c r="ES94" s="323"/>
      <c r="ET94" s="323"/>
      <c r="EU94" s="323"/>
      <c r="EV94" s="323"/>
      <c r="EW94" s="323"/>
      <c r="EX94" s="323"/>
      <c r="EY94" s="323"/>
      <c r="EZ94" s="323"/>
      <c r="FA94" s="323"/>
      <c r="FB94" s="323"/>
      <c r="FC94" s="323"/>
      <c r="FD94" s="323"/>
      <c r="FE94" s="323"/>
      <c r="FF94" s="323"/>
      <c r="FG94" s="323"/>
      <c r="FH94" s="323"/>
      <c r="FI94" s="323"/>
      <c r="FJ94" s="323"/>
      <c r="FK94" s="323"/>
      <c r="FL94" s="323"/>
      <c r="FM94" s="323"/>
      <c r="FN94" s="323"/>
      <c r="FO94" s="323"/>
      <c r="FP94" s="323"/>
      <c r="FQ94" s="323"/>
      <c r="FR94" s="323"/>
      <c r="FS94" s="323"/>
      <c r="FT94" s="323"/>
      <c r="FU94" s="323"/>
      <c r="FV94" s="323"/>
      <c r="FW94" s="323"/>
      <c r="FX94" s="323"/>
      <c r="FY94" s="323"/>
      <c r="FZ94" s="323"/>
      <c r="GA94" s="323"/>
      <c r="GB94" s="323"/>
      <c r="GC94" s="323"/>
      <c r="GD94" s="323"/>
      <c r="GE94" s="323"/>
      <c r="GF94" s="323"/>
      <c r="GG94" s="323"/>
      <c r="GH94" s="323"/>
      <c r="GI94" s="323"/>
      <c r="GJ94" s="323"/>
      <c r="GK94" s="323"/>
      <c r="GL94" s="323"/>
      <c r="GM94" s="323"/>
      <c r="GN94" s="323"/>
      <c r="GO94" s="323"/>
      <c r="GP94" s="323"/>
      <c r="GQ94" s="323"/>
      <c r="GR94" s="323"/>
      <c r="GS94" s="323"/>
      <c r="GT94" s="323"/>
      <c r="GU94" s="323"/>
      <c r="GV94" s="323"/>
      <c r="GW94" s="323"/>
      <c r="GX94" s="323"/>
      <c r="GY94" s="323"/>
      <c r="GZ94" s="323"/>
      <c r="HA94" s="323"/>
      <c r="HB94" s="323"/>
      <c r="HC94" s="323"/>
      <c r="HD94" s="323"/>
      <c r="HE94" s="323"/>
      <c r="HF94" s="323"/>
      <c r="HG94" s="323"/>
      <c r="HH94" s="323"/>
      <c r="HI94" s="323"/>
      <c r="HJ94" s="323"/>
      <c r="HK94" s="323"/>
      <c r="HL94" s="323"/>
      <c r="HM94" s="323"/>
      <c r="HN94" s="323"/>
      <c r="HO94" s="323"/>
      <c r="HP94" s="323"/>
      <c r="HQ94" s="323"/>
      <c r="HR94" s="323"/>
      <c r="HS94" s="323"/>
      <c r="HT94" s="323"/>
      <c r="HU94" s="323"/>
      <c r="HV94" s="323"/>
      <c r="HW94" s="323"/>
      <c r="HX94" s="323"/>
      <c r="HY94" s="323"/>
      <c r="HZ94" s="323"/>
      <c r="IA94" s="323"/>
      <c r="IB94" s="323"/>
      <c r="IC94" s="323"/>
      <c r="ID94" s="323"/>
      <c r="IE94" s="323"/>
      <c r="IF94" s="323"/>
      <c r="IG94" s="323"/>
      <c r="IH94" s="323"/>
      <c r="II94" s="323"/>
      <c r="IJ94" s="323"/>
      <c r="IK94" s="323"/>
      <c r="IL94" s="323"/>
      <c r="IM94" s="323"/>
      <c r="IN94" s="323"/>
      <c r="IO94" s="323"/>
      <c r="IP94" s="323"/>
      <c r="IQ94" s="323"/>
      <c r="IR94" s="323"/>
      <c r="IS94" s="323"/>
      <c r="IT94" s="323"/>
      <c r="IU94" s="323"/>
      <c r="IV94" s="323"/>
      <c r="IW94" s="323"/>
      <c r="IX94" s="323"/>
      <c r="IY94" s="323"/>
      <c r="IZ94" s="323"/>
      <c r="JA94" s="323"/>
      <c r="JB94" s="323"/>
      <c r="JC94" s="323"/>
      <c r="JD94" s="323"/>
      <c r="JE94" s="323"/>
      <c r="JF94" s="323"/>
      <c r="JG94" s="323"/>
      <c r="JH94" s="323"/>
      <c r="JI94" s="323"/>
      <c r="JJ94" s="323"/>
      <c r="JK94" s="323"/>
      <c r="JL94" s="323"/>
      <c r="JM94" s="323"/>
      <c r="JN94" s="323"/>
      <c r="JO94" s="323"/>
      <c r="JP94" s="323"/>
      <c r="JQ94" s="323"/>
    </row>
  </sheetData>
  <mergeCells count="1">
    <mergeCell ref="A94:EG94"/>
  </mergeCells>
  <hyperlinks>
    <hyperlink ref="A1" location="'1'!A1" display="to title"/>
  </hyperlinks>
  <printOptions horizontalCentered="1"/>
  <pageMargins left="0.70866141732283472" right="0.70866141732283472" top="0.94488188976377963" bottom="0.6692913385826772" header="0.51181102362204722" footer="0.51181102362204722"/>
  <pageSetup paperSize="9" scale="4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Q82"/>
  <sheetViews>
    <sheetView zoomScale="70" zoomScaleNormal="70" workbookViewId="0">
      <pane xSplit="3" ySplit="6" topLeftCell="DH7" activePane="bottomRight" state="frozen"/>
      <selection activeCell="EE1" sqref="EE1:EE1048576"/>
      <selection pane="topRight" activeCell="EE1" sqref="EE1:EE1048576"/>
      <selection pane="bottomLeft" activeCell="EE1" sqref="EE1:EE1048576"/>
      <selection pane="bottomRight" activeCell="DH7" sqref="DH7"/>
    </sheetView>
  </sheetViews>
  <sheetFormatPr defaultColWidth="9.140625" defaultRowHeight="12.75" outlineLevelCol="1" x14ac:dyDescent="0.2"/>
  <cols>
    <col min="1" max="1" width="44.28515625" style="130" customWidth="1"/>
    <col min="2" max="3" width="56.28515625" style="169" hidden="1" customWidth="1"/>
    <col min="4" max="4" width="7.7109375" style="130" hidden="1" customWidth="1" outlineLevel="1" collapsed="1"/>
    <col min="5" max="5" width="7.7109375" style="130" hidden="1" customWidth="1" outlineLevel="1"/>
    <col min="6" max="8" width="8.140625" style="130" hidden="1" customWidth="1" outlineLevel="1"/>
    <col min="9" max="23" width="7.7109375" style="130" hidden="1" customWidth="1" outlineLevel="1"/>
    <col min="24" max="24" width="8.140625" style="130" hidden="1" customWidth="1" outlineLevel="1"/>
    <col min="25" max="25" width="7.7109375" style="130" hidden="1" customWidth="1" outlineLevel="1"/>
    <col min="26" max="27" width="8.140625" style="130" hidden="1" customWidth="1" outlineLevel="1"/>
    <col min="28" max="28" width="7.7109375" style="130" hidden="1" customWidth="1" outlineLevel="1"/>
    <col min="29" max="30" width="8.140625" style="130" hidden="1" customWidth="1" outlineLevel="1"/>
    <col min="31" max="31" width="7.7109375" style="130" hidden="1" customWidth="1" outlineLevel="1"/>
    <col min="32" max="63" width="8.140625" style="130" hidden="1" customWidth="1" outlineLevel="1"/>
    <col min="64" max="64" width="7.7109375" style="130" hidden="1" customWidth="1" outlineLevel="1" collapsed="1"/>
    <col min="65" max="66" width="8.140625" style="130" hidden="1" customWidth="1" outlineLevel="1"/>
    <col min="67" max="68" width="7.7109375" style="130" hidden="1" customWidth="1" outlineLevel="1"/>
    <col min="69" max="71" width="8.140625" style="130" hidden="1" customWidth="1" outlineLevel="1"/>
    <col min="72" max="72" width="8.140625" style="130" hidden="1" customWidth="1" outlineLevel="1" collapsed="1"/>
    <col min="73" max="75" width="8.140625" style="130" hidden="1" customWidth="1" outlineLevel="1"/>
    <col min="76" max="76" width="8.140625" style="130" hidden="1" customWidth="1" outlineLevel="1" collapsed="1"/>
    <col min="77" max="79" width="8.140625" style="130" hidden="1" customWidth="1" outlineLevel="1"/>
    <col min="80" max="80" width="8.140625" style="130" hidden="1" customWidth="1" outlineLevel="1" collapsed="1"/>
    <col min="81" max="83" width="8.140625" style="130" hidden="1" customWidth="1" outlineLevel="1"/>
    <col min="84" max="84" width="8.140625" style="130" hidden="1" customWidth="1" outlineLevel="1" collapsed="1"/>
    <col min="85" max="87" width="8.140625" style="130" hidden="1" customWidth="1" outlineLevel="1"/>
    <col min="88" max="88" width="8.140625" style="130" hidden="1" customWidth="1" outlineLevel="1" collapsed="1"/>
    <col min="89" max="89" width="8.140625" style="130" hidden="1" customWidth="1" outlineLevel="1"/>
    <col min="90" max="91" width="7.7109375" style="130" hidden="1" customWidth="1" outlineLevel="1"/>
    <col min="92" max="97" width="8.140625" style="130" hidden="1" customWidth="1" outlineLevel="1"/>
    <col min="98" max="99" width="8.7109375" style="130" hidden="1" customWidth="1" outlineLevel="1"/>
    <col min="100" max="100" width="8.85546875" style="130" hidden="1" customWidth="1" outlineLevel="1" collapsed="1"/>
    <col min="101" max="101" width="8.85546875" style="130" hidden="1" customWidth="1" outlineLevel="1"/>
    <col min="102" max="102" width="8.28515625" style="130" hidden="1" customWidth="1" outlineLevel="1"/>
    <col min="103" max="103" width="8.85546875" style="130" hidden="1" customWidth="1" outlineLevel="1"/>
    <col min="104" max="104" width="8.28515625" style="130" hidden="1" customWidth="1" outlineLevel="1"/>
    <col min="105" max="111" width="8.85546875" style="130" hidden="1" customWidth="1" outlineLevel="1"/>
    <col min="112" max="112" width="8.140625" style="130" bestFit="1" customWidth="1" collapsed="1"/>
    <col min="113" max="113" width="8.140625" style="130" bestFit="1" customWidth="1"/>
    <col min="114" max="117" width="8.7109375" style="130" bestFit="1" customWidth="1"/>
    <col min="118" max="118" width="9.140625" style="130" bestFit="1" customWidth="1"/>
    <col min="119" max="123" width="8.7109375" style="130" bestFit="1" customWidth="1"/>
    <col min="124" max="125" width="9.140625" style="130" bestFit="1" customWidth="1"/>
    <col min="126" max="127" width="8.7109375" style="130" bestFit="1" customWidth="1"/>
    <col min="128" max="130" width="9.140625" style="130" bestFit="1" customWidth="1"/>
    <col min="131" max="131" width="8.7109375" style="130" bestFit="1" customWidth="1"/>
    <col min="132" max="132" width="9.140625" style="130" bestFit="1" customWidth="1"/>
    <col min="133" max="133" width="8.7109375" style="130" bestFit="1" customWidth="1"/>
    <col min="134" max="134" width="9.140625" style="130" bestFit="1" customWidth="1"/>
    <col min="135" max="135" width="8.7109375" style="130" bestFit="1" customWidth="1"/>
    <col min="136" max="136" width="10.28515625" style="282" bestFit="1" customWidth="1" outlineLevel="1"/>
    <col min="137" max="137" width="10.7109375" style="282" bestFit="1" customWidth="1" outlineLevel="1"/>
    <col min="138" max="16384" width="9.140625" style="130"/>
  </cols>
  <sheetData>
    <row r="1" spans="1:137" x14ac:dyDescent="0.2">
      <c r="A1" s="11" t="str">
        <f>IF('1'!$A$1=1,"до змісту","to title")</f>
        <v>to title</v>
      </c>
      <c r="B1" s="12"/>
      <c r="C1" s="12"/>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DH1" s="11"/>
      <c r="DI1" s="11"/>
      <c r="DJ1" s="11"/>
      <c r="DK1" s="11"/>
      <c r="DL1" s="11"/>
      <c r="DM1" s="11"/>
      <c r="DN1" s="11"/>
      <c r="DO1" s="11"/>
      <c r="DP1" s="11"/>
      <c r="DQ1" s="11"/>
      <c r="DR1" s="11"/>
      <c r="DS1" s="11"/>
      <c r="DT1" s="11"/>
      <c r="DU1" s="11"/>
      <c r="DV1" s="11"/>
      <c r="DW1" s="11"/>
      <c r="DX1" s="11"/>
      <c r="DY1" s="11"/>
      <c r="DZ1" s="11"/>
      <c r="EA1" s="11"/>
      <c r="EB1" s="11"/>
      <c r="EC1" s="11"/>
      <c r="ED1" s="11"/>
      <c r="EE1" s="11"/>
    </row>
    <row r="2" spans="1:137" x14ac:dyDescent="0.2">
      <c r="A2" s="131" t="str">
        <f>IF('1'!$A$1=1,B2,C2)</f>
        <v>1.3. Balance of Payments of Ukraine: standart presentation</v>
      </c>
      <c r="B2" s="132" t="s">
        <v>8</v>
      </c>
      <c r="C2" s="15" t="s">
        <v>9</v>
      </c>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row>
    <row r="3" spans="1:137" x14ac:dyDescent="0.2">
      <c r="A3" s="134" t="str">
        <f>IF('1'!$A$1=1,B3,C3)</f>
        <v xml:space="preserve">(according to BPM6) </v>
      </c>
      <c r="B3" s="132" t="s">
        <v>132</v>
      </c>
      <c r="C3" s="15" t="s">
        <v>14</v>
      </c>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row>
    <row r="4" spans="1:137" s="3" customFormat="1" x14ac:dyDescent="0.2">
      <c r="A4" s="293" t="str">
        <f>IF('1'!$A$1=1,C4,B4)</f>
        <v xml:space="preserve"> mln UAH</v>
      </c>
      <c r="B4" s="295" t="s">
        <v>16</v>
      </c>
      <c r="C4" s="294" t="s">
        <v>15</v>
      </c>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c r="BQ4" s="271"/>
      <c r="BR4" s="271"/>
      <c r="BS4" s="271"/>
      <c r="BT4" s="271"/>
      <c r="BU4" s="271"/>
      <c r="BV4" s="271"/>
      <c r="BW4" s="271"/>
      <c r="BX4" s="271"/>
      <c r="BY4" s="271"/>
      <c r="BZ4" s="271"/>
      <c r="CA4" s="271"/>
      <c r="CB4" s="271"/>
      <c r="CC4" s="271"/>
      <c r="CD4" s="271"/>
      <c r="CE4" s="271"/>
      <c r="CF4" s="271"/>
      <c r="CG4" s="271"/>
      <c r="CH4" s="271"/>
      <c r="CI4" s="271"/>
      <c r="CJ4" s="271"/>
      <c r="CK4" s="271"/>
      <c r="CL4" s="271"/>
      <c r="CM4" s="271"/>
      <c r="CN4" s="271"/>
      <c r="CO4" s="271"/>
      <c r="CP4" s="271"/>
      <c r="CQ4" s="271"/>
      <c r="CR4" s="271"/>
      <c r="CS4" s="271"/>
      <c r="CT4" s="271"/>
      <c r="CU4" s="271"/>
      <c r="CV4" s="271"/>
      <c r="CW4" s="271"/>
      <c r="DH4" s="271"/>
      <c r="DI4" s="271"/>
      <c r="DJ4" s="271"/>
      <c r="DK4" s="271"/>
      <c r="DL4" s="271"/>
      <c r="DM4" s="271"/>
      <c r="DN4" s="271"/>
      <c r="DO4" s="271"/>
      <c r="DP4" s="271"/>
      <c r="DQ4" s="271"/>
      <c r="DR4" s="271"/>
      <c r="DS4" s="271"/>
      <c r="DT4" s="271"/>
      <c r="DU4" s="271"/>
      <c r="DV4" s="271"/>
      <c r="DW4" s="271"/>
      <c r="DX4" s="271"/>
      <c r="DY4" s="271"/>
      <c r="DZ4" s="271"/>
      <c r="EA4" s="271"/>
      <c r="EB4" s="271"/>
      <c r="EC4" s="271"/>
      <c r="ED4" s="271"/>
      <c r="EE4" s="271"/>
      <c r="EF4" s="45"/>
      <c r="EG4" s="45"/>
    </row>
    <row r="5" spans="1:137" s="78" customFormat="1" x14ac:dyDescent="0.2">
      <c r="A5" s="81" t="str">
        <f>IF('1'!$A$1=1,B5,C5)</f>
        <v>Description</v>
      </c>
      <c r="B5" s="82" t="s">
        <v>133</v>
      </c>
      <c r="C5" s="82" t="s">
        <v>18</v>
      </c>
      <c r="D5" s="18">
        <v>2015</v>
      </c>
      <c r="E5" s="19"/>
      <c r="F5" s="20"/>
      <c r="G5" s="19"/>
      <c r="H5" s="21"/>
      <c r="I5" s="21"/>
      <c r="J5" s="21"/>
      <c r="K5" s="21"/>
      <c r="L5" s="21"/>
      <c r="M5" s="21"/>
      <c r="N5" s="21"/>
      <c r="O5" s="21"/>
      <c r="P5" s="18">
        <v>2016</v>
      </c>
      <c r="Q5" s="19"/>
      <c r="R5" s="20"/>
      <c r="S5" s="19"/>
      <c r="T5" s="21"/>
      <c r="U5" s="21"/>
      <c r="V5" s="21"/>
      <c r="W5" s="21"/>
      <c r="X5" s="21"/>
      <c r="Y5" s="21"/>
      <c r="Z5" s="21"/>
      <c r="AA5" s="21"/>
      <c r="AB5" s="18">
        <v>2017</v>
      </c>
      <c r="AC5" s="19"/>
      <c r="AD5" s="20"/>
      <c r="AE5" s="19"/>
      <c r="AF5" s="21"/>
      <c r="AG5" s="21"/>
      <c r="AH5" s="21"/>
      <c r="AI5" s="21"/>
      <c r="AJ5" s="21"/>
      <c r="AK5" s="21"/>
      <c r="AL5" s="21"/>
      <c r="AM5" s="21"/>
      <c r="AN5" s="18">
        <v>2018</v>
      </c>
      <c r="AO5" s="19"/>
      <c r="AP5" s="20"/>
      <c r="AQ5" s="19"/>
      <c r="AR5" s="21"/>
      <c r="AS5" s="21"/>
      <c r="AT5" s="21"/>
      <c r="AU5" s="21"/>
      <c r="AV5" s="21"/>
      <c r="AW5" s="21"/>
      <c r="AX5" s="21"/>
      <c r="AY5" s="21"/>
      <c r="AZ5" s="18">
        <v>2019</v>
      </c>
      <c r="BA5" s="19"/>
      <c r="BB5" s="20"/>
      <c r="BC5" s="19"/>
      <c r="BD5" s="21"/>
      <c r="BE5" s="21"/>
      <c r="BF5" s="21"/>
      <c r="BG5" s="21"/>
      <c r="BH5" s="21"/>
      <c r="BI5" s="21"/>
      <c r="BJ5" s="21"/>
      <c r="BK5" s="21"/>
      <c r="BL5" s="18">
        <v>2020</v>
      </c>
      <c r="BM5" s="19"/>
      <c r="BN5" s="20"/>
      <c r="BO5" s="19"/>
      <c r="BP5" s="21"/>
      <c r="BQ5" s="21"/>
      <c r="BR5" s="21"/>
      <c r="BS5" s="21"/>
      <c r="BT5" s="21"/>
      <c r="BU5" s="21"/>
      <c r="BV5" s="21"/>
      <c r="BW5" s="21"/>
      <c r="BX5" s="18">
        <v>2021</v>
      </c>
      <c r="BY5" s="18"/>
      <c r="BZ5" s="18"/>
      <c r="CA5" s="18"/>
      <c r="CB5" s="18"/>
      <c r="CC5" s="18"/>
      <c r="CD5" s="18"/>
      <c r="CE5" s="18"/>
      <c r="CF5" s="18"/>
      <c r="CG5" s="18"/>
      <c r="CH5" s="18"/>
      <c r="CI5" s="18"/>
      <c r="CJ5" s="18">
        <v>2022</v>
      </c>
      <c r="CK5" s="18"/>
      <c r="CL5" s="18"/>
      <c r="CM5" s="18"/>
      <c r="CN5" s="18"/>
      <c r="CO5" s="18"/>
      <c r="CP5" s="18"/>
      <c r="CQ5" s="18"/>
      <c r="CR5" s="18"/>
      <c r="CS5" s="18"/>
      <c r="CT5" s="18"/>
      <c r="CU5" s="18"/>
      <c r="CV5" s="18">
        <v>2023</v>
      </c>
      <c r="CW5" s="18"/>
      <c r="CX5" s="18"/>
      <c r="CY5" s="18"/>
      <c r="CZ5" s="18"/>
      <c r="DA5" s="18"/>
      <c r="DB5" s="18"/>
      <c r="DC5" s="18"/>
      <c r="DD5" s="18"/>
      <c r="DE5" s="18"/>
      <c r="DF5" s="18"/>
      <c r="DG5" s="18"/>
      <c r="DH5" s="18">
        <v>2024</v>
      </c>
      <c r="DI5" s="18"/>
      <c r="DJ5" s="18"/>
      <c r="DK5" s="18"/>
      <c r="DL5" s="18"/>
      <c r="DM5" s="18"/>
      <c r="DN5" s="18"/>
      <c r="DO5" s="18"/>
      <c r="DP5" s="18"/>
      <c r="DQ5" s="18"/>
      <c r="DR5" s="18"/>
      <c r="DS5" s="18"/>
      <c r="DT5" s="18">
        <v>2025</v>
      </c>
      <c r="DU5" s="319"/>
      <c r="DV5" s="319"/>
      <c r="DW5" s="319"/>
      <c r="DX5" s="319"/>
      <c r="DY5" s="319"/>
      <c r="DZ5" s="319"/>
      <c r="EA5" s="319"/>
      <c r="EB5" s="319"/>
      <c r="EC5" s="319"/>
      <c r="ED5" s="319"/>
      <c r="EE5" s="319"/>
      <c r="EF5" s="341">
        <v>2024</v>
      </c>
      <c r="EG5" s="318">
        <v>2025</v>
      </c>
    </row>
    <row r="6" spans="1:137" s="78" customFormat="1" x14ac:dyDescent="0.2">
      <c r="A6" s="83"/>
      <c r="B6" s="84"/>
      <c r="C6" s="84"/>
      <c r="D6" s="22" t="str">
        <f>IF('1'!$A$1=1,"січ","Jan")</f>
        <v>Jan</v>
      </c>
      <c r="E6" s="23" t="str">
        <f>IF('1'!$A$1=1,"лют","Feb")</f>
        <v>Feb</v>
      </c>
      <c r="F6" s="22" t="str">
        <f>IF('1'!$A$1=1,"берез","Mar")</f>
        <v>Mar</v>
      </c>
      <c r="G6" s="23" t="str">
        <f>IF('1'!$A$1=1,"квіт","Apr")</f>
        <v>Apr</v>
      </c>
      <c r="H6" s="23" t="str">
        <f>IF('1'!$A$1=1,"трав","May")</f>
        <v>May</v>
      </c>
      <c r="I6" s="23" t="str">
        <f>IF('1'!$A$1=1,"черв","Jun")</f>
        <v>Jun</v>
      </c>
      <c r="J6" s="23" t="str">
        <f>IF('1'!$A$1=1,"лип","Jul")</f>
        <v>Jul</v>
      </c>
      <c r="K6" s="23" t="str">
        <f>IF('1'!$A$1=1,"сер","Aug")</f>
        <v>Aug</v>
      </c>
      <c r="L6" s="23" t="str">
        <f>IF('1'!$A$1=1,"верес","Sept")</f>
        <v>Sept</v>
      </c>
      <c r="M6" s="23" t="str">
        <f>IF('1'!$A$1=1,"жовт","Oct")</f>
        <v>Oct</v>
      </c>
      <c r="N6" s="23" t="str">
        <f>IF('1'!$A$1=1,"лист","Nov")</f>
        <v>Nov</v>
      </c>
      <c r="O6" s="23" t="str">
        <f>IF('1'!$A$1=1,"груд","Dec")</f>
        <v>Dec</v>
      </c>
      <c r="P6" s="22" t="str">
        <f>IF('1'!$A$1=1,"січ","Jan")</f>
        <v>Jan</v>
      </c>
      <c r="Q6" s="23" t="str">
        <f>IF('1'!$A$1=1,"лют","Feb")</f>
        <v>Feb</v>
      </c>
      <c r="R6" s="22" t="str">
        <f>IF('1'!$A$1=1,"берез","Mar")</f>
        <v>Mar</v>
      </c>
      <c r="S6" s="23" t="str">
        <f>IF('1'!$A$1=1,"квіт","Apr")</f>
        <v>Apr</v>
      </c>
      <c r="T6" s="23" t="str">
        <f>IF('1'!$A$1=1,"трав","May")</f>
        <v>May</v>
      </c>
      <c r="U6" s="23" t="str">
        <f>IF('1'!$A$1=1,"черв","June")</f>
        <v>June</v>
      </c>
      <c r="V6" s="23" t="str">
        <f>IF('1'!$A$1=1,"лип","July")</f>
        <v>July</v>
      </c>
      <c r="W6" s="23" t="str">
        <f>IF('1'!$A$1=1,"серп","Aug")</f>
        <v>Aug</v>
      </c>
      <c r="X6" s="23" t="str">
        <f>IF('1'!$A$1=1,"верес","Sept")</f>
        <v>Sept</v>
      </c>
      <c r="Y6" s="23" t="str">
        <f>IF('1'!$A$1=1,"жовт","Oct")</f>
        <v>Oct</v>
      </c>
      <c r="Z6" s="23" t="str">
        <f>IF('1'!$A$1=1,"лист","Nov")</f>
        <v>Nov</v>
      </c>
      <c r="AA6" s="23" t="str">
        <f>IF('1'!$A$1=1,"груд","Dec")</f>
        <v>Dec</v>
      </c>
      <c r="AB6" s="23" t="str">
        <f>IF('1'!$A$1=1,"січ","Jan")</f>
        <v>Jan</v>
      </c>
      <c r="AC6" s="23" t="str">
        <f>IF('1'!$A$1=1,"лют","Feb")</f>
        <v>Feb</v>
      </c>
      <c r="AD6" s="23" t="str">
        <f>IF('1'!$A$1=1,"берез","Mar")</f>
        <v>Mar</v>
      </c>
      <c r="AE6" s="23" t="str">
        <f>IF('1'!$A$1=1,"квіт","Apr")</f>
        <v>Apr</v>
      </c>
      <c r="AF6" s="23" t="str">
        <f>IF('1'!$A$1=1,"трав","May")</f>
        <v>May</v>
      </c>
      <c r="AG6" s="23" t="str">
        <f>IF('1'!$A$1=1,"черв","June")</f>
        <v>June</v>
      </c>
      <c r="AH6" s="23" t="str">
        <f>IF('1'!$A$1=1,"лип","July")</f>
        <v>July</v>
      </c>
      <c r="AI6" s="23" t="str">
        <f>IF('1'!$A$1=1,"серп","Aug")</f>
        <v>Aug</v>
      </c>
      <c r="AJ6" s="23" t="str">
        <f>IF('1'!$A$1=1,"верес","Sept")</f>
        <v>Sept</v>
      </c>
      <c r="AK6" s="23" t="str">
        <f>IF('1'!$A$1=1,"жовт","Oct")</f>
        <v>Oct</v>
      </c>
      <c r="AL6" s="23" t="str">
        <f>IF('1'!$A$1=1,"лист","Nov")</f>
        <v>Nov</v>
      </c>
      <c r="AM6" s="23" t="str">
        <f>IF('1'!$A$1=1,"груд","Dec")</f>
        <v>Dec</v>
      </c>
      <c r="AN6" s="23" t="str">
        <f>IF('1'!$A$1=1,"січ","Jan")</f>
        <v>Jan</v>
      </c>
      <c r="AO6" s="23" t="str">
        <f>IF('1'!$A$1=1,"лют","Feb")</f>
        <v>Feb</v>
      </c>
      <c r="AP6" s="23" t="str">
        <f>IF('1'!$A$1=1,"берез","Mar")</f>
        <v>Mar</v>
      </c>
      <c r="AQ6" s="23" t="str">
        <f>IF('1'!$A$1=1,"квіт","Apr")</f>
        <v>Apr</v>
      </c>
      <c r="AR6" s="23" t="str">
        <f>IF('1'!$A$1=1,"трав","May")</f>
        <v>May</v>
      </c>
      <c r="AS6" s="23" t="str">
        <f>IF('1'!$A$1=1,"черв","June")</f>
        <v>June</v>
      </c>
      <c r="AT6" s="23" t="str">
        <f>IF('1'!$A$1=1,"лип","July")</f>
        <v>July</v>
      </c>
      <c r="AU6" s="23" t="str">
        <f>IF('1'!$A$1=1,"серп","Aug")</f>
        <v>Aug</v>
      </c>
      <c r="AV6" s="23" t="str">
        <f>IF('1'!$A$1=1,"вер","Sept")</f>
        <v>Sept</v>
      </c>
      <c r="AW6" s="23" t="str">
        <f>IF('1'!$A$1=1,"жовт","Oct")</f>
        <v>Oct</v>
      </c>
      <c r="AX6" s="23" t="str">
        <f>IF('1'!$A$1=1,"лист","Nov")</f>
        <v>Nov</v>
      </c>
      <c r="AY6" s="23" t="str">
        <f>IF('1'!$A$1=1,"груд","Dec")</f>
        <v>Dec</v>
      </c>
      <c r="AZ6" s="23" t="str">
        <f>IF('1'!$A$1=1,"січ","Jan")</f>
        <v>Jan</v>
      </c>
      <c r="BA6" s="23" t="str">
        <f>IF('1'!$A$1=1,"лют","Feb")</f>
        <v>Feb</v>
      </c>
      <c r="BB6" s="23" t="str">
        <f>IF('1'!$A$1=1,"берез","Mar")</f>
        <v>Mar</v>
      </c>
      <c r="BC6" s="23" t="str">
        <f>IF('1'!$A$1=1,"квіт","Apr")</f>
        <v>Apr</v>
      </c>
      <c r="BD6" s="23" t="str">
        <f>IF('1'!$A$1=1,"трав","May")</f>
        <v>May</v>
      </c>
      <c r="BE6" s="23" t="str">
        <f>IF('1'!$A$1=1,"черв","June")</f>
        <v>June</v>
      </c>
      <c r="BF6" s="23" t="str">
        <f>IF('1'!$A$1=1,"лип","July")</f>
        <v>July</v>
      </c>
      <c r="BG6" s="23" t="str">
        <f>IF('1'!$A$1=1,"серп","Aug")</f>
        <v>Aug</v>
      </c>
      <c r="BH6" s="23" t="str">
        <f>IF('1'!$A$1=1,"вер","Sept")</f>
        <v>Sept</v>
      </c>
      <c r="BI6" s="23" t="str">
        <f>IF('1'!$A$1=1,"жовт","Oct")</f>
        <v>Oct</v>
      </c>
      <c r="BJ6" s="23" t="str">
        <f>IF('1'!$A$1=1,"лист","Nov")</f>
        <v>Nov</v>
      </c>
      <c r="BK6" s="23" t="str">
        <f>IF('1'!$A$1=1,"груд","Dec")</f>
        <v>Dec</v>
      </c>
      <c r="BL6" s="23" t="s">
        <v>19</v>
      </c>
      <c r="BM6" s="23" t="s">
        <v>20</v>
      </c>
      <c r="BN6" s="23" t="s">
        <v>21</v>
      </c>
      <c r="BO6" s="23" t="s">
        <v>22</v>
      </c>
      <c r="BP6" s="23" t="s">
        <v>23</v>
      </c>
      <c r="BQ6" s="23" t="s">
        <v>24</v>
      </c>
      <c r="BR6" s="23" t="s">
        <v>25</v>
      </c>
      <c r="BS6" s="23" t="s">
        <v>26</v>
      </c>
      <c r="BT6" s="23" t="s">
        <v>27</v>
      </c>
      <c r="BU6" s="23" t="s">
        <v>28</v>
      </c>
      <c r="BV6" s="23" t="s">
        <v>29</v>
      </c>
      <c r="BW6" s="23" t="s">
        <v>30</v>
      </c>
      <c r="BX6" s="23" t="str">
        <f>IF('1'!$A$1=1,"січ","Jan")</f>
        <v>Jan</v>
      </c>
      <c r="BY6" s="23" t="str">
        <f>IF('1'!$A$1=1,"лют","Feb")</f>
        <v>Feb</v>
      </c>
      <c r="BZ6" s="23" t="str">
        <f>IF('1'!$A$1=1,"берез","Mar")</f>
        <v>Mar</v>
      </c>
      <c r="CA6" s="23" t="str">
        <f>IF('1'!$A$1=1,"квіт","Apr")</f>
        <v>Apr</v>
      </c>
      <c r="CB6" s="23" t="str">
        <f>IF('1'!$A$1=1,"трав","May")</f>
        <v>May</v>
      </c>
      <c r="CC6" s="23" t="str">
        <f>IF('1'!$A$1=1,"черв","June")</f>
        <v>June</v>
      </c>
      <c r="CD6" s="23" t="str">
        <f>IF('1'!$A$1=1,"лип","July")</f>
        <v>July</v>
      </c>
      <c r="CE6" s="23" t="str">
        <f>IF('1'!$A$1=1,"серп","Aug")</f>
        <v>Aug</v>
      </c>
      <c r="CF6" s="23" t="str">
        <f>IF('1'!$A$1=1,"вер","Sept")</f>
        <v>Sept</v>
      </c>
      <c r="CG6" s="23" t="str">
        <f>IF('1'!$A$1=1,"жовт","Oct")</f>
        <v>Oct</v>
      </c>
      <c r="CH6" s="23" t="str">
        <f>IF('1'!$A$1=1,"лист","Nov")</f>
        <v>Nov</v>
      </c>
      <c r="CI6" s="23" t="str">
        <f>IF('1'!$A$1=1,"груд","Dec")</f>
        <v>Dec</v>
      </c>
      <c r="CJ6" s="23" t="str">
        <f>IF('1'!$A$1=1,"січ","Jan")</f>
        <v>Jan</v>
      </c>
      <c r="CK6" s="23" t="str">
        <f>IF('1'!$A$1=1,"лют","Feb")</f>
        <v>Feb</v>
      </c>
      <c r="CL6" s="23" t="str">
        <f>IF('1'!$A$1=1,"берез","Mar")</f>
        <v>Mar</v>
      </c>
      <c r="CM6" s="23" t="str">
        <f>IF('1'!$A$1=1,"квіт","Apr")</f>
        <v>Apr</v>
      </c>
      <c r="CN6" s="23" t="str">
        <f>IF('1'!$A$1=1,"трав","May")</f>
        <v>May</v>
      </c>
      <c r="CO6" s="23" t="str">
        <f>IF('1'!$A$1=1,"черв","June")</f>
        <v>June</v>
      </c>
      <c r="CP6" s="23" t="str">
        <f>IF('1'!$A$1=1,"лип","July")</f>
        <v>July</v>
      </c>
      <c r="CQ6" s="23" t="str">
        <f>IF('1'!$A$1=1,"серп","Aug")</f>
        <v>Aug</v>
      </c>
      <c r="CR6" s="23" t="str">
        <f>IF('1'!$A$1=1,"вер","Sept")</f>
        <v>Sept</v>
      </c>
      <c r="CS6" s="23" t="str">
        <f>IF('1'!$A$1=1,"жовт","Oct")</f>
        <v>Oct</v>
      </c>
      <c r="CT6" s="23" t="str">
        <f>IF('1'!$A$1=1,"лист","Nov")</f>
        <v>Nov</v>
      </c>
      <c r="CU6" s="23" t="str">
        <f>IF('1'!$A$1=1,"груд","Dec")</f>
        <v>Dec</v>
      </c>
      <c r="CV6" s="23" t="str">
        <f>IF('1'!$A$1=1,"січ","Jan")</f>
        <v>Jan</v>
      </c>
      <c r="CW6" s="23" t="str">
        <f>IF('1'!$A$1=1,"лют","Feb")</f>
        <v>Feb</v>
      </c>
      <c r="CX6" s="23" t="str">
        <f>IF('1'!$A$1=1,"берез","Mar")</f>
        <v>Mar</v>
      </c>
      <c r="CY6" s="23" t="str">
        <f>IF('1'!$A$1=1,"квіт","Apr")</f>
        <v>Apr</v>
      </c>
      <c r="CZ6" s="23" t="str">
        <f>IF('1'!$A$1=1,"трав","May")</f>
        <v>May</v>
      </c>
      <c r="DA6" s="23" t="str">
        <f>IF('1'!$A$1=1,"черв","June")</f>
        <v>June</v>
      </c>
      <c r="DB6" s="23" t="str">
        <f>IF('1'!$A$1=1,"лип","July")</f>
        <v>July</v>
      </c>
      <c r="DC6" s="23" t="str">
        <f>IF('1'!$A$1=1,"серп","Aug")</f>
        <v>Aug</v>
      </c>
      <c r="DD6" s="23" t="str">
        <f>IF('1'!$A$1=1,"вер","Sept")</f>
        <v>Sept</v>
      </c>
      <c r="DE6" s="23" t="str">
        <f>IF('1'!$A$1=1,"жовт","Oct")</f>
        <v>Oct</v>
      </c>
      <c r="DF6" s="23" t="str">
        <f>IF('1'!$A$1=1,"лист","Nov")</f>
        <v>Nov</v>
      </c>
      <c r="DG6" s="23" t="str">
        <f>IF('1'!$A$1=1,"груд","Dec")</f>
        <v>Dec</v>
      </c>
      <c r="DH6" s="23" t="str">
        <f>IF('1'!$A$1=1,"січ","Jan")</f>
        <v>Jan</v>
      </c>
      <c r="DI6" s="23" t="str">
        <f>IF('1'!$A$1=1,"лют","Feb")</f>
        <v>Feb</v>
      </c>
      <c r="DJ6" s="23" t="str">
        <f>IF('1'!$A$1=1,"берез","Mar")</f>
        <v>Mar</v>
      </c>
      <c r="DK6" s="23" t="str">
        <f>IF('1'!$A$1=1,"квіт","Apr")</f>
        <v>Apr</v>
      </c>
      <c r="DL6" s="23" t="str">
        <f>IF('1'!$A$1=1,"трав","May")</f>
        <v>May</v>
      </c>
      <c r="DM6" s="23" t="str">
        <f>IF('1'!$A$1=1,"черв","June")</f>
        <v>June</v>
      </c>
      <c r="DN6" s="23" t="str">
        <f>IF('1'!$A$1=1,"лип","July")</f>
        <v>July</v>
      </c>
      <c r="DO6" s="23" t="str">
        <f>IF('1'!$A$1=1,"серп","Aug")</f>
        <v>Aug</v>
      </c>
      <c r="DP6" s="23" t="str">
        <f>IF('1'!$A$1=1,"вер","Sept")</f>
        <v>Sept</v>
      </c>
      <c r="DQ6" s="23" t="str">
        <f>IF('1'!$A$1=1,"жовт","Oct")</f>
        <v>Oct</v>
      </c>
      <c r="DR6" s="23" t="str">
        <f>IF('1'!$A$1=1,"лист","Nov")</f>
        <v>Nov</v>
      </c>
      <c r="DS6" s="23" t="str">
        <f>IF('1'!$A$1=1,"груд","Dec")</f>
        <v>Dec</v>
      </c>
      <c r="DT6" s="23" t="str">
        <f>IF('1'!$A$1=1,"січ","Jan")</f>
        <v>Jan</v>
      </c>
      <c r="DU6" s="23" t="str">
        <f>IF('1'!$A$1=1,"лют","Feb")</f>
        <v>Feb</v>
      </c>
      <c r="DV6" s="23" t="str">
        <f>IF('1'!$A$1=1,"берез","Mar")</f>
        <v>Mar</v>
      </c>
      <c r="DW6" s="23" t="str">
        <f>IF('1'!$A$1=1,"квіт","Apr")</f>
        <v>Apr</v>
      </c>
      <c r="DX6" s="23" t="str">
        <f>IF('1'!$A$1=1,"трав","May")</f>
        <v>May</v>
      </c>
      <c r="DY6" s="23" t="str">
        <f>IF('1'!$A$1=1,"черв","June")</f>
        <v>June</v>
      </c>
      <c r="DZ6" s="23" t="str">
        <f>IF('1'!$A$1=1,"лип","July")</f>
        <v>July</v>
      </c>
      <c r="EA6" s="23" t="str">
        <f>IF('1'!$A$1=1,"серп","Aug")</f>
        <v>Aug</v>
      </c>
      <c r="EB6" s="23" t="str">
        <f>IF('1'!$A$1=1,"вер","Sept")</f>
        <v>Sept</v>
      </c>
      <c r="EC6" s="23" t="str">
        <f>IF('1'!$A$1=1,"жовт*","Oct*")</f>
        <v>Oct*</v>
      </c>
      <c r="ED6" s="23" t="str">
        <f>IF('1'!$A$1=1,"лист*","Nov*")</f>
        <v>Nov*</v>
      </c>
      <c r="EE6" s="23" t="str">
        <f>IF('1'!$A$1=1,"груд*","Dec*")</f>
        <v>Dec*</v>
      </c>
      <c r="EF6" s="342"/>
      <c r="EG6" s="343"/>
    </row>
    <row r="7" spans="1:137" x14ac:dyDescent="0.2">
      <c r="A7" s="136" t="str">
        <f>IF('1'!$A$1=1,B7,C7)</f>
        <v>A.Current account</v>
      </c>
      <c r="B7" s="137" t="s">
        <v>31</v>
      </c>
      <c r="C7" s="137" t="s">
        <v>32</v>
      </c>
      <c r="D7" s="138">
        <v>20129.551999999996</v>
      </c>
      <c r="E7" s="138">
        <v>21689.185999999998</v>
      </c>
      <c r="F7" s="138">
        <v>34977.351000000002</v>
      </c>
      <c r="G7" s="138">
        <v>-10537.198999999993</v>
      </c>
      <c r="H7" s="138">
        <v>-13929.563999999998</v>
      </c>
      <c r="I7" s="138">
        <v>-5626.6960000000017</v>
      </c>
      <c r="J7" s="138">
        <v>3807.5390000000034</v>
      </c>
      <c r="K7" s="138">
        <v>3827.9530000000077</v>
      </c>
      <c r="L7" s="138">
        <v>6012.220000000003</v>
      </c>
      <c r="M7" s="138">
        <v>6836.333000000006</v>
      </c>
      <c r="N7" s="138">
        <v>12402.319000000016</v>
      </c>
      <c r="O7" s="138">
        <v>30290.451000000001</v>
      </c>
      <c r="P7" s="138">
        <v>533.7129999999961</v>
      </c>
      <c r="Q7" s="138">
        <v>-1953.0850000000055</v>
      </c>
      <c r="R7" s="138">
        <v>-3320.8770000000031</v>
      </c>
      <c r="S7" s="138">
        <v>-1947.8399999999874</v>
      </c>
      <c r="T7" s="138">
        <v>529.33500000000004</v>
      </c>
      <c r="U7" s="138">
        <v>-4640.9460000000072</v>
      </c>
      <c r="V7" s="138">
        <v>-6204.1929999999911</v>
      </c>
      <c r="W7" s="138">
        <v>-6541.9129999999859</v>
      </c>
      <c r="X7" s="138">
        <v>-19207.359999999993</v>
      </c>
      <c r="Y7" s="138">
        <v>-798.47199999998702</v>
      </c>
      <c r="Z7" s="138">
        <v>822.43000000000211</v>
      </c>
      <c r="AA7" s="138">
        <v>-5398.1339999999982</v>
      </c>
      <c r="AB7" s="138">
        <v>1384.6810000000114</v>
      </c>
      <c r="AC7" s="138">
        <v>-8621.8560000000107</v>
      </c>
      <c r="AD7" s="138">
        <v>-19576.128000000004</v>
      </c>
      <c r="AE7" s="138">
        <v>-429.70900000000893</v>
      </c>
      <c r="AF7" s="138">
        <v>-3144.4159999999974</v>
      </c>
      <c r="AG7" s="138">
        <v>-2663.1049999999959</v>
      </c>
      <c r="AH7" s="138">
        <v>-9348.9519999999993</v>
      </c>
      <c r="AI7" s="138">
        <v>-2127.7269999999826</v>
      </c>
      <c r="AJ7" s="138">
        <v>-17779.963000000011</v>
      </c>
      <c r="AK7" s="138">
        <v>-8236.3880000000081</v>
      </c>
      <c r="AL7" s="138">
        <v>-907.9829999999929</v>
      </c>
      <c r="AM7" s="138">
        <v>-21352.811000000002</v>
      </c>
      <c r="AN7" s="138">
        <v>-9525.4979999999905</v>
      </c>
      <c r="AO7" s="138">
        <v>-11411.83899999998</v>
      </c>
      <c r="AP7" s="138">
        <v>-31662.125000000007</v>
      </c>
      <c r="AQ7" s="138">
        <v>3504.3339999999944</v>
      </c>
      <c r="AR7" s="138">
        <v>-5210.068999999985</v>
      </c>
      <c r="AS7" s="138">
        <v>-5738.2770000000055</v>
      </c>
      <c r="AT7" s="138">
        <v>-19298.898000000023</v>
      </c>
      <c r="AU7" s="138">
        <v>-3655.1339999999964</v>
      </c>
      <c r="AV7" s="138">
        <v>-34111.436000000016</v>
      </c>
      <c r="AW7" s="138">
        <v>-30630.714000000029</v>
      </c>
      <c r="AX7" s="138">
        <v>-13547.745000000023</v>
      </c>
      <c r="AY7" s="138">
        <v>-15089.501</v>
      </c>
      <c r="AZ7" s="138">
        <v>13828.070999999993</v>
      </c>
      <c r="BA7" s="138">
        <v>-10402.54099999999</v>
      </c>
      <c r="BB7" s="138">
        <v>-18428.380000000005</v>
      </c>
      <c r="BC7" s="138">
        <v>-9839.8200000000197</v>
      </c>
      <c r="BD7" s="138">
        <v>-3376.4930000000058</v>
      </c>
      <c r="BE7" s="138">
        <v>-20643.583999999988</v>
      </c>
      <c r="BF7" s="138">
        <v>-26034.617999999991</v>
      </c>
      <c r="BG7" s="138">
        <v>-22242.594999999979</v>
      </c>
      <c r="BH7" s="138">
        <v>-45551.52399999999</v>
      </c>
      <c r="BI7" s="138">
        <v>-16274.184999999996</v>
      </c>
      <c r="BJ7" s="138">
        <v>-2631.6920000000027</v>
      </c>
      <c r="BK7" s="138">
        <v>52365.732999999993</v>
      </c>
      <c r="BL7" s="138">
        <v>26434.809000000001</v>
      </c>
      <c r="BM7" s="138">
        <v>10281.347999999996</v>
      </c>
      <c r="BN7" s="138">
        <v>8029.3410000000113</v>
      </c>
      <c r="BO7" s="138">
        <v>31390.026000000005</v>
      </c>
      <c r="BP7" s="138">
        <v>19011.359999999986</v>
      </c>
      <c r="BQ7" s="138">
        <v>-2590.6150000000016</v>
      </c>
      <c r="BR7" s="138">
        <v>-273.13199999999779</v>
      </c>
      <c r="BS7" s="138">
        <v>14531.30999999999</v>
      </c>
      <c r="BT7" s="138">
        <v>-6098.9240000000063</v>
      </c>
      <c r="BU7" s="138">
        <v>12406.329000000011</v>
      </c>
      <c r="BV7" s="138">
        <v>9965.1750000000029</v>
      </c>
      <c r="BW7" s="138">
        <v>-11972.129000000015</v>
      </c>
      <c r="BX7" s="138">
        <v>3104.172999999977</v>
      </c>
      <c r="BY7" s="138">
        <v>278.84699999998702</v>
      </c>
      <c r="BZ7" s="138">
        <v>-25293.959999999992</v>
      </c>
      <c r="CA7" s="138">
        <v>-2318.1949999999924</v>
      </c>
      <c r="CB7" s="138">
        <v>6900.7149999999965</v>
      </c>
      <c r="CC7" s="138">
        <v>-6265.1740000000063</v>
      </c>
      <c r="CD7" s="138">
        <v>-19921.048999999999</v>
      </c>
      <c r="CE7" s="138">
        <v>-2410.6350000000057</v>
      </c>
      <c r="CF7" s="138">
        <v>-25204.307000000015</v>
      </c>
      <c r="CG7" s="138">
        <v>-10048.753000000015</v>
      </c>
      <c r="CH7" s="138">
        <v>-30994.972000000016</v>
      </c>
      <c r="CI7" s="138">
        <v>-34996.511999999988</v>
      </c>
      <c r="CJ7" s="138">
        <v>18159.84599999999</v>
      </c>
      <c r="CK7" s="138">
        <v>653.51299999998082</v>
      </c>
      <c r="CL7" s="138">
        <v>41015.368000000002</v>
      </c>
      <c r="CM7" s="138">
        <v>33145.800000000003</v>
      </c>
      <c r="CN7" s="138">
        <v>-8659.4499999999971</v>
      </c>
      <c r="CO7" s="138">
        <v>-9098.2739999999903</v>
      </c>
      <c r="CP7" s="138">
        <v>35099.047000000006</v>
      </c>
      <c r="CQ7" s="138">
        <v>69334.063999999984</v>
      </c>
      <c r="CR7" s="138">
        <v>60082.212999999982</v>
      </c>
      <c r="CS7" s="138">
        <v>-22343.412999999993</v>
      </c>
      <c r="CT7" s="138">
        <v>10787.740000000034</v>
      </c>
      <c r="CU7" s="138">
        <v>6472.6419999999634</v>
      </c>
      <c r="CV7" s="138">
        <v>-40115.752000000037</v>
      </c>
      <c r="CW7" s="138">
        <v>-25122.625399999961</v>
      </c>
      <c r="CX7" s="138">
        <v>109.70339999998396</v>
      </c>
      <c r="CY7" s="138">
        <v>9727.2445999999909</v>
      </c>
      <c r="CZ7" s="138">
        <v>-4132.2513999999792</v>
      </c>
      <c r="DA7" s="138">
        <v>-1755.290399999998</v>
      </c>
      <c r="DB7" s="138">
        <v>-33240.860599999971</v>
      </c>
      <c r="DC7" s="138">
        <v>-84729.448399999994</v>
      </c>
      <c r="DD7" s="138">
        <v>-35215.561199999967</v>
      </c>
      <c r="DE7" s="138">
        <v>-36278.442983870977</v>
      </c>
      <c r="DF7" s="138">
        <v>-56547.072959999969</v>
      </c>
      <c r="DG7" s="138">
        <v>-33878.9344451613</v>
      </c>
      <c r="DH7" s="138">
        <v>-32940.404000000002</v>
      </c>
      <c r="DI7" s="138">
        <v>-19656.854999999981</v>
      </c>
      <c r="DJ7" s="138">
        <v>-82266.294000000024</v>
      </c>
      <c r="DK7" s="138">
        <v>-81609.27800000002</v>
      </c>
      <c r="DL7" s="138">
        <v>-75482.864000000031</v>
      </c>
      <c r="DM7" s="138">
        <v>-98157.969000000012</v>
      </c>
      <c r="DN7" s="138">
        <v>-101867.49400000001</v>
      </c>
      <c r="DO7" s="138">
        <v>118411.19599999994</v>
      </c>
      <c r="DP7" s="27">
        <v>-98503.291999999987</v>
      </c>
      <c r="DQ7" s="27">
        <v>-88156.72099999999</v>
      </c>
      <c r="DR7" s="27">
        <v>-55290.602999999974</v>
      </c>
      <c r="DS7" s="27">
        <v>9770.2240000000165</v>
      </c>
      <c r="DT7" s="27">
        <v>-116457.85100000001</v>
      </c>
      <c r="DU7" s="27">
        <v>-121932.12299999999</v>
      </c>
      <c r="DV7" s="27">
        <v>-55311.490000000049</v>
      </c>
      <c r="DW7" s="27">
        <v>-66401.74000000002</v>
      </c>
      <c r="DX7" s="27">
        <v>-145313.47</v>
      </c>
      <c r="DY7" s="27">
        <v>-135412.557</v>
      </c>
      <c r="DZ7" s="27">
        <v>-169057.09999999998</v>
      </c>
      <c r="EA7" s="27">
        <v>-98706.020000000019</v>
      </c>
      <c r="EB7" s="27">
        <v>-134037.47600000002</v>
      </c>
      <c r="EC7" s="27">
        <v>-85030.454000000027</v>
      </c>
      <c r="ED7" s="27">
        <v>-142533.68900000001</v>
      </c>
      <c r="EE7" s="27">
        <v>-57562.555999999982</v>
      </c>
      <c r="EF7" s="27">
        <f>SUM(DH7:DS7)</f>
        <v>-605750.35400000017</v>
      </c>
      <c r="EG7" s="27">
        <f>SUM(DT7:EE7)</f>
        <v>-1327756.5260000001</v>
      </c>
    </row>
    <row r="8" spans="1:137" x14ac:dyDescent="0.2">
      <c r="A8" s="63" t="str">
        <f>IF('1'!$A$1=1,B8,C8)</f>
        <v>Goods and services (net)</v>
      </c>
      <c r="B8" s="31" t="s">
        <v>33</v>
      </c>
      <c r="C8" s="31" t="s">
        <v>34</v>
      </c>
      <c r="D8" s="140">
        <v>-3241.5960000000014</v>
      </c>
      <c r="E8" s="140">
        <v>-12533.702999999998</v>
      </c>
      <c r="F8" s="140">
        <v>1325.6070000000036</v>
      </c>
      <c r="G8" s="140">
        <v>-2270.9499999999935</v>
      </c>
      <c r="H8" s="140">
        <v>-4120.3079999999973</v>
      </c>
      <c r="I8" s="140">
        <v>1189.0419999999976</v>
      </c>
      <c r="J8" s="140">
        <v>-4503.7759999999944</v>
      </c>
      <c r="K8" s="140">
        <v>-5125.5669999999918</v>
      </c>
      <c r="L8" s="140">
        <v>-2940.7629999999954</v>
      </c>
      <c r="M8" s="140">
        <v>-12515.066999999995</v>
      </c>
      <c r="N8" s="140">
        <v>-9091.9229999999843</v>
      </c>
      <c r="O8" s="140">
        <v>1896.0789999999979</v>
      </c>
      <c r="P8" s="140">
        <v>-13221.533000000003</v>
      </c>
      <c r="Q8" s="140">
        <v>-18554.315000000006</v>
      </c>
      <c r="R8" s="140">
        <v>-13810.630000000005</v>
      </c>
      <c r="S8" s="140">
        <v>-4920.8629999999903</v>
      </c>
      <c r="T8" s="140">
        <v>-2016.5210000000043</v>
      </c>
      <c r="U8" s="140">
        <v>-7235.8860000000059</v>
      </c>
      <c r="V8" s="140">
        <v>-17545.461999999989</v>
      </c>
      <c r="W8" s="140">
        <v>-21831.445999999985</v>
      </c>
      <c r="X8" s="140">
        <v>-18918.329999999991</v>
      </c>
      <c r="Y8" s="140">
        <v>-13136.204999999987</v>
      </c>
      <c r="Z8" s="140">
        <v>-13287.383999999998</v>
      </c>
      <c r="AA8" s="140">
        <v>-20806.394</v>
      </c>
      <c r="AB8" s="140">
        <v>-4615.6029999999882</v>
      </c>
      <c r="AC8" s="140">
        <v>-18162.660000000011</v>
      </c>
      <c r="AD8" s="140">
        <v>-14526.838</v>
      </c>
      <c r="AE8" s="140">
        <v>-10742.729000000007</v>
      </c>
      <c r="AF8" s="140">
        <v>-16752.619000000002</v>
      </c>
      <c r="AG8" s="140">
        <v>-19111.683999999997</v>
      </c>
      <c r="AH8" s="140">
        <v>-28072.826999999997</v>
      </c>
      <c r="AI8" s="140">
        <v>-21841.250999999982</v>
      </c>
      <c r="AJ8" s="140">
        <v>-20965.213000000007</v>
      </c>
      <c r="AK8" s="140">
        <v>-25162.296000000006</v>
      </c>
      <c r="AL8" s="140">
        <v>-19227.800999999992</v>
      </c>
      <c r="AM8" s="140">
        <v>-32964.777000000002</v>
      </c>
      <c r="AN8" s="140">
        <v>-14956.455999999991</v>
      </c>
      <c r="AO8" s="140">
        <v>-18340.454999999984</v>
      </c>
      <c r="AP8" s="140">
        <v>-18149.087999999996</v>
      </c>
      <c r="AQ8" s="140">
        <v>-9310.0230000000047</v>
      </c>
      <c r="AR8" s="140">
        <v>-21206.796999999984</v>
      </c>
      <c r="AS8" s="140">
        <v>-21380.973000000005</v>
      </c>
      <c r="AT8" s="140">
        <v>-43165.119000000021</v>
      </c>
      <c r="AU8" s="140">
        <v>-27482.21</v>
      </c>
      <c r="AV8" s="140">
        <v>-45444.324000000015</v>
      </c>
      <c r="AW8" s="140">
        <v>-42669.236000000026</v>
      </c>
      <c r="AX8" s="140">
        <v>-25391.549000000017</v>
      </c>
      <c r="AY8" s="140">
        <v>-23148.352000000006</v>
      </c>
      <c r="AZ8" s="140">
        <v>-2620.6430000000037</v>
      </c>
      <c r="BA8" s="140">
        <v>-28654.516999999989</v>
      </c>
      <c r="BB8" s="140">
        <v>-19234.289000000004</v>
      </c>
      <c r="BC8" s="140">
        <v>-22575.281000000017</v>
      </c>
      <c r="BD8" s="140">
        <v>-20390.848000000005</v>
      </c>
      <c r="BE8" s="140">
        <v>-34662.142999999989</v>
      </c>
      <c r="BF8" s="140">
        <v>-39039.054999999986</v>
      </c>
      <c r="BG8" s="140">
        <v>-30952.806999999979</v>
      </c>
      <c r="BH8" s="140">
        <v>-35321.627999999982</v>
      </c>
      <c r="BI8" s="140">
        <v>-35103.612999999998</v>
      </c>
      <c r="BJ8" s="140">
        <v>-22101.339000000004</v>
      </c>
      <c r="BK8" s="140">
        <v>-29110.429000000007</v>
      </c>
      <c r="BL8" s="140">
        <v>-4389.7219999999979</v>
      </c>
      <c r="BM8" s="140">
        <v>-18152.232000000004</v>
      </c>
      <c r="BN8" s="140">
        <v>-12255.299999999992</v>
      </c>
      <c r="BO8" s="140">
        <v>19111.707000000006</v>
      </c>
      <c r="BP8" s="140">
        <v>8500.1429999999855</v>
      </c>
      <c r="BQ8" s="140">
        <v>-11617.697000000004</v>
      </c>
      <c r="BR8" s="140">
        <v>-19993.001</v>
      </c>
      <c r="BS8" s="140">
        <v>-4155.7340000000113</v>
      </c>
      <c r="BT8" s="140">
        <v>-12617.499</v>
      </c>
      <c r="BU8" s="140">
        <v>-5466.7169999999824</v>
      </c>
      <c r="BV8" s="140">
        <v>-10503.064999999995</v>
      </c>
      <c r="BW8" s="140">
        <v>-19690.631000000023</v>
      </c>
      <c r="BX8" s="140">
        <v>-3442.8140000000203</v>
      </c>
      <c r="BY8" s="140">
        <v>-8616.3600000000115</v>
      </c>
      <c r="BZ8" s="140">
        <v>-18539.64</v>
      </c>
      <c r="CA8" s="140">
        <v>1759.586000000003</v>
      </c>
      <c r="CB8" s="140">
        <v>10516.688000000002</v>
      </c>
      <c r="CC8" s="140">
        <v>-6292.4119999999966</v>
      </c>
      <c r="CD8" s="140">
        <v>-18451.464999999997</v>
      </c>
      <c r="CE8" s="140">
        <v>-294.63200000000506</v>
      </c>
      <c r="CF8" s="140">
        <v>-9114.176000000014</v>
      </c>
      <c r="CG8" s="140">
        <v>-9916.8810000000158</v>
      </c>
      <c r="CH8" s="140">
        <v>-23722.263000000014</v>
      </c>
      <c r="CI8" s="140">
        <v>-28791.842999999986</v>
      </c>
      <c r="CJ8" s="140">
        <v>-3889.3960000000079</v>
      </c>
      <c r="CK8" s="140">
        <v>-26652.018000000018</v>
      </c>
      <c r="CL8" s="140">
        <v>-17084.861999999997</v>
      </c>
      <c r="CM8" s="140">
        <v>-38206.901000000005</v>
      </c>
      <c r="CN8" s="140">
        <v>-69831.445999999996</v>
      </c>
      <c r="CO8" s="140">
        <v>-93235.366999999984</v>
      </c>
      <c r="CP8" s="140">
        <v>-101283.269</v>
      </c>
      <c r="CQ8" s="140">
        <v>-99978.554000000004</v>
      </c>
      <c r="CR8" s="140">
        <v>-69626.611000000034</v>
      </c>
      <c r="CS8" s="140">
        <v>-90141.597999999998</v>
      </c>
      <c r="CT8" s="140">
        <v>-116946.37999999998</v>
      </c>
      <c r="CU8" s="140">
        <v>-159621.93900000001</v>
      </c>
      <c r="CV8" s="140">
        <v>-130842.44900000005</v>
      </c>
      <c r="CW8" s="140">
        <v>-121517.45599999998</v>
      </c>
      <c r="CX8" s="140">
        <v>-99064.341000000029</v>
      </c>
      <c r="CY8" s="140">
        <v>-82864.449000000022</v>
      </c>
      <c r="CZ8" s="140">
        <v>-90799.832999999999</v>
      </c>
      <c r="DA8" s="140">
        <v>-102904.038</v>
      </c>
      <c r="DB8" s="140">
        <v>-128575.19999999998</v>
      </c>
      <c r="DC8" s="140">
        <v>-129196.86600000001</v>
      </c>
      <c r="DD8" s="140">
        <v>-125393.72699999998</v>
      </c>
      <c r="DE8" s="140">
        <v>-125333.04300000001</v>
      </c>
      <c r="DF8" s="140">
        <v>-101126.70899999997</v>
      </c>
      <c r="DG8" s="140">
        <v>-140066.666</v>
      </c>
      <c r="DH8" s="140">
        <v>-82666.880000000005</v>
      </c>
      <c r="DI8" s="140">
        <v>-78262.129999999976</v>
      </c>
      <c r="DJ8" s="140">
        <v>-124304.33500000002</v>
      </c>
      <c r="DK8" s="140">
        <v>-123434.683</v>
      </c>
      <c r="DL8" s="140">
        <v>-116429.87400000003</v>
      </c>
      <c r="DM8" s="140">
        <v>-138109.27600000001</v>
      </c>
      <c r="DN8" s="140">
        <v>-156582.47600000002</v>
      </c>
      <c r="DO8" s="140">
        <v>-138066.77900000001</v>
      </c>
      <c r="DP8" s="140">
        <v>-143623.30599999998</v>
      </c>
      <c r="DQ8" s="140">
        <v>-137543.59899999999</v>
      </c>
      <c r="DR8" s="140">
        <v>-138151.22999999998</v>
      </c>
      <c r="DS8" s="140">
        <v>-188176.30799999999</v>
      </c>
      <c r="DT8" s="140">
        <v>-148770.96900000001</v>
      </c>
      <c r="DU8" s="140">
        <v>-144932.08199999999</v>
      </c>
      <c r="DV8" s="140">
        <v>-181768.43000000005</v>
      </c>
      <c r="DW8" s="140">
        <v>-166233.79</v>
      </c>
      <c r="DX8" s="140">
        <v>-170356.06</v>
      </c>
      <c r="DY8" s="140">
        <v>-210890.20799999998</v>
      </c>
      <c r="DZ8" s="140">
        <v>-207800.26199999999</v>
      </c>
      <c r="EA8" s="140">
        <v>-191751.66900000002</v>
      </c>
      <c r="EB8" s="140">
        <v>-229357.88500000001</v>
      </c>
      <c r="EC8" s="140">
        <v>-209467.56900000002</v>
      </c>
      <c r="ED8" s="140">
        <v>-219067.11200000002</v>
      </c>
      <c r="EE8" s="140">
        <v>-287550.11900000001</v>
      </c>
      <c r="EF8" s="146">
        <f t="shared" ref="EF8:EF71" si="0">SUM(DH8:DS8)</f>
        <v>-1565350.8759999999</v>
      </c>
      <c r="EG8" s="146">
        <f t="shared" ref="EG8:EG71" si="1">SUM(DT8:EE8)</f>
        <v>-2367946.1550000003</v>
      </c>
    </row>
    <row r="9" spans="1:137" x14ac:dyDescent="0.2">
      <c r="A9" s="64" t="str">
        <f>IF('1'!$A$1=1,B9,C9)</f>
        <v>Goods (net)</v>
      </c>
      <c r="B9" s="35" t="s">
        <v>35</v>
      </c>
      <c r="C9" s="35" t="s">
        <v>36</v>
      </c>
      <c r="D9" s="140">
        <v>-6767.8289999999979</v>
      </c>
      <c r="E9" s="140">
        <v>-14394.176999999996</v>
      </c>
      <c r="F9" s="140">
        <v>-3046.5639999999985</v>
      </c>
      <c r="G9" s="140">
        <v>-5086.9219999999987</v>
      </c>
      <c r="H9" s="140">
        <v>-5103.3229999999967</v>
      </c>
      <c r="I9" s="140">
        <v>-594.51900000000023</v>
      </c>
      <c r="J9" s="140">
        <v>-5156.4969999999958</v>
      </c>
      <c r="K9" s="140">
        <v>-5925.7619999999952</v>
      </c>
      <c r="L9" s="140">
        <v>-3877.448000000004</v>
      </c>
      <c r="M9" s="140">
        <v>-14699.199999999997</v>
      </c>
      <c r="N9" s="140">
        <v>-10280.867999999988</v>
      </c>
      <c r="O9" s="140">
        <v>-210.67600000000675</v>
      </c>
      <c r="P9" s="140">
        <v>-14385.998</v>
      </c>
      <c r="Q9" s="140">
        <v>-20058.72</v>
      </c>
      <c r="R9" s="140">
        <v>-15049.368000000002</v>
      </c>
      <c r="S9" s="140">
        <v>-6843.0749999999971</v>
      </c>
      <c r="T9" s="140">
        <v>-3150.8099999999977</v>
      </c>
      <c r="U9" s="140">
        <v>-6811.7160000000003</v>
      </c>
      <c r="V9" s="140">
        <v>-15262.319999999992</v>
      </c>
      <c r="W9" s="140">
        <v>-21455.475999999995</v>
      </c>
      <c r="X9" s="140">
        <v>-17262.978999999992</v>
      </c>
      <c r="Y9" s="140">
        <v>-17231.614999999991</v>
      </c>
      <c r="Z9" s="140">
        <v>-16242.991999999998</v>
      </c>
      <c r="AA9" s="140">
        <v>-24212.981</v>
      </c>
      <c r="AB9" s="140">
        <v>-6923.4059999999881</v>
      </c>
      <c r="AC9" s="140">
        <v>-19459.99500000001</v>
      </c>
      <c r="AD9" s="140">
        <v>-14418.834000000003</v>
      </c>
      <c r="AE9" s="140">
        <v>-11306.724000000002</v>
      </c>
      <c r="AF9" s="140">
        <v>-19870.616999999998</v>
      </c>
      <c r="AG9" s="140">
        <v>-21330.937999999995</v>
      </c>
      <c r="AH9" s="140">
        <v>-29085.633000000002</v>
      </c>
      <c r="AI9" s="140">
        <v>-22815.390999999989</v>
      </c>
      <c r="AJ9" s="140">
        <v>-23236.660000000003</v>
      </c>
      <c r="AK9" s="140">
        <v>-28760.720000000001</v>
      </c>
      <c r="AL9" s="140">
        <v>-23794.399999999994</v>
      </c>
      <c r="AM9" s="140">
        <v>-35606.361000000004</v>
      </c>
      <c r="AN9" s="140">
        <v>-16292.869999999995</v>
      </c>
      <c r="AO9" s="140">
        <v>-19563.155999999988</v>
      </c>
      <c r="AP9" s="140">
        <v>-21072.963000000003</v>
      </c>
      <c r="AQ9" s="140">
        <v>-11219.100000000006</v>
      </c>
      <c r="AR9" s="140">
        <v>-25186.338999999993</v>
      </c>
      <c r="AS9" s="140">
        <v>-22638.675000000003</v>
      </c>
      <c r="AT9" s="140">
        <v>-45277.177000000011</v>
      </c>
      <c r="AU9" s="140">
        <v>-30450.288</v>
      </c>
      <c r="AV9" s="140">
        <v>-48319.833000000013</v>
      </c>
      <c r="AW9" s="140">
        <v>-46213.289000000019</v>
      </c>
      <c r="AX9" s="140">
        <v>-31564.853000000017</v>
      </c>
      <c r="AY9" s="140">
        <v>-29345.331000000006</v>
      </c>
      <c r="AZ9" s="140">
        <v>-7722.5310000000027</v>
      </c>
      <c r="BA9" s="140">
        <v>-30501.441999999995</v>
      </c>
      <c r="BB9" s="140">
        <v>-22699.686000000002</v>
      </c>
      <c r="BC9" s="140">
        <v>-26811.49500000001</v>
      </c>
      <c r="BD9" s="140">
        <v>-23292.521999999997</v>
      </c>
      <c r="BE9" s="140">
        <v>-35748.64899999999</v>
      </c>
      <c r="BF9" s="140">
        <v>-40223.617999999988</v>
      </c>
      <c r="BG9" s="140">
        <v>-33351.272999999986</v>
      </c>
      <c r="BH9" s="140">
        <v>-38938.006999999998</v>
      </c>
      <c r="BI9" s="140">
        <v>-40263.72</v>
      </c>
      <c r="BJ9" s="140">
        <v>-29411.595000000001</v>
      </c>
      <c r="BK9" s="140">
        <v>-35390.543000000005</v>
      </c>
      <c r="BL9" s="140">
        <v>-6608.7030000000086</v>
      </c>
      <c r="BM9" s="140">
        <v>-21275.993000000002</v>
      </c>
      <c r="BN9" s="140">
        <v>-21948.615999999995</v>
      </c>
      <c r="BO9" s="140">
        <v>6152.7719999999972</v>
      </c>
      <c r="BP9" s="140">
        <v>-4102.593000000008</v>
      </c>
      <c r="BQ9" s="140">
        <v>-23288.803</v>
      </c>
      <c r="BR9" s="140">
        <v>-29006.233999999997</v>
      </c>
      <c r="BS9" s="140">
        <v>-13843.274000000005</v>
      </c>
      <c r="BT9" s="140">
        <v>-21821.838999999993</v>
      </c>
      <c r="BU9" s="140">
        <v>-17306.544999999984</v>
      </c>
      <c r="BV9" s="140">
        <v>-24488.28300000001</v>
      </c>
      <c r="BW9" s="140">
        <v>-34000.852000000014</v>
      </c>
      <c r="BX9" s="140">
        <v>-13009.314000000013</v>
      </c>
      <c r="BY9" s="140">
        <v>-16758.680000000008</v>
      </c>
      <c r="BZ9" s="140">
        <v>-27962.334000000003</v>
      </c>
      <c r="CA9" s="140">
        <v>-7848.3319999999949</v>
      </c>
      <c r="CB9" s="140">
        <v>2015.0080000000016</v>
      </c>
      <c r="CC9" s="140">
        <v>-12693.779999999999</v>
      </c>
      <c r="CD9" s="140">
        <v>-25445.603999999992</v>
      </c>
      <c r="CE9" s="140">
        <v>-7660.4670000000042</v>
      </c>
      <c r="CF9" s="140">
        <v>-16384.135000000009</v>
      </c>
      <c r="CG9" s="140">
        <v>-19570.012000000017</v>
      </c>
      <c r="CH9" s="140">
        <v>-36337.107000000018</v>
      </c>
      <c r="CI9" s="140">
        <v>-41500.525999999983</v>
      </c>
      <c r="CJ9" s="140">
        <v>-10604.902000000002</v>
      </c>
      <c r="CK9" s="140">
        <v>-30317.379000000015</v>
      </c>
      <c r="CL9" s="140">
        <v>8454.6659999999974</v>
      </c>
      <c r="CM9" s="140">
        <v>-11877.489000000001</v>
      </c>
      <c r="CN9" s="140">
        <v>-35837.252999999997</v>
      </c>
      <c r="CO9" s="140">
        <v>-56344.936999999991</v>
      </c>
      <c r="CP9" s="140">
        <v>-62903.915999999997</v>
      </c>
      <c r="CQ9" s="140">
        <v>-58875.445999999982</v>
      </c>
      <c r="CR9" s="140">
        <v>-27207.038</v>
      </c>
      <c r="CS9" s="140">
        <v>-47283.198999999993</v>
      </c>
      <c r="CT9" s="140">
        <v>-72405.82799999998</v>
      </c>
      <c r="CU9" s="140">
        <v>-109193.83900000001</v>
      </c>
      <c r="CV9" s="140">
        <v>-81840.527000000016</v>
      </c>
      <c r="CW9" s="140">
        <v>-76318.667999999991</v>
      </c>
      <c r="CX9" s="140">
        <v>-71930.436000000016</v>
      </c>
      <c r="CY9" s="140">
        <v>-65384.657000000007</v>
      </c>
      <c r="CZ9" s="140">
        <v>-74709.649999999994</v>
      </c>
      <c r="DA9" s="140">
        <v>-88569.14899999999</v>
      </c>
      <c r="DB9" s="140">
        <v>-111936.485</v>
      </c>
      <c r="DC9" s="140">
        <v>-113106.68</v>
      </c>
      <c r="DD9" s="140">
        <v>-106414.626</v>
      </c>
      <c r="DE9" s="140">
        <v>-110542.867</v>
      </c>
      <c r="DF9" s="140">
        <v>-85616.033999999985</v>
      </c>
      <c r="DG9" s="140">
        <v>-125525.845</v>
      </c>
      <c r="DH9" s="140">
        <v>-65285.25</v>
      </c>
      <c r="DI9" s="140">
        <v>-64553.91899999998</v>
      </c>
      <c r="DJ9" s="140">
        <v>-107098.91300000002</v>
      </c>
      <c r="DK9" s="140">
        <v>-106627.73000000001</v>
      </c>
      <c r="DL9" s="140">
        <v>-94787.893000000011</v>
      </c>
      <c r="DM9" s="140">
        <v>-118720.54700000001</v>
      </c>
      <c r="DN9" s="140">
        <v>-133136.09700000001</v>
      </c>
      <c r="DO9" s="140">
        <v>-113394.34700000001</v>
      </c>
      <c r="DP9" s="140">
        <v>-122958.37999999999</v>
      </c>
      <c r="DQ9" s="140">
        <v>-115520.125</v>
      </c>
      <c r="DR9" s="140">
        <v>-118303.103</v>
      </c>
      <c r="DS9" s="140">
        <v>-172227.04</v>
      </c>
      <c r="DT9" s="140">
        <v>-123926.68200000002</v>
      </c>
      <c r="DU9" s="140">
        <v>-131722.34700000001</v>
      </c>
      <c r="DV9" s="140">
        <v>-165010.22500000003</v>
      </c>
      <c r="DW9" s="140">
        <v>-149005.77300000002</v>
      </c>
      <c r="DX9" s="140">
        <v>-151792.15</v>
      </c>
      <c r="DY9" s="140">
        <v>-185235.78099999999</v>
      </c>
      <c r="DZ9" s="140">
        <v>-187571.92099999997</v>
      </c>
      <c r="EA9" s="140">
        <v>-169746.022</v>
      </c>
      <c r="EB9" s="140">
        <v>-206632.81800000003</v>
      </c>
      <c r="EC9" s="140">
        <v>-189236.796</v>
      </c>
      <c r="ED9" s="140">
        <v>-198478.25600000002</v>
      </c>
      <c r="EE9" s="140">
        <v>-269783.96100000001</v>
      </c>
      <c r="EF9" s="146">
        <f t="shared" si="0"/>
        <v>-1332613.3440000003</v>
      </c>
      <c r="EG9" s="146">
        <f t="shared" si="1"/>
        <v>-2128142.7320000003</v>
      </c>
    </row>
    <row r="10" spans="1:137" x14ac:dyDescent="0.2">
      <c r="A10" s="65" t="str">
        <f>IF('1'!$A$1=1,B10,C10)</f>
        <v>Exports of goods</v>
      </c>
      <c r="B10" s="38" t="s">
        <v>37</v>
      </c>
      <c r="C10" s="38" t="s">
        <v>38</v>
      </c>
      <c r="D10" s="141">
        <v>43263.504000000001</v>
      </c>
      <c r="E10" s="141">
        <v>68152.021999999997</v>
      </c>
      <c r="F10" s="141">
        <v>76210.616999999998</v>
      </c>
      <c r="G10" s="141">
        <v>64994.51</v>
      </c>
      <c r="H10" s="141">
        <v>56617.597000000002</v>
      </c>
      <c r="I10" s="141">
        <v>62275.898000000001</v>
      </c>
      <c r="J10" s="141">
        <v>64880.487000000001</v>
      </c>
      <c r="K10" s="141">
        <v>63193.705999999998</v>
      </c>
      <c r="L10" s="141">
        <v>68051.402000000002</v>
      </c>
      <c r="M10" s="141">
        <v>66419.415999999997</v>
      </c>
      <c r="N10" s="141">
        <v>68026.240000000005</v>
      </c>
      <c r="O10" s="141">
        <v>73361.881999999998</v>
      </c>
      <c r="P10" s="141">
        <v>44322.457999999999</v>
      </c>
      <c r="Q10" s="141">
        <v>64689.370999999999</v>
      </c>
      <c r="R10" s="141">
        <v>72953.857000000004</v>
      </c>
      <c r="S10" s="141">
        <v>73172.216</v>
      </c>
      <c r="T10" s="141">
        <v>66519.894</v>
      </c>
      <c r="U10" s="141">
        <v>67193.962</v>
      </c>
      <c r="V10" s="141">
        <v>66409.706000000006</v>
      </c>
      <c r="W10" s="141">
        <v>73865.993000000002</v>
      </c>
      <c r="X10" s="141">
        <v>76172.565000000002</v>
      </c>
      <c r="Y10" s="141">
        <v>77786.963000000003</v>
      </c>
      <c r="Z10" s="141">
        <v>86457.955000000002</v>
      </c>
      <c r="AA10" s="141">
        <v>89645.68</v>
      </c>
      <c r="AB10" s="141">
        <v>75560.153000000006</v>
      </c>
      <c r="AC10" s="141">
        <v>80569.785999999993</v>
      </c>
      <c r="AD10" s="141">
        <v>103686</v>
      </c>
      <c r="AE10" s="141">
        <v>82799.597999999998</v>
      </c>
      <c r="AF10" s="141">
        <v>85031.444000000003</v>
      </c>
      <c r="AG10" s="141">
        <v>80728.589000000007</v>
      </c>
      <c r="AH10" s="141">
        <v>75856.37</v>
      </c>
      <c r="AI10" s="141">
        <v>86031.971000000005</v>
      </c>
      <c r="AJ10" s="141">
        <v>89709.173999999999</v>
      </c>
      <c r="AK10" s="141">
        <v>94411.929000000004</v>
      </c>
      <c r="AL10" s="141">
        <v>102040.85400000001</v>
      </c>
      <c r="AM10" s="141">
        <v>99829.891000000003</v>
      </c>
      <c r="AN10" s="141">
        <v>97046.364000000001</v>
      </c>
      <c r="AO10" s="141">
        <v>90207.884000000005</v>
      </c>
      <c r="AP10" s="141">
        <v>97330.751999999993</v>
      </c>
      <c r="AQ10" s="141">
        <v>96343.042000000001</v>
      </c>
      <c r="AR10" s="141">
        <v>95535.288</v>
      </c>
      <c r="AS10" s="141">
        <v>90345.084000000003</v>
      </c>
      <c r="AT10" s="141">
        <v>86779.055999999997</v>
      </c>
      <c r="AU10" s="141">
        <v>102316.264</v>
      </c>
      <c r="AV10" s="141">
        <v>93538.625</v>
      </c>
      <c r="AW10" s="141">
        <v>110850.014</v>
      </c>
      <c r="AX10" s="141">
        <v>113661.40399999999</v>
      </c>
      <c r="AY10" s="141">
        <v>105431.992</v>
      </c>
      <c r="AZ10" s="141">
        <v>103849.927</v>
      </c>
      <c r="BA10" s="141">
        <v>96719.179000000004</v>
      </c>
      <c r="BB10" s="141">
        <v>106970.595</v>
      </c>
      <c r="BC10" s="141">
        <v>100784.41099999999</v>
      </c>
      <c r="BD10" s="141">
        <v>110210.826</v>
      </c>
      <c r="BE10" s="141">
        <v>86443.361000000004</v>
      </c>
      <c r="BF10" s="141">
        <v>102129.875</v>
      </c>
      <c r="BG10" s="141">
        <v>99776.103000000003</v>
      </c>
      <c r="BH10" s="141">
        <v>92118.604000000007</v>
      </c>
      <c r="BI10" s="141">
        <v>104566.59</v>
      </c>
      <c r="BJ10" s="141">
        <v>96081.126000000004</v>
      </c>
      <c r="BK10" s="141">
        <v>90400.527000000002</v>
      </c>
      <c r="BL10" s="141">
        <v>92087.683999999994</v>
      </c>
      <c r="BM10" s="141">
        <v>89211.592999999993</v>
      </c>
      <c r="BN10" s="141">
        <v>102743.822</v>
      </c>
      <c r="BO10" s="141">
        <v>99179.411999999997</v>
      </c>
      <c r="BP10" s="141">
        <v>86342.138999999996</v>
      </c>
      <c r="BQ10" s="141">
        <v>82125.081000000006</v>
      </c>
      <c r="BR10" s="141">
        <v>92672.462</v>
      </c>
      <c r="BS10" s="141">
        <v>107443.621</v>
      </c>
      <c r="BT10" s="141">
        <v>106815.10400000001</v>
      </c>
      <c r="BU10" s="141">
        <v>120834.24400000001</v>
      </c>
      <c r="BV10" s="141">
        <v>123403.958</v>
      </c>
      <c r="BW10" s="141">
        <v>128735.617</v>
      </c>
      <c r="BX10" s="141">
        <v>101845.15</v>
      </c>
      <c r="BY10" s="141">
        <v>115498.262</v>
      </c>
      <c r="BZ10" s="141">
        <v>135614.53700000001</v>
      </c>
      <c r="CA10" s="141">
        <v>138281.48000000001</v>
      </c>
      <c r="CB10" s="141">
        <v>143313.997</v>
      </c>
      <c r="CC10" s="141">
        <v>134483.23800000001</v>
      </c>
      <c r="CD10" s="141">
        <v>142141.595</v>
      </c>
      <c r="CE10" s="141">
        <v>160360.897</v>
      </c>
      <c r="CF10" s="141">
        <v>161275.48499999999</v>
      </c>
      <c r="CG10" s="141">
        <v>155874.359</v>
      </c>
      <c r="CH10" s="141">
        <v>167616.14199999999</v>
      </c>
      <c r="CI10" s="141">
        <v>174683.2</v>
      </c>
      <c r="CJ10" s="141">
        <v>157170.799</v>
      </c>
      <c r="CK10" s="141">
        <v>139681.57399999999</v>
      </c>
      <c r="CL10" s="141">
        <v>67257.014999999999</v>
      </c>
      <c r="CM10" s="141">
        <v>69948.466</v>
      </c>
      <c r="CN10" s="141">
        <v>77525.485000000001</v>
      </c>
      <c r="CO10" s="141">
        <v>86155.680999999997</v>
      </c>
      <c r="CP10" s="141">
        <v>85835.975999999995</v>
      </c>
      <c r="CQ10" s="141">
        <v>115081.38400000001</v>
      </c>
      <c r="CR10" s="141">
        <v>143531.755</v>
      </c>
      <c r="CS10" s="141">
        <v>132597.74400000001</v>
      </c>
      <c r="CT10" s="141">
        <v>132597.74400000001</v>
      </c>
      <c r="CU10" s="141">
        <v>122065.98699999999</v>
      </c>
      <c r="CV10" s="141">
        <v>110217.76</v>
      </c>
      <c r="CW10" s="141">
        <v>116580.697</v>
      </c>
      <c r="CX10" s="141">
        <v>135962.05499999999</v>
      </c>
      <c r="CY10" s="141">
        <v>108608.742</v>
      </c>
      <c r="CZ10" s="141">
        <v>109778.93700000001</v>
      </c>
      <c r="DA10" s="141">
        <v>104147.37300000001</v>
      </c>
      <c r="DB10" s="141">
        <v>84180.917000000001</v>
      </c>
      <c r="DC10" s="141">
        <v>94273.850999999995</v>
      </c>
      <c r="DD10" s="141">
        <v>95078.36</v>
      </c>
      <c r="DE10" s="141">
        <v>97359.524999999994</v>
      </c>
      <c r="DF10" s="141">
        <v>105863.07</v>
      </c>
      <c r="DG10" s="141">
        <v>118700.56299999999</v>
      </c>
      <c r="DH10" s="141">
        <v>129131.497</v>
      </c>
      <c r="DI10" s="141">
        <v>129905.26700000001</v>
      </c>
      <c r="DJ10" s="141">
        <v>126392.18399999999</v>
      </c>
      <c r="DK10" s="141">
        <v>134180.11499999999</v>
      </c>
      <c r="DL10" s="141">
        <v>135093.59599999999</v>
      </c>
      <c r="DM10" s="141">
        <v>114106.11</v>
      </c>
      <c r="DN10" s="141">
        <v>123667.36500000001</v>
      </c>
      <c r="DO10" s="141">
        <v>132011.94399999999</v>
      </c>
      <c r="DP10" s="141">
        <v>125268.232</v>
      </c>
      <c r="DQ10" s="141">
        <v>151277.33600000001</v>
      </c>
      <c r="DR10" s="141">
        <v>144312.41899999999</v>
      </c>
      <c r="DS10" s="141">
        <v>132813.14300000001</v>
      </c>
      <c r="DT10" s="141">
        <v>127463.836</v>
      </c>
      <c r="DU10" s="141">
        <v>122012.981</v>
      </c>
      <c r="DV10" s="141">
        <v>144020.99</v>
      </c>
      <c r="DW10" s="141">
        <v>131322.209</v>
      </c>
      <c r="DX10" s="141">
        <v>142198.72</v>
      </c>
      <c r="DY10" s="141">
        <v>120787.867</v>
      </c>
      <c r="DZ10" s="141">
        <v>128851.21</v>
      </c>
      <c r="EA10" s="141">
        <v>121134.674</v>
      </c>
      <c r="EB10" s="141">
        <v>123335.126</v>
      </c>
      <c r="EC10" s="141">
        <v>146860.40900000001</v>
      </c>
      <c r="ED10" s="141">
        <v>144458.82399999999</v>
      </c>
      <c r="EE10" s="141">
        <v>143775.05900000001</v>
      </c>
      <c r="EF10" s="310">
        <f t="shared" si="0"/>
        <v>1578159.2080000001</v>
      </c>
      <c r="EG10" s="310">
        <f t="shared" si="1"/>
        <v>1596221.9049999998</v>
      </c>
    </row>
    <row r="11" spans="1:137" x14ac:dyDescent="0.2">
      <c r="A11" s="65" t="str">
        <f>IF('1'!$A$1=1,B11,C11)</f>
        <v>Imports of goods</v>
      </c>
      <c r="B11" s="38" t="s">
        <v>39</v>
      </c>
      <c r="C11" s="38" t="s">
        <v>40</v>
      </c>
      <c r="D11" s="141">
        <v>50031.332999999999</v>
      </c>
      <c r="E11" s="141">
        <v>82546.198999999993</v>
      </c>
      <c r="F11" s="141">
        <v>79257.180999999997</v>
      </c>
      <c r="G11" s="141">
        <v>70081.432000000001</v>
      </c>
      <c r="H11" s="141">
        <v>61720.92</v>
      </c>
      <c r="I11" s="141">
        <v>62870.417000000001</v>
      </c>
      <c r="J11" s="141">
        <v>70036.983999999997</v>
      </c>
      <c r="K11" s="141">
        <v>69119.467999999993</v>
      </c>
      <c r="L11" s="141">
        <v>71928.850000000006</v>
      </c>
      <c r="M11" s="141">
        <v>81118.615999999995</v>
      </c>
      <c r="N11" s="141">
        <v>78307.107999999993</v>
      </c>
      <c r="O11" s="141">
        <v>73572.558000000005</v>
      </c>
      <c r="P11" s="141">
        <v>58708.455999999998</v>
      </c>
      <c r="Q11" s="141">
        <v>84748.091</v>
      </c>
      <c r="R11" s="141">
        <v>88003.225000000006</v>
      </c>
      <c r="S11" s="141">
        <v>80015.290999999997</v>
      </c>
      <c r="T11" s="141">
        <v>69670.703999999998</v>
      </c>
      <c r="U11" s="141">
        <v>74005.678</v>
      </c>
      <c r="V11" s="141">
        <v>81672.025999999998</v>
      </c>
      <c r="W11" s="141">
        <v>95321.468999999997</v>
      </c>
      <c r="X11" s="141">
        <v>93435.543999999994</v>
      </c>
      <c r="Y11" s="141">
        <v>95018.577999999994</v>
      </c>
      <c r="Z11" s="141">
        <v>102700.947</v>
      </c>
      <c r="AA11" s="141">
        <v>113858.66099999999</v>
      </c>
      <c r="AB11" s="141">
        <v>82483.558999999994</v>
      </c>
      <c r="AC11" s="141">
        <v>100029.781</v>
      </c>
      <c r="AD11" s="141">
        <v>118104.834</v>
      </c>
      <c r="AE11" s="141">
        <v>94106.322</v>
      </c>
      <c r="AF11" s="141">
        <v>104902.061</v>
      </c>
      <c r="AG11" s="141">
        <v>102059.527</v>
      </c>
      <c r="AH11" s="141">
        <v>104942.003</v>
      </c>
      <c r="AI11" s="141">
        <v>108847.36199999999</v>
      </c>
      <c r="AJ11" s="141">
        <v>112945.834</v>
      </c>
      <c r="AK11" s="141">
        <v>123172.649</v>
      </c>
      <c r="AL11" s="141">
        <v>125835.254</v>
      </c>
      <c r="AM11" s="141">
        <v>135436.25200000001</v>
      </c>
      <c r="AN11" s="141">
        <v>113339.234</v>
      </c>
      <c r="AO11" s="141">
        <v>109771.04</v>
      </c>
      <c r="AP11" s="141">
        <v>118403.715</v>
      </c>
      <c r="AQ11" s="141">
        <v>107562.14200000001</v>
      </c>
      <c r="AR11" s="141">
        <v>120721.62699999999</v>
      </c>
      <c r="AS11" s="141">
        <v>112983.75900000001</v>
      </c>
      <c r="AT11" s="141">
        <v>132056.23300000001</v>
      </c>
      <c r="AU11" s="141">
        <v>132766.552</v>
      </c>
      <c r="AV11" s="141">
        <v>141858.45800000001</v>
      </c>
      <c r="AW11" s="141">
        <v>157063.30300000001</v>
      </c>
      <c r="AX11" s="141">
        <v>145226.25700000001</v>
      </c>
      <c r="AY11" s="141">
        <v>134777.323</v>
      </c>
      <c r="AZ11" s="141">
        <v>111572.458</v>
      </c>
      <c r="BA11" s="141">
        <v>127220.621</v>
      </c>
      <c r="BB11" s="141">
        <v>129670.281</v>
      </c>
      <c r="BC11" s="141">
        <v>127595.906</v>
      </c>
      <c r="BD11" s="141">
        <v>133503.348</v>
      </c>
      <c r="BE11" s="141">
        <v>122192.01</v>
      </c>
      <c r="BF11" s="141">
        <v>142353.49299999999</v>
      </c>
      <c r="BG11" s="141">
        <v>133127.37599999999</v>
      </c>
      <c r="BH11" s="141">
        <v>131056.611</v>
      </c>
      <c r="BI11" s="141">
        <v>144830.31</v>
      </c>
      <c r="BJ11" s="141">
        <v>125492.72100000001</v>
      </c>
      <c r="BK11" s="141">
        <v>125791.07</v>
      </c>
      <c r="BL11" s="141">
        <v>98696.387000000002</v>
      </c>
      <c r="BM11" s="141">
        <v>110487.586</v>
      </c>
      <c r="BN11" s="141">
        <v>124692.43799999999</v>
      </c>
      <c r="BO11" s="141">
        <v>93026.64</v>
      </c>
      <c r="BP11" s="141">
        <v>90444.732000000004</v>
      </c>
      <c r="BQ11" s="141">
        <v>105413.88400000001</v>
      </c>
      <c r="BR11" s="141">
        <v>121678.696</v>
      </c>
      <c r="BS11" s="141">
        <v>121286.895</v>
      </c>
      <c r="BT11" s="141">
        <v>128636.943</v>
      </c>
      <c r="BU11" s="141">
        <v>138140.78899999999</v>
      </c>
      <c r="BV11" s="141">
        <v>147892.24100000001</v>
      </c>
      <c r="BW11" s="141">
        <v>162736.46900000001</v>
      </c>
      <c r="BX11" s="141">
        <v>114854.46400000001</v>
      </c>
      <c r="BY11" s="141">
        <v>132256.94200000001</v>
      </c>
      <c r="BZ11" s="141">
        <v>163576.87100000001</v>
      </c>
      <c r="CA11" s="141">
        <v>146129.81200000001</v>
      </c>
      <c r="CB11" s="141">
        <v>141298.989</v>
      </c>
      <c r="CC11" s="141">
        <v>147177.01800000001</v>
      </c>
      <c r="CD11" s="141">
        <v>167587.19899999999</v>
      </c>
      <c r="CE11" s="141">
        <v>168021.364</v>
      </c>
      <c r="CF11" s="141">
        <v>177659.62</v>
      </c>
      <c r="CG11" s="141">
        <v>175444.37100000001</v>
      </c>
      <c r="CH11" s="141">
        <v>203953.24900000001</v>
      </c>
      <c r="CI11" s="141">
        <v>216183.726</v>
      </c>
      <c r="CJ11" s="141">
        <v>167775.701</v>
      </c>
      <c r="CK11" s="141">
        <v>169998.95300000001</v>
      </c>
      <c r="CL11" s="141">
        <v>58802.349000000002</v>
      </c>
      <c r="CM11" s="141">
        <v>81825.955000000002</v>
      </c>
      <c r="CN11" s="141">
        <v>113362.738</v>
      </c>
      <c r="CO11" s="141">
        <v>142500.61799999999</v>
      </c>
      <c r="CP11" s="141">
        <v>148739.89199999999</v>
      </c>
      <c r="CQ11" s="141">
        <v>173956.83</v>
      </c>
      <c r="CR11" s="141">
        <v>170738.79300000001</v>
      </c>
      <c r="CS11" s="141">
        <v>179880.943</v>
      </c>
      <c r="CT11" s="141">
        <v>205003.57199999999</v>
      </c>
      <c r="CU11" s="141">
        <v>231259.826</v>
      </c>
      <c r="CV11" s="141">
        <v>192058.28700000001</v>
      </c>
      <c r="CW11" s="141">
        <v>192899.36499999999</v>
      </c>
      <c r="CX11" s="141">
        <v>207892.49100000001</v>
      </c>
      <c r="CY11" s="141">
        <v>173993.399</v>
      </c>
      <c r="CZ11" s="141">
        <v>184488.587</v>
      </c>
      <c r="DA11" s="141">
        <v>192716.522</v>
      </c>
      <c r="DB11" s="141">
        <v>196117.402</v>
      </c>
      <c r="DC11" s="141">
        <v>207380.53099999999</v>
      </c>
      <c r="DD11" s="141">
        <v>201492.986</v>
      </c>
      <c r="DE11" s="141">
        <v>207902.39199999999</v>
      </c>
      <c r="DF11" s="141">
        <v>191479.10399999999</v>
      </c>
      <c r="DG11" s="141">
        <v>244226.408</v>
      </c>
      <c r="DH11" s="141">
        <v>194416.747</v>
      </c>
      <c r="DI11" s="141">
        <v>194459.18599999999</v>
      </c>
      <c r="DJ11" s="141">
        <v>233491.09700000001</v>
      </c>
      <c r="DK11" s="141">
        <v>240807.845</v>
      </c>
      <c r="DL11" s="141">
        <v>229881.489</v>
      </c>
      <c r="DM11" s="141">
        <v>232826.65700000001</v>
      </c>
      <c r="DN11" s="141">
        <v>256803.462</v>
      </c>
      <c r="DO11" s="141">
        <v>245406.291</v>
      </c>
      <c r="DP11" s="141">
        <v>248226.61199999999</v>
      </c>
      <c r="DQ11" s="141">
        <v>266797.46100000001</v>
      </c>
      <c r="DR11" s="141">
        <v>262615.522</v>
      </c>
      <c r="DS11" s="141">
        <v>305040.18300000002</v>
      </c>
      <c r="DT11" s="141">
        <v>251390.51800000001</v>
      </c>
      <c r="DU11" s="141">
        <v>253735.32800000001</v>
      </c>
      <c r="DV11" s="141">
        <v>309031.21500000003</v>
      </c>
      <c r="DW11" s="141">
        <v>280327.98200000002</v>
      </c>
      <c r="DX11" s="141">
        <v>293990.87</v>
      </c>
      <c r="DY11" s="141">
        <v>306023.64799999999</v>
      </c>
      <c r="DZ11" s="141">
        <v>316423.13099999999</v>
      </c>
      <c r="EA11" s="141">
        <v>290880.696</v>
      </c>
      <c r="EB11" s="141">
        <v>329967.94400000002</v>
      </c>
      <c r="EC11" s="141">
        <v>336097.20500000002</v>
      </c>
      <c r="ED11" s="141">
        <v>342937.08</v>
      </c>
      <c r="EE11" s="141">
        <v>413559.02</v>
      </c>
      <c r="EF11" s="310">
        <f t="shared" si="0"/>
        <v>2910772.5520000001</v>
      </c>
      <c r="EG11" s="310">
        <f t="shared" si="1"/>
        <v>3724364.6370000006</v>
      </c>
    </row>
    <row r="12" spans="1:137" x14ac:dyDescent="0.2">
      <c r="A12" s="64" t="str">
        <f>IF('1'!$A$1=1,B12,C12)</f>
        <v>Services (net)</v>
      </c>
      <c r="B12" s="35" t="s">
        <v>41</v>
      </c>
      <c r="C12" s="35" t="s">
        <v>42</v>
      </c>
      <c r="D12" s="140">
        <v>3526.2329999999965</v>
      </c>
      <c r="E12" s="140">
        <v>1860.4739999999983</v>
      </c>
      <c r="F12" s="140">
        <v>4372.1710000000021</v>
      </c>
      <c r="G12" s="140">
        <v>2815.9720000000052</v>
      </c>
      <c r="H12" s="140">
        <v>983.01499999999942</v>
      </c>
      <c r="I12" s="140">
        <v>1783.5609999999979</v>
      </c>
      <c r="J12" s="140">
        <v>652.72100000000137</v>
      </c>
      <c r="K12" s="140">
        <v>800.19500000000335</v>
      </c>
      <c r="L12" s="140">
        <v>936.68500000000859</v>
      </c>
      <c r="M12" s="140">
        <v>2184.1330000000016</v>
      </c>
      <c r="N12" s="140">
        <v>1188.9450000000033</v>
      </c>
      <c r="O12" s="140">
        <v>2106.7550000000047</v>
      </c>
      <c r="P12" s="140">
        <v>1164.4649999999965</v>
      </c>
      <c r="Q12" s="140">
        <v>1504.4049999999952</v>
      </c>
      <c r="R12" s="140">
        <v>1238.7379999999976</v>
      </c>
      <c r="S12" s="140">
        <v>1922.2120000000068</v>
      </c>
      <c r="T12" s="140">
        <v>1134.2889999999934</v>
      </c>
      <c r="U12" s="140">
        <v>-424.17000000000553</v>
      </c>
      <c r="V12" s="140">
        <v>-2283.1419999999962</v>
      </c>
      <c r="W12" s="140">
        <v>-375.96999999999025</v>
      </c>
      <c r="X12" s="140">
        <v>-1655.3509999999987</v>
      </c>
      <c r="Y12" s="140">
        <v>4095.4100000000035</v>
      </c>
      <c r="Z12" s="140">
        <v>2955.6080000000002</v>
      </c>
      <c r="AA12" s="140">
        <v>3406.5869999999995</v>
      </c>
      <c r="AB12" s="140">
        <v>2307.8029999999999</v>
      </c>
      <c r="AC12" s="140">
        <v>1297.3349999999991</v>
      </c>
      <c r="AD12" s="140">
        <v>-108.00399999999718</v>
      </c>
      <c r="AE12" s="140">
        <v>563.99499999999534</v>
      </c>
      <c r="AF12" s="140">
        <v>3117.997999999996</v>
      </c>
      <c r="AG12" s="140">
        <v>2219.2539999999972</v>
      </c>
      <c r="AH12" s="140">
        <v>1012.8060000000041</v>
      </c>
      <c r="AI12" s="140">
        <v>974.14000000000669</v>
      </c>
      <c r="AJ12" s="140">
        <v>2271.4469999999965</v>
      </c>
      <c r="AK12" s="140">
        <v>3598.4239999999954</v>
      </c>
      <c r="AL12" s="140">
        <v>4566.599000000002</v>
      </c>
      <c r="AM12" s="140">
        <v>2641.5840000000026</v>
      </c>
      <c r="AN12" s="140">
        <v>1336.4140000000043</v>
      </c>
      <c r="AO12" s="140">
        <v>1222.7010000000046</v>
      </c>
      <c r="AP12" s="140">
        <v>2923.8750000000073</v>
      </c>
      <c r="AQ12" s="140">
        <v>1909.0770000000011</v>
      </c>
      <c r="AR12" s="140">
        <v>3979.5420000000086</v>
      </c>
      <c r="AS12" s="140">
        <v>1257.7019999999975</v>
      </c>
      <c r="AT12" s="140">
        <v>2112.05799999999</v>
      </c>
      <c r="AU12" s="140">
        <v>2968.0780000000013</v>
      </c>
      <c r="AV12" s="140">
        <v>2875.5089999999982</v>
      </c>
      <c r="AW12" s="140">
        <v>3544.0529999999926</v>
      </c>
      <c r="AX12" s="140">
        <v>6173.3040000000001</v>
      </c>
      <c r="AY12" s="140">
        <v>6196.9789999999994</v>
      </c>
      <c r="AZ12" s="140">
        <v>5101.887999999999</v>
      </c>
      <c r="BA12" s="140">
        <v>1846.9250000000065</v>
      </c>
      <c r="BB12" s="140">
        <v>3465.3969999999972</v>
      </c>
      <c r="BC12" s="140">
        <v>4236.2139999999927</v>
      </c>
      <c r="BD12" s="140">
        <v>2901.6739999999918</v>
      </c>
      <c r="BE12" s="140">
        <v>1086.5060000000012</v>
      </c>
      <c r="BF12" s="140">
        <v>1184.5630000000019</v>
      </c>
      <c r="BG12" s="140">
        <v>2398.4660000000076</v>
      </c>
      <c r="BH12" s="140">
        <v>3616.3790000000154</v>
      </c>
      <c r="BI12" s="140">
        <v>5160.107</v>
      </c>
      <c r="BJ12" s="140">
        <v>7310.2559999999976</v>
      </c>
      <c r="BK12" s="140">
        <v>6280.1139999999978</v>
      </c>
      <c r="BL12" s="140">
        <v>2218.9810000000107</v>
      </c>
      <c r="BM12" s="140">
        <v>3123.7609999999986</v>
      </c>
      <c r="BN12" s="140">
        <v>9693.3160000000025</v>
      </c>
      <c r="BO12" s="140">
        <v>12958.935000000009</v>
      </c>
      <c r="BP12" s="140">
        <v>12602.735999999994</v>
      </c>
      <c r="BQ12" s="140">
        <v>11671.105999999996</v>
      </c>
      <c r="BR12" s="140">
        <v>9013.2329999999965</v>
      </c>
      <c r="BS12" s="140">
        <v>9687.5399999999936</v>
      </c>
      <c r="BT12" s="140">
        <v>9204.3399999999929</v>
      </c>
      <c r="BU12" s="140">
        <v>11839.828000000001</v>
      </c>
      <c r="BV12" s="140">
        <v>13985.218000000015</v>
      </c>
      <c r="BW12" s="140">
        <v>14310.22099999999</v>
      </c>
      <c r="BX12" s="140">
        <v>9566.4999999999927</v>
      </c>
      <c r="BY12" s="140">
        <v>8142.3199999999961</v>
      </c>
      <c r="BZ12" s="140">
        <v>9422.6940000000031</v>
      </c>
      <c r="CA12" s="140">
        <v>9607.9179999999978</v>
      </c>
      <c r="CB12" s="140">
        <v>8501.68</v>
      </c>
      <c r="CC12" s="140">
        <v>6401.3680000000022</v>
      </c>
      <c r="CD12" s="140">
        <v>6994.1389999999956</v>
      </c>
      <c r="CE12" s="140">
        <v>7365.8349999999991</v>
      </c>
      <c r="CF12" s="140">
        <v>7269.9589999999953</v>
      </c>
      <c r="CG12" s="140">
        <v>9653.1310000000012</v>
      </c>
      <c r="CH12" s="140">
        <v>12614.844000000005</v>
      </c>
      <c r="CI12" s="140">
        <v>12708.682999999997</v>
      </c>
      <c r="CJ12" s="140">
        <v>6715.5059999999939</v>
      </c>
      <c r="CK12" s="140">
        <v>3665.3609999999971</v>
      </c>
      <c r="CL12" s="140">
        <v>-25539.527999999995</v>
      </c>
      <c r="CM12" s="140">
        <v>-26329.412000000004</v>
      </c>
      <c r="CN12" s="140">
        <v>-33994.192999999999</v>
      </c>
      <c r="CO12" s="140">
        <v>-36890.429999999993</v>
      </c>
      <c r="CP12" s="140">
        <v>-38379.35300000001</v>
      </c>
      <c r="CQ12" s="140">
        <v>-41103.108000000022</v>
      </c>
      <c r="CR12" s="140">
        <v>-42419.573000000033</v>
      </c>
      <c r="CS12" s="140">
        <v>-42858.399000000012</v>
      </c>
      <c r="CT12" s="140">
        <v>-44540.551999999989</v>
      </c>
      <c r="CU12" s="140">
        <v>-50428.100000000006</v>
      </c>
      <c r="CV12" s="140">
        <v>-49001.922000000028</v>
      </c>
      <c r="CW12" s="140">
        <v>-45198.787999999993</v>
      </c>
      <c r="CX12" s="140">
        <v>-27133.905000000013</v>
      </c>
      <c r="CY12" s="140">
        <v>-17479.792000000016</v>
      </c>
      <c r="CZ12" s="140">
        <v>-16090.183000000005</v>
      </c>
      <c r="DA12" s="140">
        <v>-14334.88900000001</v>
      </c>
      <c r="DB12" s="140">
        <v>-16638.714999999989</v>
      </c>
      <c r="DC12" s="140">
        <v>-16090.186000000016</v>
      </c>
      <c r="DD12" s="140">
        <v>-18979.100999999981</v>
      </c>
      <c r="DE12" s="140">
        <v>-14790.176000000007</v>
      </c>
      <c r="DF12" s="140">
        <v>-15510.674999999988</v>
      </c>
      <c r="DG12" s="140">
        <v>-14540.820999999996</v>
      </c>
      <c r="DH12" s="140">
        <v>-17381.630000000012</v>
      </c>
      <c r="DI12" s="140">
        <v>-13708.210999999996</v>
      </c>
      <c r="DJ12" s="140">
        <v>-17205.422000000006</v>
      </c>
      <c r="DK12" s="140">
        <v>-16806.952999999994</v>
      </c>
      <c r="DL12" s="140">
        <v>-21641.981000000014</v>
      </c>
      <c r="DM12" s="140">
        <v>-19388.728999999999</v>
      </c>
      <c r="DN12" s="140">
        <v>-23446.379000000001</v>
      </c>
      <c r="DO12" s="140">
        <v>-24672.431999999993</v>
      </c>
      <c r="DP12" s="140">
        <v>-20664.925999999999</v>
      </c>
      <c r="DQ12" s="140">
        <v>-22023.474000000002</v>
      </c>
      <c r="DR12" s="140">
        <v>-19848.126999999993</v>
      </c>
      <c r="DS12" s="140">
        <v>-15949.267999999982</v>
      </c>
      <c r="DT12" s="140">
        <v>-24844.286999999997</v>
      </c>
      <c r="DU12" s="140">
        <v>-13209.735000000001</v>
      </c>
      <c r="DV12" s="140">
        <v>-16758.205000000016</v>
      </c>
      <c r="DW12" s="140">
        <v>-17228.016999999993</v>
      </c>
      <c r="DX12" s="140">
        <v>-18563.910000000003</v>
      </c>
      <c r="DY12" s="140">
        <v>-25654.426999999989</v>
      </c>
      <c r="DZ12" s="140">
        <v>-20228.341000000008</v>
      </c>
      <c r="EA12" s="140">
        <v>-22005.647000000026</v>
      </c>
      <c r="EB12" s="140">
        <v>-22725.066999999988</v>
      </c>
      <c r="EC12" s="140">
        <v>-20230.773000000008</v>
      </c>
      <c r="ED12" s="140">
        <v>-20588.856</v>
      </c>
      <c r="EE12" s="140">
        <v>-17766.157999999996</v>
      </c>
      <c r="EF12" s="146">
        <f t="shared" si="0"/>
        <v>-232737.53199999995</v>
      </c>
      <c r="EG12" s="146">
        <f t="shared" si="1"/>
        <v>-239803.42300000004</v>
      </c>
    </row>
    <row r="13" spans="1:137" x14ac:dyDescent="0.2">
      <c r="A13" s="65" t="str">
        <f>IF('1'!$A$1=1,B13,C13)</f>
        <v>Exports of services</v>
      </c>
      <c r="B13" s="38" t="s">
        <v>43</v>
      </c>
      <c r="C13" s="38" t="s">
        <v>44</v>
      </c>
      <c r="D13" s="141">
        <v>16540.065999999999</v>
      </c>
      <c r="E13" s="141">
        <v>22031.904999999995</v>
      </c>
      <c r="F13" s="141">
        <v>24465.54</v>
      </c>
      <c r="G13" s="141">
        <v>23413.463000000003</v>
      </c>
      <c r="H13" s="141">
        <v>20266.88</v>
      </c>
      <c r="I13" s="141">
        <v>23165.021999999997</v>
      </c>
      <c r="J13" s="141">
        <v>23802.563999999998</v>
      </c>
      <c r="K13" s="141">
        <v>22989.359000000004</v>
      </c>
      <c r="L13" s="141">
        <v>23700.358000000007</v>
      </c>
      <c r="M13" s="141">
        <v>22256.293000000005</v>
      </c>
      <c r="N13" s="141">
        <v>22496.684000000001</v>
      </c>
      <c r="O13" s="141">
        <v>26311.025000000005</v>
      </c>
      <c r="P13" s="141">
        <v>20960.372999999996</v>
      </c>
      <c r="Q13" s="141">
        <v>24730.288999999997</v>
      </c>
      <c r="R13" s="141">
        <v>25829.034</v>
      </c>
      <c r="S13" s="141">
        <v>25219.418000000009</v>
      </c>
      <c r="T13" s="141">
        <v>25130.853999999999</v>
      </c>
      <c r="U13" s="141">
        <v>26348.616000000002</v>
      </c>
      <c r="V13" s="141">
        <v>26206.522000000004</v>
      </c>
      <c r="W13" s="141">
        <v>28197.913000000004</v>
      </c>
      <c r="X13" s="141">
        <v>28929.286</v>
      </c>
      <c r="Y13" s="141">
        <v>27869.371999999999</v>
      </c>
      <c r="Z13" s="141">
        <v>28091.128999999997</v>
      </c>
      <c r="AA13" s="141">
        <v>30737.907999999996</v>
      </c>
      <c r="AB13" s="141">
        <v>27910.829999999998</v>
      </c>
      <c r="AC13" s="141">
        <v>27243.994999999995</v>
      </c>
      <c r="AD13" s="141">
        <v>28054.626000000004</v>
      </c>
      <c r="AE13" s="141">
        <v>30294.501999999997</v>
      </c>
      <c r="AF13" s="141">
        <v>31549.89</v>
      </c>
      <c r="AG13" s="141">
        <v>31670.043999999998</v>
      </c>
      <c r="AH13" s="141">
        <v>32643.432000000001</v>
      </c>
      <c r="AI13" s="141">
        <v>34530.71</v>
      </c>
      <c r="AJ13" s="141">
        <v>33627.885999999999</v>
      </c>
      <c r="AK13" s="141">
        <v>32758.97</v>
      </c>
      <c r="AL13" s="141">
        <v>33595.236000000004</v>
      </c>
      <c r="AM13" s="141">
        <v>34505.704000000005</v>
      </c>
      <c r="AN13" s="141">
        <v>31789.581000000002</v>
      </c>
      <c r="AO13" s="141">
        <v>29888.154999999999</v>
      </c>
      <c r="AP13" s="141">
        <v>32004.563000000006</v>
      </c>
      <c r="AQ13" s="141">
        <v>33395.779000000002</v>
      </c>
      <c r="AR13" s="141">
        <v>34716.299000000006</v>
      </c>
      <c r="AS13" s="141">
        <v>34115.224999999991</v>
      </c>
      <c r="AT13" s="141">
        <v>38650.604999999996</v>
      </c>
      <c r="AU13" s="141">
        <v>40069.059000000008</v>
      </c>
      <c r="AV13" s="141">
        <v>39580.539000000004</v>
      </c>
      <c r="AW13" s="141">
        <v>36706.234999999993</v>
      </c>
      <c r="AX13" s="141">
        <v>38576.156000000003</v>
      </c>
      <c r="AY13" s="141">
        <v>41294.656999999999</v>
      </c>
      <c r="AZ13" s="141">
        <v>36159.29</v>
      </c>
      <c r="BA13" s="141">
        <v>33407.635000000002</v>
      </c>
      <c r="BB13" s="141">
        <v>35218.095999999998</v>
      </c>
      <c r="BC13" s="141">
        <v>37375.218999999997</v>
      </c>
      <c r="BD13" s="141">
        <v>39225.346999999994</v>
      </c>
      <c r="BE13" s="141">
        <v>38425.160000000003</v>
      </c>
      <c r="BF13" s="141">
        <v>40352.373000000007</v>
      </c>
      <c r="BG13" s="141">
        <v>39031.85</v>
      </c>
      <c r="BH13" s="141">
        <v>38938.008000000009</v>
      </c>
      <c r="BI13" s="141">
        <v>36219.981999999996</v>
      </c>
      <c r="BJ13" s="141">
        <v>36868.057999999997</v>
      </c>
      <c r="BK13" s="141">
        <v>38672.255999999994</v>
      </c>
      <c r="BL13" s="141">
        <v>31644.590000000004</v>
      </c>
      <c r="BM13" s="141">
        <v>32910.152000000002</v>
      </c>
      <c r="BN13" s="141">
        <v>35735.836000000003</v>
      </c>
      <c r="BO13" s="141">
        <v>31117.780000000006</v>
      </c>
      <c r="BP13" s="141">
        <v>29817.535999999996</v>
      </c>
      <c r="BQ13" s="141">
        <v>30232.71</v>
      </c>
      <c r="BR13" s="141">
        <v>35807.129999999997</v>
      </c>
      <c r="BS13" s="141">
        <v>35392.543999999994</v>
      </c>
      <c r="BT13" s="141">
        <v>36257.824999999997</v>
      </c>
      <c r="BU13" s="141">
        <v>37558.886000000006</v>
      </c>
      <c r="BV13" s="141">
        <v>38218.708000000013</v>
      </c>
      <c r="BW13" s="141">
        <v>45212.402999999991</v>
      </c>
      <c r="BX13" s="141">
        <v>35133.612999999998</v>
      </c>
      <c r="BY13" s="141">
        <v>34911.595000000001</v>
      </c>
      <c r="BZ13" s="141">
        <v>38107.715000000004</v>
      </c>
      <c r="CA13" s="141">
        <v>40694.019999999997</v>
      </c>
      <c r="CB13" s="141">
        <v>37871.114000000001</v>
      </c>
      <c r="CC13" s="141">
        <v>39634.009000000005</v>
      </c>
      <c r="CD13" s="141">
        <v>43352.778999999995</v>
      </c>
      <c r="CE13" s="141">
        <v>44328.928999999989</v>
      </c>
      <c r="CF13" s="141">
        <v>43486.114999999998</v>
      </c>
      <c r="CG13" s="141">
        <v>44203.962</v>
      </c>
      <c r="CH13" s="141">
        <v>45857.745000000003</v>
      </c>
      <c r="CI13" s="141">
        <v>53175.098999999995</v>
      </c>
      <c r="CJ13" s="141">
        <v>49135.110999999997</v>
      </c>
      <c r="CK13" s="141">
        <v>50519.495000000003</v>
      </c>
      <c r="CL13" s="141">
        <v>32180.391999999996</v>
      </c>
      <c r="CM13" s="141">
        <v>35456.94</v>
      </c>
      <c r="CN13" s="141">
        <v>37826.588000000003</v>
      </c>
      <c r="CO13" s="141">
        <v>36159.058999999994</v>
      </c>
      <c r="CP13" s="141">
        <v>40513.303000000007</v>
      </c>
      <c r="CQ13" s="141">
        <v>48416.827999999994</v>
      </c>
      <c r="CR13" s="141">
        <v>47502.614000000001</v>
      </c>
      <c r="CS13" s="141">
        <v>48270.553999999996</v>
      </c>
      <c r="CT13" s="141">
        <v>50903.492999999995</v>
      </c>
      <c r="CU13" s="141">
        <v>59826.231</v>
      </c>
      <c r="CV13" s="141">
        <v>47027.222000000002</v>
      </c>
      <c r="CW13" s="141">
        <v>48343.690999999999</v>
      </c>
      <c r="CX13" s="141">
        <v>51013.195999999996</v>
      </c>
      <c r="CY13" s="141">
        <v>47868.297999999995</v>
      </c>
      <c r="CZ13" s="141">
        <v>50684.08</v>
      </c>
      <c r="DA13" s="141">
        <v>51122.904999999992</v>
      </c>
      <c r="DB13" s="141">
        <v>50391.529000000002</v>
      </c>
      <c r="DC13" s="141">
        <v>51159.471999999994</v>
      </c>
      <c r="DD13" s="141">
        <v>47063.790000000008</v>
      </c>
      <c r="DE13" s="141">
        <v>50834.381999999998</v>
      </c>
      <c r="DF13" s="141">
        <v>52497.67</v>
      </c>
      <c r="DG13" s="141">
        <v>59276.095000000001</v>
      </c>
      <c r="DH13" s="141">
        <v>52485.703000000001</v>
      </c>
      <c r="DI13" s="141">
        <v>53313.944000000003</v>
      </c>
      <c r="DJ13" s="141">
        <v>56333.25499999999</v>
      </c>
      <c r="DK13" s="141">
        <v>56836.635999999999</v>
      </c>
      <c r="DL13" s="141">
        <v>58254.642999999996</v>
      </c>
      <c r="DM13" s="141">
        <v>58004.280999999995</v>
      </c>
      <c r="DN13" s="141">
        <v>58943.876000000004</v>
      </c>
      <c r="DO13" s="141">
        <v>57788.689999999995</v>
      </c>
      <c r="DP13" s="141">
        <v>58076.281999999999</v>
      </c>
      <c r="DQ13" s="141">
        <v>58399.316999999995</v>
      </c>
      <c r="DR13" s="141">
        <v>58510.623999999996</v>
      </c>
      <c r="DS13" s="141">
        <v>68473.293000000005</v>
      </c>
      <c r="DT13" s="141">
        <v>51625.592999999993</v>
      </c>
      <c r="DU13" s="141">
        <v>52213.891000000003</v>
      </c>
      <c r="DV13" s="141">
        <v>52265.68299999999</v>
      </c>
      <c r="DW13" s="141">
        <v>54003.213000000003</v>
      </c>
      <c r="DX13" s="141">
        <v>54072.06</v>
      </c>
      <c r="DY13" s="141">
        <v>53637.298000000003</v>
      </c>
      <c r="DZ13" s="141">
        <v>56672.802000000003</v>
      </c>
      <c r="EA13" s="141">
        <v>54578.983999999997</v>
      </c>
      <c r="EB13" s="141">
        <v>56358.162000000004</v>
      </c>
      <c r="EC13" s="141">
        <v>56487.973000000005</v>
      </c>
      <c r="ED13" s="141">
        <v>54735.199999999997</v>
      </c>
      <c r="EE13" s="141">
        <v>69714.237999999998</v>
      </c>
      <c r="EF13" s="310">
        <f t="shared" si="0"/>
        <v>695420.54399999999</v>
      </c>
      <c r="EG13" s="310">
        <f t="shared" si="1"/>
        <v>666365.09700000007</v>
      </c>
    </row>
    <row r="14" spans="1:137" x14ac:dyDescent="0.2">
      <c r="A14" s="65" t="str">
        <f>IF('1'!$A$1=1,B14,C14)</f>
        <v>Imports of services</v>
      </c>
      <c r="B14" s="38" t="s">
        <v>45</v>
      </c>
      <c r="C14" s="38" t="s">
        <v>46</v>
      </c>
      <c r="D14" s="141">
        <v>13013.833000000002</v>
      </c>
      <c r="E14" s="141">
        <v>20171.430999999997</v>
      </c>
      <c r="F14" s="141">
        <v>20093.368999999999</v>
      </c>
      <c r="G14" s="141">
        <v>20597.490999999998</v>
      </c>
      <c r="H14" s="141">
        <v>19283.865000000002</v>
      </c>
      <c r="I14" s="141">
        <v>21381.460999999999</v>
      </c>
      <c r="J14" s="141">
        <v>23149.842999999997</v>
      </c>
      <c r="K14" s="141">
        <v>22189.164000000001</v>
      </c>
      <c r="L14" s="141">
        <v>22763.672999999999</v>
      </c>
      <c r="M14" s="141">
        <v>20072.160000000003</v>
      </c>
      <c r="N14" s="141">
        <v>21307.738999999998</v>
      </c>
      <c r="O14" s="141">
        <v>24204.27</v>
      </c>
      <c r="P14" s="141">
        <v>19795.907999999999</v>
      </c>
      <c r="Q14" s="141">
        <v>23225.884000000002</v>
      </c>
      <c r="R14" s="141">
        <v>24590.296000000002</v>
      </c>
      <c r="S14" s="141">
        <v>23297.206000000002</v>
      </c>
      <c r="T14" s="141">
        <v>23996.565000000006</v>
      </c>
      <c r="U14" s="141">
        <v>26772.786000000007</v>
      </c>
      <c r="V14" s="141">
        <v>28489.664000000001</v>
      </c>
      <c r="W14" s="141">
        <v>28573.882999999994</v>
      </c>
      <c r="X14" s="141">
        <v>30584.636999999999</v>
      </c>
      <c r="Y14" s="141">
        <v>23773.961999999996</v>
      </c>
      <c r="Z14" s="141">
        <v>25135.520999999997</v>
      </c>
      <c r="AA14" s="141">
        <v>27331.320999999996</v>
      </c>
      <c r="AB14" s="141">
        <v>25603.026999999998</v>
      </c>
      <c r="AC14" s="141">
        <v>25946.659999999996</v>
      </c>
      <c r="AD14" s="141">
        <v>28162.63</v>
      </c>
      <c r="AE14" s="141">
        <v>29730.507000000001</v>
      </c>
      <c r="AF14" s="141">
        <v>28431.892000000003</v>
      </c>
      <c r="AG14" s="141">
        <v>29450.79</v>
      </c>
      <c r="AH14" s="141">
        <v>31630.625999999997</v>
      </c>
      <c r="AI14" s="141">
        <v>33556.569999999992</v>
      </c>
      <c r="AJ14" s="141">
        <v>31356.439000000002</v>
      </c>
      <c r="AK14" s="141">
        <v>29160.546000000006</v>
      </c>
      <c r="AL14" s="141">
        <v>29028.637000000002</v>
      </c>
      <c r="AM14" s="141">
        <v>31864.120000000003</v>
      </c>
      <c r="AN14" s="141">
        <v>30453.166999999998</v>
      </c>
      <c r="AO14" s="141">
        <v>28665.453999999994</v>
      </c>
      <c r="AP14" s="141">
        <v>29080.687999999998</v>
      </c>
      <c r="AQ14" s="141">
        <v>31486.702000000001</v>
      </c>
      <c r="AR14" s="141">
        <v>30736.756999999998</v>
      </c>
      <c r="AS14" s="141">
        <v>32857.522999999994</v>
      </c>
      <c r="AT14" s="141">
        <v>36538.547000000006</v>
      </c>
      <c r="AU14" s="141">
        <v>37100.981000000007</v>
      </c>
      <c r="AV14" s="141">
        <v>36705.030000000006</v>
      </c>
      <c r="AW14" s="141">
        <v>33162.182000000001</v>
      </c>
      <c r="AX14" s="141">
        <v>32402.852000000003</v>
      </c>
      <c r="AY14" s="141">
        <v>35097.678</v>
      </c>
      <c r="AZ14" s="141">
        <v>31057.402000000002</v>
      </c>
      <c r="BA14" s="141">
        <v>31560.709999999995</v>
      </c>
      <c r="BB14" s="141">
        <v>31752.699000000001</v>
      </c>
      <c r="BC14" s="141">
        <v>33139.005000000005</v>
      </c>
      <c r="BD14" s="141">
        <v>36323.673000000003</v>
      </c>
      <c r="BE14" s="141">
        <v>37338.654000000002</v>
      </c>
      <c r="BF14" s="141">
        <v>39167.810000000005</v>
      </c>
      <c r="BG14" s="141">
        <v>36633.383999999991</v>
      </c>
      <c r="BH14" s="141">
        <v>35321.628999999994</v>
      </c>
      <c r="BI14" s="141">
        <v>31059.874999999996</v>
      </c>
      <c r="BJ14" s="141">
        <v>29557.802</v>
      </c>
      <c r="BK14" s="141">
        <v>32392.141999999996</v>
      </c>
      <c r="BL14" s="141">
        <v>29425.608999999993</v>
      </c>
      <c r="BM14" s="141">
        <v>29786.391000000003</v>
      </c>
      <c r="BN14" s="141">
        <v>26042.52</v>
      </c>
      <c r="BO14" s="141">
        <v>18158.844999999998</v>
      </c>
      <c r="BP14" s="141">
        <v>17214.800000000003</v>
      </c>
      <c r="BQ14" s="141">
        <v>18561.604000000003</v>
      </c>
      <c r="BR14" s="141">
        <v>26793.897000000001</v>
      </c>
      <c r="BS14" s="141">
        <v>25705.004000000001</v>
      </c>
      <c r="BT14" s="141">
        <v>27053.485000000004</v>
      </c>
      <c r="BU14" s="141">
        <v>25719.058000000005</v>
      </c>
      <c r="BV14" s="141">
        <v>24233.489999999998</v>
      </c>
      <c r="BW14" s="141">
        <v>30902.182000000001</v>
      </c>
      <c r="BX14" s="141">
        <v>25567.113000000005</v>
      </c>
      <c r="BY14" s="141">
        <v>26769.275000000005</v>
      </c>
      <c r="BZ14" s="141">
        <v>28685.021000000001</v>
      </c>
      <c r="CA14" s="141">
        <v>31086.101999999999</v>
      </c>
      <c r="CB14" s="141">
        <v>29369.434000000001</v>
      </c>
      <c r="CC14" s="141">
        <v>33232.641000000003</v>
      </c>
      <c r="CD14" s="141">
        <v>36358.639999999999</v>
      </c>
      <c r="CE14" s="141">
        <v>36963.09399999999</v>
      </c>
      <c r="CF14" s="141">
        <v>36216.156000000003</v>
      </c>
      <c r="CG14" s="141">
        <v>34550.830999999998</v>
      </c>
      <c r="CH14" s="141">
        <v>33242.900999999998</v>
      </c>
      <c r="CI14" s="141">
        <v>40466.415999999997</v>
      </c>
      <c r="CJ14" s="141">
        <v>42419.605000000003</v>
      </c>
      <c r="CK14" s="141">
        <v>46854.134000000005</v>
      </c>
      <c r="CL14" s="141">
        <v>57719.919999999991</v>
      </c>
      <c r="CM14" s="141">
        <v>61786.352000000006</v>
      </c>
      <c r="CN14" s="141">
        <v>71820.781000000003</v>
      </c>
      <c r="CO14" s="141">
        <v>73049.488999999987</v>
      </c>
      <c r="CP14" s="141">
        <v>78892.656000000017</v>
      </c>
      <c r="CQ14" s="141">
        <v>89519.936000000016</v>
      </c>
      <c r="CR14" s="141">
        <v>89922.187000000034</v>
      </c>
      <c r="CS14" s="141">
        <v>91128.953000000009</v>
      </c>
      <c r="CT14" s="141">
        <v>95444.044999999984</v>
      </c>
      <c r="CU14" s="141">
        <v>110254.33100000001</v>
      </c>
      <c r="CV14" s="141">
        <v>96029.144000000029</v>
      </c>
      <c r="CW14" s="141">
        <v>93542.478999999992</v>
      </c>
      <c r="CX14" s="141">
        <v>78147.10100000001</v>
      </c>
      <c r="CY14" s="141">
        <v>65348.090000000011</v>
      </c>
      <c r="CZ14" s="141">
        <v>66774.263000000006</v>
      </c>
      <c r="DA14" s="141">
        <v>65457.794000000002</v>
      </c>
      <c r="DB14" s="141">
        <v>67030.243999999992</v>
      </c>
      <c r="DC14" s="141">
        <v>67249.65800000001</v>
      </c>
      <c r="DD14" s="141">
        <v>66042.890999999989</v>
      </c>
      <c r="DE14" s="141">
        <v>65624.558000000005</v>
      </c>
      <c r="DF14" s="141">
        <v>68008.344999999987</v>
      </c>
      <c r="DG14" s="141">
        <v>73816.915999999997</v>
      </c>
      <c r="DH14" s="141">
        <v>69867.333000000013</v>
      </c>
      <c r="DI14" s="141">
        <v>67022.154999999999</v>
      </c>
      <c r="DJ14" s="141">
        <v>73538.676999999996</v>
      </c>
      <c r="DK14" s="141">
        <v>73643.588999999993</v>
      </c>
      <c r="DL14" s="141">
        <v>79896.624000000011</v>
      </c>
      <c r="DM14" s="141">
        <v>77393.009999999995</v>
      </c>
      <c r="DN14" s="141">
        <v>82390.255000000005</v>
      </c>
      <c r="DO14" s="141">
        <v>82461.121999999988</v>
      </c>
      <c r="DP14" s="141">
        <v>78741.207999999999</v>
      </c>
      <c r="DQ14" s="141">
        <v>80422.790999999997</v>
      </c>
      <c r="DR14" s="141">
        <v>78358.750999999989</v>
      </c>
      <c r="DS14" s="141">
        <v>84422.560999999987</v>
      </c>
      <c r="DT14" s="141">
        <v>76469.87999999999</v>
      </c>
      <c r="DU14" s="141">
        <v>65423.626000000004</v>
      </c>
      <c r="DV14" s="141">
        <v>69023.888000000006</v>
      </c>
      <c r="DW14" s="141">
        <v>71231.23</v>
      </c>
      <c r="DX14" s="141">
        <v>72635.97</v>
      </c>
      <c r="DY14" s="141">
        <v>79291.724999999991</v>
      </c>
      <c r="DZ14" s="141">
        <v>76901.143000000011</v>
      </c>
      <c r="EA14" s="141">
        <v>76584.631000000023</v>
      </c>
      <c r="EB14" s="141">
        <v>79083.228999999992</v>
      </c>
      <c r="EC14" s="141">
        <v>76718.746000000014</v>
      </c>
      <c r="ED14" s="141">
        <v>75324.055999999997</v>
      </c>
      <c r="EE14" s="141">
        <v>87480.395999999993</v>
      </c>
      <c r="EF14" s="310">
        <f t="shared" si="0"/>
        <v>928158.07599999988</v>
      </c>
      <c r="EG14" s="310">
        <f t="shared" si="1"/>
        <v>906168.52000000014</v>
      </c>
    </row>
    <row r="15" spans="1:137" x14ac:dyDescent="0.2">
      <c r="A15" s="63" t="str">
        <f>IF('1'!$A$1=1,B15,C15)</f>
        <v>Primary income (net)</v>
      </c>
      <c r="B15" s="31" t="s">
        <v>47</v>
      </c>
      <c r="C15" s="31" t="s">
        <v>48</v>
      </c>
      <c r="D15" s="140">
        <v>19876.543999999998</v>
      </c>
      <c r="E15" s="140">
        <v>27221.639999999996</v>
      </c>
      <c r="F15" s="140">
        <v>27581.870999999999</v>
      </c>
      <c r="G15" s="140">
        <v>-14965.542999999998</v>
      </c>
      <c r="H15" s="140">
        <v>-15707.358</v>
      </c>
      <c r="I15" s="140">
        <v>-15393.803</v>
      </c>
      <c r="J15" s="140">
        <v>1501.257999999998</v>
      </c>
      <c r="K15" s="140">
        <v>2400.5800000000008</v>
      </c>
      <c r="L15" s="140">
        <v>2744.7089999999989</v>
      </c>
      <c r="M15" s="140">
        <v>12711.642000000002</v>
      </c>
      <c r="N15" s="140">
        <v>14127.452000000001</v>
      </c>
      <c r="O15" s="140">
        <v>20599.379000000001</v>
      </c>
      <c r="P15" s="140">
        <v>8369.5939999999991</v>
      </c>
      <c r="Q15" s="140">
        <v>9712.6440000000002</v>
      </c>
      <c r="R15" s="140">
        <v>2688.3289999999997</v>
      </c>
      <c r="S15" s="140">
        <v>-4818.3449999999975</v>
      </c>
      <c r="T15" s="140">
        <v>-4738.8159999999971</v>
      </c>
      <c r="U15" s="140">
        <v>-5214.83</v>
      </c>
      <c r="V15" s="140">
        <v>4442.2039999999979</v>
      </c>
      <c r="W15" s="140">
        <v>6767.4989999999998</v>
      </c>
      <c r="X15" s="140">
        <v>-8224.2190000000046</v>
      </c>
      <c r="Y15" s="140">
        <v>5125.6959999999999</v>
      </c>
      <c r="Z15" s="140">
        <v>5242.99</v>
      </c>
      <c r="AA15" s="140">
        <v>4769.2230000000018</v>
      </c>
      <c r="AB15" s="140">
        <v>-678.76700000000164</v>
      </c>
      <c r="AC15" s="140">
        <v>1756.8060000000005</v>
      </c>
      <c r="AD15" s="140">
        <v>-14148.816000000003</v>
      </c>
      <c r="AE15" s="140">
        <v>3625.6709999999985</v>
      </c>
      <c r="AF15" s="140">
        <v>6077.4500000000044</v>
      </c>
      <c r="AG15" s="140">
        <v>7780.4380000000001</v>
      </c>
      <c r="AH15" s="140">
        <v>10024.155000000001</v>
      </c>
      <c r="AI15" s="140">
        <v>12433.106</v>
      </c>
      <c r="AJ15" s="140">
        <v>-3811.8570000000036</v>
      </c>
      <c r="AK15" s="140">
        <v>9036.0359999999982</v>
      </c>
      <c r="AL15" s="140">
        <v>9640.6039999999994</v>
      </c>
      <c r="AM15" s="140">
        <v>1210.7249999999985</v>
      </c>
      <c r="AN15" s="140">
        <v>-3468.9869999999974</v>
      </c>
      <c r="AO15" s="140">
        <v>-760.79099999999744</v>
      </c>
      <c r="AP15" s="140">
        <v>-22100.270000000011</v>
      </c>
      <c r="AQ15" s="140">
        <v>5465.7160000000003</v>
      </c>
      <c r="AR15" s="140">
        <v>7461.648000000001</v>
      </c>
      <c r="AS15" s="140">
        <v>7886.8529999999992</v>
      </c>
      <c r="AT15" s="140">
        <v>15972.415999999999</v>
      </c>
      <c r="AU15" s="140">
        <v>15472.484</v>
      </c>
      <c r="AV15" s="140">
        <v>2424.4480000000003</v>
      </c>
      <c r="AW15" s="140">
        <v>3797.1979999999967</v>
      </c>
      <c r="AX15" s="140">
        <v>3631.3549999999959</v>
      </c>
      <c r="AY15" s="140">
        <v>-861.4629999999961</v>
      </c>
      <c r="AZ15" s="140">
        <v>8893.4569999999985</v>
      </c>
      <c r="BA15" s="140">
        <v>10538.342000000001</v>
      </c>
      <c r="BB15" s="140">
        <v>-7145.6990000000042</v>
      </c>
      <c r="BC15" s="140">
        <v>5335.4869999999974</v>
      </c>
      <c r="BD15" s="140">
        <v>9338.1110000000008</v>
      </c>
      <c r="BE15" s="140">
        <v>6572.0290000000023</v>
      </c>
      <c r="BF15" s="140">
        <v>4867.007999999998</v>
      </c>
      <c r="BG15" s="140">
        <v>1843.030999999999</v>
      </c>
      <c r="BH15" s="140">
        <v>-17561.734000000011</v>
      </c>
      <c r="BI15" s="140">
        <v>10047.323</v>
      </c>
      <c r="BJ15" s="140">
        <v>12403.068000000001</v>
      </c>
      <c r="BK15" s="140">
        <v>5076.0299999999988</v>
      </c>
      <c r="BL15" s="140">
        <v>22865.146000000001</v>
      </c>
      <c r="BM15" s="140">
        <v>21054.623</v>
      </c>
      <c r="BN15" s="140">
        <v>12545.839000000002</v>
      </c>
      <c r="BO15" s="140">
        <v>4274.2719999999972</v>
      </c>
      <c r="BP15" s="140">
        <v>1930.6309999999976</v>
      </c>
      <c r="BQ15" s="140">
        <v>106.83000000000175</v>
      </c>
      <c r="BR15" s="140">
        <v>9859.9350000000013</v>
      </c>
      <c r="BS15" s="140">
        <v>9825.1460000000006</v>
      </c>
      <c r="BT15" s="140">
        <v>-3189.3450000000048</v>
      </c>
      <c r="BU15" s="140">
        <v>7364.4889999999941</v>
      </c>
      <c r="BV15" s="140">
        <v>9342.3499999999985</v>
      </c>
      <c r="BW15" s="140">
        <v>-4422.6459999999934</v>
      </c>
      <c r="BX15" s="140">
        <v>-2878.4160000000011</v>
      </c>
      <c r="BY15" s="140">
        <v>-83.653000000002066</v>
      </c>
      <c r="BZ15" s="140">
        <v>-18984.366999999991</v>
      </c>
      <c r="CA15" s="140">
        <v>-13601.914999999994</v>
      </c>
      <c r="CB15" s="140">
        <v>-13580.602000000006</v>
      </c>
      <c r="CC15" s="140">
        <v>-10650.790000000008</v>
      </c>
      <c r="CD15" s="140">
        <v>-12573.120999999999</v>
      </c>
      <c r="CE15" s="140">
        <v>-12106.752</v>
      </c>
      <c r="CF15" s="140">
        <v>-28331.46</v>
      </c>
      <c r="CG15" s="140">
        <v>-10233.374</v>
      </c>
      <c r="CH15" s="140">
        <v>-17295.826000000001</v>
      </c>
      <c r="CI15" s="140">
        <v>-17933.671000000002</v>
      </c>
      <c r="CJ15" s="140">
        <v>10381.050999999999</v>
      </c>
      <c r="CK15" s="140">
        <v>8950.3039999999964</v>
      </c>
      <c r="CL15" s="140">
        <v>21034.273000000001</v>
      </c>
      <c r="CM15" s="140">
        <v>22233.723000000005</v>
      </c>
      <c r="CN15" s="140">
        <v>19805.567000000003</v>
      </c>
      <c r="CO15" s="140">
        <v>21092.782999999999</v>
      </c>
      <c r="CP15" s="140">
        <v>27231.821000000004</v>
      </c>
      <c r="CQ15" s="140">
        <v>29291.449000000001</v>
      </c>
      <c r="CR15" s="140">
        <v>37665.658000000003</v>
      </c>
      <c r="CS15" s="140">
        <v>29986.253000000004</v>
      </c>
      <c r="CT15" s="140">
        <v>23696.452000000001</v>
      </c>
      <c r="CU15" s="140">
        <v>28084.685000000001</v>
      </c>
      <c r="CV15" s="140">
        <v>19279.69163551314</v>
      </c>
      <c r="CW15" s="140">
        <v>13022.153864486863</v>
      </c>
      <c r="CX15" s="140">
        <v>18320.869000000006</v>
      </c>
      <c r="CY15" s="140">
        <v>16683.932316615268</v>
      </c>
      <c r="CZ15" s="140">
        <v>12461.459083384732</v>
      </c>
      <c r="DA15" s="140">
        <v>15431.949000000001</v>
      </c>
      <c r="DB15" s="140">
        <v>13860.379483661876</v>
      </c>
      <c r="DC15" s="140">
        <v>5212.2262899307389</v>
      </c>
      <c r="DD15" s="140">
        <v>12138.696526407392</v>
      </c>
      <c r="DE15" s="140">
        <v>17183.024421798524</v>
      </c>
      <c r="DF15" s="140">
        <v>10055.272670201477</v>
      </c>
      <c r="DG15" s="140">
        <v>32086.244999999999</v>
      </c>
      <c r="DH15" s="140">
        <v>12576.95</v>
      </c>
      <c r="DI15" s="140">
        <v>-8362.6369999999988</v>
      </c>
      <c r="DJ15" s="140">
        <v>77.329000000001543</v>
      </c>
      <c r="DK15" s="140">
        <v>7739.1689999999981</v>
      </c>
      <c r="DL15" s="140">
        <v>2587.0999999999985</v>
      </c>
      <c r="DM15" s="140">
        <v>4857.301999999996</v>
      </c>
      <c r="DN15" s="140">
        <v>11224.403999999999</v>
      </c>
      <c r="DO15" s="140">
        <v>-6747.8500000000022</v>
      </c>
      <c r="DP15" s="140">
        <v>5227.1120000000046</v>
      </c>
      <c r="DQ15" s="140">
        <v>184.17399999999907</v>
      </c>
      <c r="DR15" s="140">
        <v>-11286.951000000001</v>
      </c>
      <c r="DS15" s="140">
        <v>1582.8329999999987</v>
      </c>
      <c r="DT15" s="140">
        <v>-7985.1659999999974</v>
      </c>
      <c r="DU15" s="140">
        <v>-8211.6950000000033</v>
      </c>
      <c r="DV15" s="140">
        <v>1450.4100000000035</v>
      </c>
      <c r="DW15" s="140">
        <v>2236.3290000000015</v>
      </c>
      <c r="DX15" s="140">
        <v>-2616.3900000000031</v>
      </c>
      <c r="DY15" s="140">
        <v>-7317.9560000000019</v>
      </c>
      <c r="DZ15" s="140">
        <v>-7104.9949999999953</v>
      </c>
      <c r="EA15" s="140">
        <v>-7169.4500000000007</v>
      </c>
      <c r="EB15" s="140">
        <v>-785.04799999999886</v>
      </c>
      <c r="EC15" s="140">
        <v>-4037.8290000000052</v>
      </c>
      <c r="ED15" s="140">
        <v>-11031.248</v>
      </c>
      <c r="EE15" s="140">
        <v>-15149.764999999992</v>
      </c>
      <c r="EF15" s="146">
        <f t="shared" si="0"/>
        <v>19658.934999999994</v>
      </c>
      <c r="EG15" s="146">
        <f t="shared" si="1"/>
        <v>-67722.802999999985</v>
      </c>
    </row>
    <row r="16" spans="1:137" x14ac:dyDescent="0.2">
      <c r="A16" s="142" t="str">
        <f>IF('1'!$A$1=1,B16,C16)</f>
        <v>Credit</v>
      </c>
      <c r="B16" s="42" t="s">
        <v>49</v>
      </c>
      <c r="C16" s="41" t="s">
        <v>50</v>
      </c>
      <c r="D16" s="141">
        <v>6388.3249999999998</v>
      </c>
      <c r="E16" s="141">
        <v>9645.0770000000011</v>
      </c>
      <c r="F16" s="141">
        <v>10116.454</v>
      </c>
      <c r="G16" s="141">
        <v>10968.673999999999</v>
      </c>
      <c r="H16" s="141">
        <v>10102.067999999999</v>
      </c>
      <c r="I16" s="141">
        <v>10297.923999999999</v>
      </c>
      <c r="J16" s="141">
        <v>11901.281999999999</v>
      </c>
      <c r="K16" s="141">
        <v>10489.03</v>
      </c>
      <c r="L16" s="141">
        <v>11327.377999999999</v>
      </c>
      <c r="M16" s="141">
        <v>10593.034</v>
      </c>
      <c r="N16" s="141">
        <v>11003.560000000001</v>
      </c>
      <c r="O16" s="141">
        <v>13881.173000000001</v>
      </c>
      <c r="P16" s="141">
        <v>9461.2799999999988</v>
      </c>
      <c r="Q16" s="141">
        <v>12985.382000000001</v>
      </c>
      <c r="R16" s="141">
        <v>13705.204</v>
      </c>
      <c r="S16" s="141">
        <v>14583.184000000001</v>
      </c>
      <c r="T16" s="141">
        <v>13460.259</v>
      </c>
      <c r="U16" s="141">
        <v>14197.313</v>
      </c>
      <c r="V16" s="141">
        <v>14939.701999999999</v>
      </c>
      <c r="W16" s="141">
        <v>16718.227999999999</v>
      </c>
      <c r="X16" s="141">
        <v>16343.337</v>
      </c>
      <c r="Y16" s="141">
        <v>15686.179</v>
      </c>
      <c r="Z16" s="141">
        <v>16320.094999999999</v>
      </c>
      <c r="AA16" s="141">
        <v>17819.077000000001</v>
      </c>
      <c r="AB16" s="141">
        <v>14444.125</v>
      </c>
      <c r="AC16" s="141">
        <v>15811.246999999999</v>
      </c>
      <c r="AD16" s="141">
        <v>18469.07</v>
      </c>
      <c r="AE16" s="141">
        <v>19041.489999999998</v>
      </c>
      <c r="AF16" s="141">
        <v>20901.141000000003</v>
      </c>
      <c r="AG16" s="141">
        <v>20156.038</v>
      </c>
      <c r="AH16" s="141">
        <v>21476.623</v>
      </c>
      <c r="AI16" s="141">
        <v>22251.415000000001</v>
      </c>
      <c r="AJ16" s="141">
        <v>22270.642</v>
      </c>
      <c r="AK16" s="141">
        <v>23509.69</v>
      </c>
      <c r="AL16" s="141">
        <v>23233.588</v>
      </c>
      <c r="AM16" s="141">
        <v>26580.947</v>
      </c>
      <c r="AN16" s="141">
        <v>23913.271000000001</v>
      </c>
      <c r="AO16" s="141">
        <v>23448.615000000002</v>
      </c>
      <c r="AP16" s="141">
        <v>24075.860999999997</v>
      </c>
      <c r="AQ16" s="141">
        <v>24294.974000000002</v>
      </c>
      <c r="AR16" s="141">
        <v>25238.7</v>
      </c>
      <c r="AS16" s="141">
        <v>24027.39</v>
      </c>
      <c r="AT16" s="141">
        <v>27984.727999999999</v>
      </c>
      <c r="AU16" s="141">
        <v>28911.282999999999</v>
      </c>
      <c r="AV16" s="141">
        <v>29177.962</v>
      </c>
      <c r="AW16" s="141">
        <v>30518.21</v>
      </c>
      <c r="AX16" s="141">
        <v>30168.177</v>
      </c>
      <c r="AY16" s="141">
        <v>31540.672999999999</v>
      </c>
      <c r="AZ16" s="141">
        <v>27014.92</v>
      </c>
      <c r="BA16" s="141">
        <v>26861.911</v>
      </c>
      <c r="BB16" s="141">
        <v>27803.757999999998</v>
      </c>
      <c r="BC16" s="141">
        <v>28152.069</v>
      </c>
      <c r="BD16" s="141">
        <v>29544.31</v>
      </c>
      <c r="BE16" s="141">
        <v>27639.615000000002</v>
      </c>
      <c r="BF16" s="141">
        <v>31365.150999999998</v>
      </c>
      <c r="BG16" s="141">
        <v>28882.557000000001</v>
      </c>
      <c r="BH16" s="141">
        <v>29352.123</v>
      </c>
      <c r="BI16" s="141">
        <v>29224.067000000003</v>
      </c>
      <c r="BJ16" s="141">
        <v>28558.733</v>
      </c>
      <c r="BK16" s="141">
        <v>28142.447</v>
      </c>
      <c r="BL16" s="141">
        <v>24698.216</v>
      </c>
      <c r="BM16" s="141">
        <v>25998.526000000002</v>
      </c>
      <c r="BN16" s="141">
        <v>27204.662</v>
      </c>
      <c r="BO16" s="141">
        <v>24284.391</v>
      </c>
      <c r="BP16" s="141">
        <v>23784.309999999998</v>
      </c>
      <c r="BQ16" s="141">
        <v>25078.195</v>
      </c>
      <c r="BR16" s="141">
        <v>27531.341</v>
      </c>
      <c r="BS16" s="141">
        <v>27493.897000000001</v>
      </c>
      <c r="BT16" s="141">
        <v>27808.857</v>
      </c>
      <c r="BU16" s="141">
        <v>30307.698999999997</v>
      </c>
      <c r="BV16" s="141">
        <v>31112.858</v>
      </c>
      <c r="BW16" s="141">
        <v>33212.099000000002</v>
      </c>
      <c r="BX16" s="141">
        <v>28755.946</v>
      </c>
      <c r="BY16" s="141">
        <v>31900.050999999999</v>
      </c>
      <c r="BZ16" s="141">
        <v>35494.93</v>
      </c>
      <c r="CA16" s="141">
        <v>33292.572</v>
      </c>
      <c r="CB16" s="141">
        <v>31467.25</v>
      </c>
      <c r="CC16" s="141">
        <v>33041.962</v>
      </c>
      <c r="CD16" s="141">
        <v>31079.017</v>
      </c>
      <c r="CE16" s="141">
        <v>30266.881000000001</v>
      </c>
      <c r="CF16" s="141">
        <v>29614.39</v>
      </c>
      <c r="CG16" s="141">
        <v>29935.261999999999</v>
      </c>
      <c r="CH16" s="141">
        <v>31920.587</v>
      </c>
      <c r="CI16" s="141">
        <v>35078.15</v>
      </c>
      <c r="CJ16" s="141">
        <v>32598.18</v>
      </c>
      <c r="CK16" s="141">
        <v>32562.059000000001</v>
      </c>
      <c r="CL16" s="141">
        <v>30893.173999999999</v>
      </c>
      <c r="CM16" s="141">
        <v>31185.724000000002</v>
      </c>
      <c r="CN16" s="141">
        <v>31039.449000000001</v>
      </c>
      <c r="CO16" s="141">
        <v>31770.822</v>
      </c>
      <c r="CP16" s="141">
        <v>33378.887000000002</v>
      </c>
      <c r="CQ16" s="141">
        <v>40006.048999999999</v>
      </c>
      <c r="CR16" s="141">
        <v>39823.206000000006</v>
      </c>
      <c r="CS16" s="141">
        <v>38835.854000000007</v>
      </c>
      <c r="CT16" s="141">
        <v>40188.892</v>
      </c>
      <c r="CU16" s="141">
        <v>43041.243000000002</v>
      </c>
      <c r="CV16" s="141">
        <v>38295.363635513138</v>
      </c>
      <c r="CW16" s="141">
        <v>40594.877864486865</v>
      </c>
      <c r="CX16" s="141">
        <v>41834.479000000007</v>
      </c>
      <c r="CY16" s="141">
        <v>37345.19231661527</v>
      </c>
      <c r="CZ16" s="141">
        <v>39668.497083384733</v>
      </c>
      <c r="DA16" s="141">
        <v>37665.657999999996</v>
      </c>
      <c r="DB16" s="141">
        <v>36423.206483661874</v>
      </c>
      <c r="DC16" s="141">
        <v>38891.907289930743</v>
      </c>
      <c r="DD16" s="141">
        <v>36273.97352640739</v>
      </c>
      <c r="DE16" s="141">
        <v>34200.854421798525</v>
      </c>
      <c r="DF16" s="141">
        <v>33954.003670201477</v>
      </c>
      <c r="DG16" s="141">
        <v>35313.417000000001</v>
      </c>
      <c r="DH16" s="141">
        <v>34464.928</v>
      </c>
      <c r="DI16" s="141">
        <v>31470.928000000004</v>
      </c>
      <c r="DJ16" s="141">
        <v>30815.103000000003</v>
      </c>
      <c r="DK16" s="141">
        <v>34976.669000000002</v>
      </c>
      <c r="DL16" s="141">
        <v>33521.231</v>
      </c>
      <c r="DM16" s="141">
        <v>30884.342999999997</v>
      </c>
      <c r="DN16" s="141">
        <v>34260.883000000002</v>
      </c>
      <c r="DO16" s="141">
        <v>32052.541000000001</v>
      </c>
      <c r="DP16" s="141">
        <v>31584.173999999999</v>
      </c>
      <c r="DQ16" s="141">
        <v>31074.774000000001</v>
      </c>
      <c r="DR16" s="141">
        <v>28161.201000000001</v>
      </c>
      <c r="DS16" s="141">
        <v>30475.223999999998</v>
      </c>
      <c r="DT16" s="141">
        <v>30333.991000000002</v>
      </c>
      <c r="DU16" s="141">
        <v>27958.821</v>
      </c>
      <c r="DV16" s="141">
        <v>27334.367000000002</v>
      </c>
      <c r="DW16" s="141">
        <v>29155.106</v>
      </c>
      <c r="DX16" s="141">
        <v>29320.18</v>
      </c>
      <c r="DY16" s="141">
        <v>26901.806999999997</v>
      </c>
      <c r="DZ16" s="141">
        <v>30300.722999999998</v>
      </c>
      <c r="EA16" s="141">
        <v>26771.467000000001</v>
      </c>
      <c r="EB16" s="141">
        <v>26526.349000000002</v>
      </c>
      <c r="EC16" s="141">
        <v>29888.258000000002</v>
      </c>
      <c r="ED16" s="141">
        <v>26651.832000000002</v>
      </c>
      <c r="EE16" s="141">
        <v>30932.527000000002</v>
      </c>
      <c r="EF16" s="310">
        <f t="shared" si="0"/>
        <v>383741.99899999995</v>
      </c>
      <c r="EG16" s="310">
        <f t="shared" si="1"/>
        <v>342075.42800000001</v>
      </c>
    </row>
    <row r="17" spans="1:137" x14ac:dyDescent="0.2">
      <c r="A17" s="142" t="str">
        <f>IF('1'!$A$1=1,B17,C17)</f>
        <v>Debit</v>
      </c>
      <c r="B17" s="42" t="s">
        <v>51</v>
      </c>
      <c r="C17" s="41" t="s">
        <v>52</v>
      </c>
      <c r="D17" s="141">
        <v>-13488.218999999997</v>
      </c>
      <c r="E17" s="141">
        <v>-17576.562999999995</v>
      </c>
      <c r="F17" s="141">
        <v>-17465.417000000001</v>
      </c>
      <c r="G17" s="141">
        <v>25934.216999999997</v>
      </c>
      <c r="H17" s="141">
        <v>25809.425999999999</v>
      </c>
      <c r="I17" s="141">
        <v>25691.726999999999</v>
      </c>
      <c r="J17" s="141">
        <v>10400.024000000001</v>
      </c>
      <c r="K17" s="141">
        <v>8088.45</v>
      </c>
      <c r="L17" s="141">
        <v>8582.6689999999999</v>
      </c>
      <c r="M17" s="141">
        <v>-2118.6080000000024</v>
      </c>
      <c r="N17" s="141">
        <v>-3123.8920000000007</v>
      </c>
      <c r="O17" s="141">
        <v>-6718.2060000000001</v>
      </c>
      <c r="P17" s="141">
        <v>1091.6860000000004</v>
      </c>
      <c r="Q17" s="141">
        <v>3272.7380000000003</v>
      </c>
      <c r="R17" s="141">
        <v>11016.875</v>
      </c>
      <c r="S17" s="141">
        <v>19401.528999999999</v>
      </c>
      <c r="T17" s="141">
        <v>18199.074999999997</v>
      </c>
      <c r="U17" s="141">
        <v>19412.143</v>
      </c>
      <c r="V17" s="141">
        <v>10497.498000000001</v>
      </c>
      <c r="W17" s="141">
        <v>9950.7289999999994</v>
      </c>
      <c r="X17" s="141">
        <v>24567.556000000004</v>
      </c>
      <c r="Y17" s="141">
        <v>10560.483</v>
      </c>
      <c r="Z17" s="141">
        <v>11077.105</v>
      </c>
      <c r="AA17" s="141">
        <v>13049.853999999999</v>
      </c>
      <c r="AB17" s="141">
        <v>15122.892000000002</v>
      </c>
      <c r="AC17" s="141">
        <v>14054.440999999999</v>
      </c>
      <c r="AD17" s="141">
        <v>32617.886000000002</v>
      </c>
      <c r="AE17" s="141">
        <v>15415.819</v>
      </c>
      <c r="AF17" s="141">
        <v>14823.690999999999</v>
      </c>
      <c r="AG17" s="141">
        <v>12375.6</v>
      </c>
      <c r="AH17" s="141">
        <v>11452.467999999999</v>
      </c>
      <c r="AI17" s="141">
        <v>9818.3090000000011</v>
      </c>
      <c r="AJ17" s="141">
        <v>26082.499000000003</v>
      </c>
      <c r="AK17" s="141">
        <v>14473.654</v>
      </c>
      <c r="AL17" s="141">
        <v>13592.984</v>
      </c>
      <c r="AM17" s="141">
        <v>25370.222000000002</v>
      </c>
      <c r="AN17" s="141">
        <v>27382.257999999998</v>
      </c>
      <c r="AO17" s="141">
        <v>24209.405999999999</v>
      </c>
      <c r="AP17" s="141">
        <v>46176.131000000008</v>
      </c>
      <c r="AQ17" s="141">
        <v>18829.258000000002</v>
      </c>
      <c r="AR17" s="141">
        <v>17777.052</v>
      </c>
      <c r="AS17" s="141">
        <v>16140.537</v>
      </c>
      <c r="AT17" s="141">
        <v>12012.312</v>
      </c>
      <c r="AU17" s="141">
        <v>13438.798999999999</v>
      </c>
      <c r="AV17" s="141">
        <v>26753.513999999999</v>
      </c>
      <c r="AW17" s="141">
        <v>26721.012000000002</v>
      </c>
      <c r="AX17" s="141">
        <v>26536.822000000004</v>
      </c>
      <c r="AY17" s="141">
        <v>32402.135999999995</v>
      </c>
      <c r="AZ17" s="141">
        <v>18121.463</v>
      </c>
      <c r="BA17" s="141">
        <v>16323.569</v>
      </c>
      <c r="BB17" s="141">
        <v>34949.457000000002</v>
      </c>
      <c r="BC17" s="141">
        <v>22816.582000000002</v>
      </c>
      <c r="BD17" s="141">
        <v>20206.199000000001</v>
      </c>
      <c r="BE17" s="141">
        <v>21067.585999999999</v>
      </c>
      <c r="BF17" s="141">
        <v>26498.143</v>
      </c>
      <c r="BG17" s="141">
        <v>27039.526000000002</v>
      </c>
      <c r="BH17" s="141">
        <v>46913.857000000011</v>
      </c>
      <c r="BI17" s="141">
        <v>19176.744000000002</v>
      </c>
      <c r="BJ17" s="141">
        <v>16155.664999999999</v>
      </c>
      <c r="BK17" s="141">
        <v>23066.417000000001</v>
      </c>
      <c r="BL17" s="141">
        <v>1833.0700000000008</v>
      </c>
      <c r="BM17" s="141">
        <v>4943.9030000000012</v>
      </c>
      <c r="BN17" s="141">
        <v>14658.822999999999</v>
      </c>
      <c r="BO17" s="141">
        <v>20010.119000000002</v>
      </c>
      <c r="BP17" s="141">
        <v>21853.679</v>
      </c>
      <c r="BQ17" s="141">
        <v>24971.364999999998</v>
      </c>
      <c r="BR17" s="141">
        <v>17671.405999999999</v>
      </c>
      <c r="BS17" s="141">
        <v>17668.751</v>
      </c>
      <c r="BT17" s="141">
        <v>30998.202000000005</v>
      </c>
      <c r="BU17" s="141">
        <v>22943.210000000003</v>
      </c>
      <c r="BV17" s="141">
        <v>21770.508000000002</v>
      </c>
      <c r="BW17" s="141">
        <v>37634.744999999995</v>
      </c>
      <c r="BX17" s="141">
        <v>31634.362000000001</v>
      </c>
      <c r="BY17" s="141">
        <v>31983.704000000002</v>
      </c>
      <c r="BZ17" s="141">
        <v>54479.296999999991</v>
      </c>
      <c r="CA17" s="141">
        <v>46894.486999999994</v>
      </c>
      <c r="CB17" s="141">
        <v>45047.852000000006</v>
      </c>
      <c r="CC17" s="141">
        <v>43692.752000000008</v>
      </c>
      <c r="CD17" s="141">
        <v>43652.137999999999</v>
      </c>
      <c r="CE17" s="141">
        <v>42373.633000000002</v>
      </c>
      <c r="CF17" s="141">
        <v>57945.85</v>
      </c>
      <c r="CG17" s="141">
        <v>40168.635999999999</v>
      </c>
      <c r="CH17" s="141">
        <v>49216.413</v>
      </c>
      <c r="CI17" s="141">
        <v>53011.821000000004</v>
      </c>
      <c r="CJ17" s="141">
        <v>22217.129000000001</v>
      </c>
      <c r="CK17" s="141">
        <v>23611.755000000005</v>
      </c>
      <c r="CL17" s="141">
        <v>9858.9009999999998</v>
      </c>
      <c r="CM17" s="141">
        <v>8952.0009999999984</v>
      </c>
      <c r="CN17" s="141">
        <v>11233.882</v>
      </c>
      <c r="CO17" s="141">
        <v>10678.039000000001</v>
      </c>
      <c r="CP17" s="141">
        <v>6147.0659999999998</v>
      </c>
      <c r="CQ17" s="141">
        <v>10714.599999999999</v>
      </c>
      <c r="CR17" s="141">
        <v>2157.5479999999998</v>
      </c>
      <c r="CS17" s="141">
        <v>8849.6010000000006</v>
      </c>
      <c r="CT17" s="141">
        <v>16492.439999999999</v>
      </c>
      <c r="CU17" s="141">
        <v>14956.558000000001</v>
      </c>
      <c r="CV17" s="141">
        <v>19015.671999999999</v>
      </c>
      <c r="CW17" s="141">
        <v>27572.724000000002</v>
      </c>
      <c r="CX17" s="141">
        <v>23513.61</v>
      </c>
      <c r="CY17" s="141">
        <v>20661.260000000002</v>
      </c>
      <c r="CZ17" s="141">
        <v>27207.038</v>
      </c>
      <c r="DA17" s="141">
        <v>22233.708999999995</v>
      </c>
      <c r="DB17" s="141">
        <v>22562.826999999997</v>
      </c>
      <c r="DC17" s="141">
        <v>33679.681000000004</v>
      </c>
      <c r="DD17" s="141">
        <v>24135.276999999998</v>
      </c>
      <c r="DE17" s="141">
        <v>17017.830000000002</v>
      </c>
      <c r="DF17" s="141">
        <v>23898.731</v>
      </c>
      <c r="DG17" s="141">
        <v>3227.1720000000023</v>
      </c>
      <c r="DH17" s="141">
        <v>21887.977999999999</v>
      </c>
      <c r="DI17" s="141">
        <v>39833.565000000002</v>
      </c>
      <c r="DJ17" s="141">
        <v>30737.774000000001</v>
      </c>
      <c r="DK17" s="141">
        <v>27237.500000000004</v>
      </c>
      <c r="DL17" s="141">
        <v>30934.131000000001</v>
      </c>
      <c r="DM17" s="141">
        <v>26027.041000000001</v>
      </c>
      <c r="DN17" s="141">
        <v>23036.479000000003</v>
      </c>
      <c r="DO17" s="141">
        <v>38800.391000000003</v>
      </c>
      <c r="DP17" s="141">
        <v>26357.061999999994</v>
      </c>
      <c r="DQ17" s="141">
        <v>30890.600000000002</v>
      </c>
      <c r="DR17" s="141">
        <v>39448.152000000002</v>
      </c>
      <c r="DS17" s="141">
        <v>28892.391</v>
      </c>
      <c r="DT17" s="141">
        <v>38319.156999999999</v>
      </c>
      <c r="DU17" s="141">
        <v>36170.516000000003</v>
      </c>
      <c r="DV17" s="141">
        <v>25883.956999999999</v>
      </c>
      <c r="DW17" s="141">
        <v>26918.776999999998</v>
      </c>
      <c r="DX17" s="141">
        <v>31936.570000000003</v>
      </c>
      <c r="DY17" s="141">
        <v>34219.762999999999</v>
      </c>
      <c r="DZ17" s="141">
        <v>37405.717999999993</v>
      </c>
      <c r="EA17" s="141">
        <v>33940.917000000001</v>
      </c>
      <c r="EB17" s="141">
        <v>27311.397000000001</v>
      </c>
      <c r="EC17" s="141">
        <v>33926.087000000007</v>
      </c>
      <c r="ED17" s="141">
        <v>37683.08</v>
      </c>
      <c r="EE17" s="141">
        <v>46082.291999999994</v>
      </c>
      <c r="EF17" s="310">
        <f t="shared" si="0"/>
        <v>364083.06399999995</v>
      </c>
      <c r="EG17" s="310">
        <f t="shared" si="1"/>
        <v>409798.23100000003</v>
      </c>
    </row>
    <row r="18" spans="1:137" x14ac:dyDescent="0.2">
      <c r="A18" s="143" t="str">
        <f>IF('1'!$A$1=1,B18,C18)</f>
        <v>Compensation of employees (net)</v>
      </c>
      <c r="B18" s="98" t="s">
        <v>53</v>
      </c>
      <c r="C18" s="98" t="s">
        <v>54</v>
      </c>
      <c r="D18" s="140">
        <v>5724.192</v>
      </c>
      <c r="E18" s="140">
        <v>9449.2380000000012</v>
      </c>
      <c r="F18" s="140">
        <v>9721.098</v>
      </c>
      <c r="G18" s="140">
        <v>10696.161</v>
      </c>
      <c r="H18" s="140">
        <v>9746.509</v>
      </c>
      <c r="I18" s="140">
        <v>9979.4319999999989</v>
      </c>
      <c r="J18" s="140">
        <v>11574.922</v>
      </c>
      <c r="K18" s="140">
        <v>10294.388000000001</v>
      </c>
      <c r="L18" s="140">
        <v>11044.192999999999</v>
      </c>
      <c r="M18" s="140">
        <v>10330.939</v>
      </c>
      <c r="N18" s="140">
        <v>10653.87</v>
      </c>
      <c r="O18" s="140">
        <v>13506.639000000001</v>
      </c>
      <c r="P18" s="140">
        <v>9242.9429999999993</v>
      </c>
      <c r="Q18" s="140">
        <v>12404.735000000001</v>
      </c>
      <c r="R18" s="140">
        <v>13099.013000000001</v>
      </c>
      <c r="S18" s="140">
        <v>14352.519</v>
      </c>
      <c r="T18" s="140">
        <v>13031.749</v>
      </c>
      <c r="U18" s="140">
        <v>13847.994000000001</v>
      </c>
      <c r="V18" s="140">
        <v>14641.9</v>
      </c>
      <c r="W18" s="140">
        <v>16141.736999999999</v>
      </c>
      <c r="X18" s="140">
        <v>15870.378999999999</v>
      </c>
      <c r="Y18" s="140">
        <v>15196.790999999999</v>
      </c>
      <c r="Z18" s="140">
        <v>15883.179</v>
      </c>
      <c r="AA18" s="140">
        <v>17504.621999999999</v>
      </c>
      <c r="AB18" s="140">
        <v>14091.166999999999</v>
      </c>
      <c r="AC18" s="140">
        <v>15270.691000000001</v>
      </c>
      <c r="AD18" s="140">
        <v>17929.038</v>
      </c>
      <c r="AE18" s="140">
        <v>18423.784</v>
      </c>
      <c r="AF18" s="140">
        <v>20504.786</v>
      </c>
      <c r="AG18" s="140">
        <v>19738.295999999998</v>
      </c>
      <c r="AH18" s="140">
        <v>20905.298000000003</v>
      </c>
      <c r="AI18" s="140">
        <v>21713.074000000001</v>
      </c>
      <c r="AJ18" s="140">
        <v>21852.903999999999</v>
      </c>
      <c r="AK18" s="140">
        <v>22949.934999999998</v>
      </c>
      <c r="AL18" s="140">
        <v>22699.483</v>
      </c>
      <c r="AM18" s="140">
        <v>25975.582999999999</v>
      </c>
      <c r="AN18" s="140">
        <v>23600.492999999999</v>
      </c>
      <c r="AO18" s="140">
        <v>22660.655000000002</v>
      </c>
      <c r="AP18" s="140">
        <v>23364.648999999998</v>
      </c>
      <c r="AQ18" s="140">
        <v>23484.271000000001</v>
      </c>
      <c r="AR18" s="140">
        <v>24636.532999999999</v>
      </c>
      <c r="AS18" s="140">
        <v>23503.346999999998</v>
      </c>
      <c r="AT18" s="140">
        <v>26955.100999999999</v>
      </c>
      <c r="AU18" s="140">
        <v>28031.852999999999</v>
      </c>
      <c r="AV18" s="140">
        <v>28247.649999999998</v>
      </c>
      <c r="AW18" s="140">
        <v>29590.005999999998</v>
      </c>
      <c r="AX18" s="140">
        <v>29190.505999999998</v>
      </c>
      <c r="AY18" s="140">
        <v>29206.384999999998</v>
      </c>
      <c r="AZ18" s="140">
        <v>25843.994999999999</v>
      </c>
      <c r="BA18" s="140">
        <v>25748.324000000001</v>
      </c>
      <c r="BB18" s="140">
        <v>26648.626</v>
      </c>
      <c r="BC18" s="140">
        <v>27052.798999999999</v>
      </c>
      <c r="BD18" s="140">
        <v>28251.745999999999</v>
      </c>
      <c r="BE18" s="140">
        <v>26791.612000000001</v>
      </c>
      <c r="BF18" s="140">
        <v>29382.296999999999</v>
      </c>
      <c r="BG18" s="140">
        <v>27897.924000000003</v>
      </c>
      <c r="BH18" s="140">
        <v>27940.249</v>
      </c>
      <c r="BI18" s="140">
        <v>28380.589</v>
      </c>
      <c r="BJ18" s="140">
        <v>27584.030999999999</v>
      </c>
      <c r="BK18" s="140">
        <v>27056.413</v>
      </c>
      <c r="BL18" s="140">
        <v>23564.607</v>
      </c>
      <c r="BM18" s="140">
        <v>24916.279000000002</v>
      </c>
      <c r="BN18" s="140">
        <v>25725.574000000001</v>
      </c>
      <c r="BO18" s="140">
        <v>23494.876</v>
      </c>
      <c r="BP18" s="140">
        <v>22818.993999999999</v>
      </c>
      <c r="BQ18" s="140">
        <v>23956.487000000001</v>
      </c>
      <c r="BR18" s="140">
        <v>26548.079000000002</v>
      </c>
      <c r="BS18" s="140">
        <v>26448.083999999999</v>
      </c>
      <c r="BT18" s="140">
        <v>26941.578999999998</v>
      </c>
      <c r="BU18" s="140">
        <v>29882.823999999997</v>
      </c>
      <c r="BV18" s="140">
        <v>29612.421000000002</v>
      </c>
      <c r="BW18" s="140">
        <v>32254.329000000002</v>
      </c>
      <c r="BX18" s="140">
        <v>28332.648999999998</v>
      </c>
      <c r="BY18" s="140">
        <v>30617.357</v>
      </c>
      <c r="BZ18" s="140">
        <v>34299.720999999998</v>
      </c>
      <c r="CA18" s="140">
        <v>32566.392</v>
      </c>
      <c r="CB18" s="140">
        <v>30390.738000000001</v>
      </c>
      <c r="CC18" s="140">
        <v>31707.207999999999</v>
      </c>
      <c r="CD18" s="140">
        <v>30480.295999999998</v>
      </c>
      <c r="CE18" s="140">
        <v>28820.498</v>
      </c>
      <c r="CF18" s="140">
        <v>28652.190000000002</v>
      </c>
      <c r="CG18" s="140">
        <v>29434.143</v>
      </c>
      <c r="CH18" s="140">
        <v>30942.078000000001</v>
      </c>
      <c r="CI18" s="140">
        <v>33935.184999999998</v>
      </c>
      <c r="CJ18" s="140">
        <v>31870.668000000001</v>
      </c>
      <c r="CK18" s="140">
        <v>31766.476999999999</v>
      </c>
      <c r="CL18" s="140">
        <v>30220.311999999998</v>
      </c>
      <c r="CM18" s="140">
        <v>31010.194</v>
      </c>
      <c r="CN18" s="140">
        <v>30688.39</v>
      </c>
      <c r="CO18" s="140">
        <v>31302.743000000002</v>
      </c>
      <c r="CP18" s="140">
        <v>32773.736000000004</v>
      </c>
      <c r="CQ18" s="140">
        <v>38908.99</v>
      </c>
      <c r="CR18" s="140">
        <v>38762.716</v>
      </c>
      <c r="CS18" s="140">
        <v>37592.521000000001</v>
      </c>
      <c r="CT18" s="140">
        <v>38067.911999999997</v>
      </c>
      <c r="CU18" s="140">
        <v>41505.360999999997</v>
      </c>
      <c r="CV18" s="140">
        <v>36276.050999999999</v>
      </c>
      <c r="CW18" s="140">
        <v>37043.991999999998</v>
      </c>
      <c r="CX18" s="140">
        <v>39457.519</v>
      </c>
      <c r="CY18" s="140">
        <v>34264.777999999998</v>
      </c>
      <c r="CZ18" s="140">
        <v>34959.581999999995</v>
      </c>
      <c r="DA18" s="140">
        <v>34520.757999999994</v>
      </c>
      <c r="DB18" s="140">
        <v>32655.759000000002</v>
      </c>
      <c r="DC18" s="140">
        <v>33240.858</v>
      </c>
      <c r="DD18" s="140">
        <v>32582.621999999999</v>
      </c>
      <c r="DE18" s="140">
        <v>29726.427</v>
      </c>
      <c r="DF18" s="140">
        <v>29719.756000000001</v>
      </c>
      <c r="DG18" s="140">
        <v>31826.588000000003</v>
      </c>
      <c r="DH18" s="140">
        <v>27909.066000000003</v>
      </c>
      <c r="DI18" s="140">
        <v>27568.32</v>
      </c>
      <c r="DJ18" s="140">
        <v>28263.287</v>
      </c>
      <c r="DK18" s="140">
        <v>28300.235999999997</v>
      </c>
      <c r="DL18" s="140">
        <v>28710.367000000002</v>
      </c>
      <c r="DM18" s="140">
        <v>27969.960999999999</v>
      </c>
      <c r="DN18" s="140">
        <v>28037.281999999999</v>
      </c>
      <c r="DO18" s="140">
        <v>27473.311999999998</v>
      </c>
      <c r="DP18" s="140">
        <v>26563.3</v>
      </c>
      <c r="DQ18" s="140">
        <v>25281.627</v>
      </c>
      <c r="DR18" s="140">
        <v>24727.456999999999</v>
      </c>
      <c r="DS18" s="140">
        <v>25468.725999999999</v>
      </c>
      <c r="DT18" s="140">
        <v>23033.603999999999</v>
      </c>
      <c r="DU18" s="140">
        <v>22960.776000000002</v>
      </c>
      <c r="DV18" s="140">
        <v>22855.866000000002</v>
      </c>
      <c r="DW18" s="140">
        <v>23025.905999999999</v>
      </c>
      <c r="DX18" s="140">
        <v>23090.68</v>
      </c>
      <c r="DY18" s="140">
        <v>22244.924999999999</v>
      </c>
      <c r="DZ18" s="140">
        <v>23613.666999999998</v>
      </c>
      <c r="EA18" s="140">
        <v>23083.138000000003</v>
      </c>
      <c r="EB18" s="140">
        <v>21568.152000000002</v>
      </c>
      <c r="EC18" s="140">
        <v>22020.736000000001</v>
      </c>
      <c r="ED18" s="140">
        <v>21641.456000000002</v>
      </c>
      <c r="EE18" s="140">
        <v>23420.944000000003</v>
      </c>
      <c r="EF18" s="146">
        <f t="shared" si="0"/>
        <v>326272.94099999999</v>
      </c>
      <c r="EG18" s="146">
        <f t="shared" si="1"/>
        <v>272559.85000000003</v>
      </c>
    </row>
    <row r="19" spans="1:137" x14ac:dyDescent="0.2">
      <c r="A19" s="100" t="str">
        <f>IF('1'!$A$1=1,B19,C19)</f>
        <v>Credit</v>
      </c>
      <c r="B19" s="99" t="s">
        <v>49</v>
      </c>
      <c r="C19" s="99" t="s">
        <v>50</v>
      </c>
      <c r="D19" s="141">
        <v>5755.817</v>
      </c>
      <c r="E19" s="141">
        <v>9498.1980000000003</v>
      </c>
      <c r="F19" s="141">
        <v>9790.8670000000002</v>
      </c>
      <c r="G19" s="141">
        <v>10741.58</v>
      </c>
      <c r="H19" s="141">
        <v>9788.34</v>
      </c>
      <c r="I19" s="141">
        <v>10043.129999999999</v>
      </c>
      <c r="J19" s="141">
        <v>11618.437</v>
      </c>
      <c r="K19" s="141">
        <v>10359.269</v>
      </c>
      <c r="L19" s="141">
        <v>11131.326999999999</v>
      </c>
      <c r="M19" s="141">
        <v>10505.669</v>
      </c>
      <c r="N19" s="141">
        <v>10723.808000000001</v>
      </c>
      <c r="O19" s="141">
        <v>13553.456</v>
      </c>
      <c r="P19" s="141">
        <v>9267.2029999999995</v>
      </c>
      <c r="Q19" s="141">
        <v>12563.093000000001</v>
      </c>
      <c r="R19" s="141">
        <v>13151.725</v>
      </c>
      <c r="S19" s="141">
        <v>14403.778</v>
      </c>
      <c r="T19" s="141">
        <v>13082.162</v>
      </c>
      <c r="U19" s="141">
        <v>13972.751</v>
      </c>
      <c r="V19" s="141">
        <v>14691.534</v>
      </c>
      <c r="W19" s="141">
        <v>16241.995999999999</v>
      </c>
      <c r="X19" s="141">
        <v>15975.481</v>
      </c>
      <c r="Y19" s="141">
        <v>15274.063</v>
      </c>
      <c r="Z19" s="141">
        <v>15960.281999999999</v>
      </c>
      <c r="AA19" s="141">
        <v>17583.236000000001</v>
      </c>
      <c r="AB19" s="141">
        <v>14118.317999999999</v>
      </c>
      <c r="AC19" s="141">
        <v>15405.83</v>
      </c>
      <c r="AD19" s="141">
        <v>17983.041000000001</v>
      </c>
      <c r="AE19" s="141">
        <v>18531.210999999999</v>
      </c>
      <c r="AF19" s="141">
        <v>20557.633000000002</v>
      </c>
      <c r="AG19" s="141">
        <v>19790.513999999999</v>
      </c>
      <c r="AH19" s="141">
        <v>20957.237000000001</v>
      </c>
      <c r="AI19" s="141">
        <v>21764.345000000001</v>
      </c>
      <c r="AJ19" s="141">
        <v>21905.120999999999</v>
      </c>
      <c r="AK19" s="141">
        <v>23003.244999999999</v>
      </c>
      <c r="AL19" s="141">
        <v>22752.894</v>
      </c>
      <c r="AM19" s="141">
        <v>26003.1</v>
      </c>
      <c r="AN19" s="141">
        <v>23628.927</v>
      </c>
      <c r="AO19" s="141">
        <v>22687.826000000001</v>
      </c>
      <c r="AP19" s="141">
        <v>23417.330999999998</v>
      </c>
      <c r="AQ19" s="141">
        <v>23536.574000000001</v>
      </c>
      <c r="AR19" s="141">
        <v>24662.714</v>
      </c>
      <c r="AS19" s="141">
        <v>23529.548999999999</v>
      </c>
      <c r="AT19" s="141">
        <v>26981.502</v>
      </c>
      <c r="AU19" s="141">
        <v>28059.334999999999</v>
      </c>
      <c r="AV19" s="141">
        <v>28304.032999999999</v>
      </c>
      <c r="AW19" s="141">
        <v>29646.260999999999</v>
      </c>
      <c r="AX19" s="141">
        <v>29218.438999999998</v>
      </c>
      <c r="AY19" s="141">
        <v>29234.173999999999</v>
      </c>
      <c r="AZ19" s="141">
        <v>25871.874</v>
      </c>
      <c r="BA19" s="141">
        <v>25775.485000000001</v>
      </c>
      <c r="BB19" s="141">
        <v>26702.352999999999</v>
      </c>
      <c r="BC19" s="141">
        <v>27079.61</v>
      </c>
      <c r="BD19" s="141">
        <v>28304.504000000001</v>
      </c>
      <c r="BE19" s="141">
        <v>26818.112000000001</v>
      </c>
      <c r="BF19" s="141">
        <v>29408.047999999999</v>
      </c>
      <c r="BG19" s="141">
        <v>27948.418000000001</v>
      </c>
      <c r="BH19" s="141">
        <v>28014.558000000001</v>
      </c>
      <c r="BI19" s="141">
        <v>28430.205000000002</v>
      </c>
      <c r="BJ19" s="141">
        <v>27632.766</v>
      </c>
      <c r="BK19" s="141">
        <v>27103.632000000001</v>
      </c>
      <c r="BL19" s="141">
        <v>23588.725999999999</v>
      </c>
      <c r="BM19" s="141">
        <v>24965.472000000002</v>
      </c>
      <c r="BN19" s="141">
        <v>25778.399000000001</v>
      </c>
      <c r="BO19" s="141">
        <v>23549.325000000001</v>
      </c>
      <c r="BP19" s="141">
        <v>22872.623</v>
      </c>
      <c r="BQ19" s="141">
        <v>23983.194</v>
      </c>
      <c r="BR19" s="141">
        <v>26602.705000000002</v>
      </c>
      <c r="BS19" s="141">
        <v>26475.605</v>
      </c>
      <c r="BT19" s="141">
        <v>26997.531999999999</v>
      </c>
      <c r="BU19" s="141">
        <v>29939.473999999998</v>
      </c>
      <c r="BV19" s="141">
        <v>29669.041000000001</v>
      </c>
      <c r="BW19" s="141">
        <v>32310.668000000001</v>
      </c>
      <c r="BX19" s="141">
        <v>28360.868999999999</v>
      </c>
      <c r="BY19" s="141">
        <v>30673.126</v>
      </c>
      <c r="BZ19" s="141">
        <v>34355.311999999998</v>
      </c>
      <c r="CA19" s="141">
        <v>32622.252</v>
      </c>
      <c r="CB19" s="141">
        <v>30445.944</v>
      </c>
      <c r="CC19" s="141">
        <v>31761.687999999998</v>
      </c>
      <c r="CD19" s="141">
        <v>30534.724999999999</v>
      </c>
      <c r="CE19" s="141">
        <v>28874.067999999999</v>
      </c>
      <c r="CF19" s="141">
        <v>28705.646000000001</v>
      </c>
      <c r="CG19" s="141">
        <v>29486.892</v>
      </c>
      <c r="CH19" s="141">
        <v>30994.97</v>
      </c>
      <c r="CI19" s="141">
        <v>33989.612000000001</v>
      </c>
      <c r="CJ19" s="141">
        <v>31898.649000000001</v>
      </c>
      <c r="CK19" s="141">
        <v>31823.304</v>
      </c>
      <c r="CL19" s="141">
        <v>30249.566999999999</v>
      </c>
      <c r="CM19" s="141">
        <v>31039.449000000001</v>
      </c>
      <c r="CN19" s="141">
        <v>30717.645</v>
      </c>
      <c r="CO19" s="141">
        <v>31361.253000000001</v>
      </c>
      <c r="CP19" s="141">
        <v>32837.436000000002</v>
      </c>
      <c r="CQ19" s="141">
        <v>38945.559000000001</v>
      </c>
      <c r="CR19" s="141">
        <v>38799.285000000003</v>
      </c>
      <c r="CS19" s="141">
        <v>37665.658000000003</v>
      </c>
      <c r="CT19" s="141">
        <v>38104.481</v>
      </c>
      <c r="CU19" s="141">
        <v>41541.93</v>
      </c>
      <c r="CV19" s="141">
        <v>36312.620000000003</v>
      </c>
      <c r="CW19" s="141">
        <v>37153.697999999997</v>
      </c>
      <c r="CX19" s="141">
        <v>39494.088000000003</v>
      </c>
      <c r="CY19" s="141">
        <v>34301.347000000002</v>
      </c>
      <c r="CZ19" s="141">
        <v>35032.718999999997</v>
      </c>
      <c r="DA19" s="141">
        <v>34557.326999999997</v>
      </c>
      <c r="DB19" s="141">
        <v>32692.328000000001</v>
      </c>
      <c r="DC19" s="141">
        <v>33313.995000000003</v>
      </c>
      <c r="DD19" s="141">
        <v>32619.190999999999</v>
      </c>
      <c r="DE19" s="141">
        <v>29799.465</v>
      </c>
      <c r="DF19" s="141">
        <v>29755.911</v>
      </c>
      <c r="DG19" s="141">
        <v>31900.776000000002</v>
      </c>
      <c r="DH19" s="141">
        <v>27946.934000000001</v>
      </c>
      <c r="DI19" s="141">
        <v>27606.293000000001</v>
      </c>
      <c r="DJ19" s="141">
        <v>28340.615000000002</v>
      </c>
      <c r="DK19" s="141">
        <v>28378.956999999999</v>
      </c>
      <c r="DL19" s="141">
        <v>28789.787</v>
      </c>
      <c r="DM19" s="141">
        <v>28010.438999999998</v>
      </c>
      <c r="DN19" s="141">
        <v>28078.272000000001</v>
      </c>
      <c r="DO19" s="141">
        <v>27555.690999999999</v>
      </c>
      <c r="DP19" s="141">
        <v>26604.546999999999</v>
      </c>
      <c r="DQ19" s="141">
        <v>25364.112000000001</v>
      </c>
      <c r="DR19" s="141">
        <v>24810.157999999999</v>
      </c>
      <c r="DS19" s="141">
        <v>25510.477999999999</v>
      </c>
      <c r="DT19" s="141">
        <v>23117.822</v>
      </c>
      <c r="DU19" s="141">
        <v>23002.447</v>
      </c>
      <c r="DV19" s="141">
        <v>22938.827000000001</v>
      </c>
      <c r="DW19" s="141">
        <v>23067.32</v>
      </c>
      <c r="DX19" s="141">
        <v>23173.74</v>
      </c>
      <c r="DY19" s="141">
        <v>22328.083999999999</v>
      </c>
      <c r="DZ19" s="141">
        <v>23739.048999999999</v>
      </c>
      <c r="EA19" s="141">
        <v>23166.022000000001</v>
      </c>
      <c r="EB19" s="141">
        <v>21650.789000000001</v>
      </c>
      <c r="EC19" s="141">
        <v>22103.99</v>
      </c>
      <c r="ED19" s="141">
        <v>21725.664000000001</v>
      </c>
      <c r="EE19" s="141">
        <v>23547.544000000002</v>
      </c>
      <c r="EF19" s="310">
        <f t="shared" si="0"/>
        <v>326996.283</v>
      </c>
      <c r="EG19" s="310">
        <f t="shared" si="1"/>
        <v>273561.29799999995</v>
      </c>
    </row>
    <row r="20" spans="1:137" x14ac:dyDescent="0.2">
      <c r="A20" s="100" t="str">
        <f>IF('1'!$A$1=1,B20,C20)</f>
        <v>Debit</v>
      </c>
      <c r="B20" s="99" t="s">
        <v>51</v>
      </c>
      <c r="C20" s="99" t="s">
        <v>52</v>
      </c>
      <c r="D20" s="141">
        <v>31.625</v>
      </c>
      <c r="E20" s="141">
        <v>48.96</v>
      </c>
      <c r="F20" s="141">
        <v>69.769000000000005</v>
      </c>
      <c r="G20" s="141">
        <v>45.418999999999997</v>
      </c>
      <c r="H20" s="141">
        <v>41.831000000000003</v>
      </c>
      <c r="I20" s="141">
        <v>63.698</v>
      </c>
      <c r="J20" s="141">
        <v>43.515000000000001</v>
      </c>
      <c r="K20" s="141">
        <v>64.881</v>
      </c>
      <c r="L20" s="141">
        <v>87.134</v>
      </c>
      <c r="M20" s="141">
        <v>174.73</v>
      </c>
      <c r="N20" s="141">
        <v>69.938000000000002</v>
      </c>
      <c r="O20" s="141">
        <v>46.817</v>
      </c>
      <c r="P20" s="141">
        <v>24.26</v>
      </c>
      <c r="Q20" s="141">
        <v>158.358</v>
      </c>
      <c r="R20" s="141">
        <v>52.712000000000003</v>
      </c>
      <c r="S20" s="141">
        <v>51.259</v>
      </c>
      <c r="T20" s="141">
        <v>50.412999999999997</v>
      </c>
      <c r="U20" s="141">
        <v>124.75700000000001</v>
      </c>
      <c r="V20" s="141">
        <v>49.634</v>
      </c>
      <c r="W20" s="141">
        <v>100.259</v>
      </c>
      <c r="X20" s="141">
        <v>105.102</v>
      </c>
      <c r="Y20" s="141">
        <v>77.272000000000006</v>
      </c>
      <c r="Z20" s="141">
        <v>77.102999999999994</v>
      </c>
      <c r="AA20" s="141">
        <v>78.614000000000004</v>
      </c>
      <c r="AB20" s="141">
        <v>27.151</v>
      </c>
      <c r="AC20" s="141">
        <v>135.13900000000001</v>
      </c>
      <c r="AD20" s="141">
        <v>54.003</v>
      </c>
      <c r="AE20" s="141">
        <v>107.42700000000001</v>
      </c>
      <c r="AF20" s="141">
        <v>52.847000000000001</v>
      </c>
      <c r="AG20" s="141">
        <v>52.218000000000004</v>
      </c>
      <c r="AH20" s="141">
        <v>51.939</v>
      </c>
      <c r="AI20" s="141">
        <v>51.271000000000001</v>
      </c>
      <c r="AJ20" s="141">
        <v>52.216999999999999</v>
      </c>
      <c r="AK20" s="141">
        <v>53.31</v>
      </c>
      <c r="AL20" s="141">
        <v>53.411000000000001</v>
      </c>
      <c r="AM20" s="141">
        <v>27.516999999999999</v>
      </c>
      <c r="AN20" s="141">
        <v>28.434000000000001</v>
      </c>
      <c r="AO20" s="141">
        <v>27.170999999999999</v>
      </c>
      <c r="AP20" s="141">
        <v>52.682000000000002</v>
      </c>
      <c r="AQ20" s="141">
        <v>52.302999999999997</v>
      </c>
      <c r="AR20" s="141">
        <v>26.181000000000001</v>
      </c>
      <c r="AS20" s="141">
        <v>26.202000000000002</v>
      </c>
      <c r="AT20" s="141">
        <v>26.401</v>
      </c>
      <c r="AU20" s="141">
        <v>27.481999999999999</v>
      </c>
      <c r="AV20" s="141">
        <v>56.383000000000003</v>
      </c>
      <c r="AW20" s="141">
        <v>56.255000000000003</v>
      </c>
      <c r="AX20" s="141">
        <v>27.933</v>
      </c>
      <c r="AY20" s="141">
        <v>27.789000000000001</v>
      </c>
      <c r="AZ20" s="141">
        <v>27.879000000000001</v>
      </c>
      <c r="BA20" s="141">
        <v>27.161000000000001</v>
      </c>
      <c r="BB20" s="141">
        <v>53.726999999999997</v>
      </c>
      <c r="BC20" s="141">
        <v>26.811</v>
      </c>
      <c r="BD20" s="141">
        <v>52.758000000000003</v>
      </c>
      <c r="BE20" s="141">
        <v>26.5</v>
      </c>
      <c r="BF20" s="141">
        <v>25.751000000000001</v>
      </c>
      <c r="BG20" s="141">
        <v>50.494</v>
      </c>
      <c r="BH20" s="141">
        <v>74.308999999999997</v>
      </c>
      <c r="BI20" s="141">
        <v>49.616</v>
      </c>
      <c r="BJ20" s="141">
        <v>48.734999999999999</v>
      </c>
      <c r="BK20" s="141">
        <v>47.219000000000001</v>
      </c>
      <c r="BL20" s="141">
        <v>24.119</v>
      </c>
      <c r="BM20" s="141">
        <v>49.192999999999998</v>
      </c>
      <c r="BN20" s="141">
        <v>52.825000000000003</v>
      </c>
      <c r="BO20" s="141">
        <v>54.448999999999998</v>
      </c>
      <c r="BP20" s="141">
        <v>53.628999999999998</v>
      </c>
      <c r="BQ20" s="141">
        <v>26.707000000000001</v>
      </c>
      <c r="BR20" s="141">
        <v>54.625999999999998</v>
      </c>
      <c r="BS20" s="141">
        <v>27.521000000000001</v>
      </c>
      <c r="BT20" s="141">
        <v>55.953000000000003</v>
      </c>
      <c r="BU20" s="141">
        <v>56.65</v>
      </c>
      <c r="BV20" s="141">
        <v>56.62</v>
      </c>
      <c r="BW20" s="141">
        <v>56.338999999999999</v>
      </c>
      <c r="BX20" s="141">
        <v>28.22</v>
      </c>
      <c r="BY20" s="141">
        <v>55.768999999999998</v>
      </c>
      <c r="BZ20" s="141">
        <v>55.591000000000001</v>
      </c>
      <c r="CA20" s="141">
        <v>55.86</v>
      </c>
      <c r="CB20" s="141">
        <v>55.206000000000003</v>
      </c>
      <c r="CC20" s="141">
        <v>54.48</v>
      </c>
      <c r="CD20" s="141">
        <v>54.429000000000002</v>
      </c>
      <c r="CE20" s="141">
        <v>53.57</v>
      </c>
      <c r="CF20" s="141">
        <v>53.456000000000003</v>
      </c>
      <c r="CG20" s="141">
        <v>52.749000000000002</v>
      </c>
      <c r="CH20" s="141">
        <v>52.892000000000003</v>
      </c>
      <c r="CI20" s="141">
        <v>54.427</v>
      </c>
      <c r="CJ20" s="141">
        <v>27.981000000000002</v>
      </c>
      <c r="CK20" s="141">
        <v>56.826999999999998</v>
      </c>
      <c r="CL20" s="141">
        <v>29.254999999999999</v>
      </c>
      <c r="CM20" s="141">
        <v>29.254999999999999</v>
      </c>
      <c r="CN20" s="141">
        <v>29.254999999999999</v>
      </c>
      <c r="CO20" s="141">
        <v>58.51</v>
      </c>
      <c r="CP20" s="141">
        <v>63.7</v>
      </c>
      <c r="CQ20" s="141">
        <v>36.569000000000003</v>
      </c>
      <c r="CR20" s="141">
        <v>36.569000000000003</v>
      </c>
      <c r="CS20" s="141">
        <v>73.137</v>
      </c>
      <c r="CT20" s="141">
        <v>36.569000000000003</v>
      </c>
      <c r="CU20" s="141">
        <v>36.569000000000003</v>
      </c>
      <c r="CV20" s="141">
        <v>36.569000000000003</v>
      </c>
      <c r="CW20" s="141">
        <v>109.706</v>
      </c>
      <c r="CX20" s="141">
        <v>36.569000000000003</v>
      </c>
      <c r="CY20" s="141">
        <v>36.569000000000003</v>
      </c>
      <c r="CZ20" s="141">
        <v>73.137</v>
      </c>
      <c r="DA20" s="141">
        <v>36.569000000000003</v>
      </c>
      <c r="DB20" s="141">
        <v>36.569000000000003</v>
      </c>
      <c r="DC20" s="141">
        <v>73.137</v>
      </c>
      <c r="DD20" s="141">
        <v>36.569000000000003</v>
      </c>
      <c r="DE20" s="141">
        <v>73.037999999999997</v>
      </c>
      <c r="DF20" s="141">
        <v>36.155000000000001</v>
      </c>
      <c r="DG20" s="141">
        <v>74.188000000000002</v>
      </c>
      <c r="DH20" s="141">
        <v>37.868000000000002</v>
      </c>
      <c r="DI20" s="141">
        <v>37.972999999999999</v>
      </c>
      <c r="DJ20" s="141">
        <v>77.328000000000003</v>
      </c>
      <c r="DK20" s="141">
        <v>78.721000000000004</v>
      </c>
      <c r="DL20" s="141">
        <v>79.42</v>
      </c>
      <c r="DM20" s="141">
        <v>40.478000000000002</v>
      </c>
      <c r="DN20" s="141">
        <v>40.99</v>
      </c>
      <c r="DO20" s="141">
        <v>82.379000000000005</v>
      </c>
      <c r="DP20" s="141">
        <v>41.247</v>
      </c>
      <c r="DQ20" s="141">
        <v>82.484999999999999</v>
      </c>
      <c r="DR20" s="141">
        <v>82.700999999999993</v>
      </c>
      <c r="DS20" s="141">
        <v>41.752000000000002</v>
      </c>
      <c r="DT20" s="141">
        <v>84.218000000000004</v>
      </c>
      <c r="DU20" s="141">
        <v>41.670999999999999</v>
      </c>
      <c r="DV20" s="141">
        <v>82.960999999999999</v>
      </c>
      <c r="DW20" s="141">
        <v>41.414000000000001</v>
      </c>
      <c r="DX20" s="141">
        <v>83.06</v>
      </c>
      <c r="DY20" s="141">
        <v>83.159000000000006</v>
      </c>
      <c r="DZ20" s="141">
        <v>125.38200000000001</v>
      </c>
      <c r="EA20" s="141">
        <v>82.884</v>
      </c>
      <c r="EB20" s="141">
        <v>82.637</v>
      </c>
      <c r="EC20" s="141">
        <v>83.254000000000005</v>
      </c>
      <c r="ED20" s="141">
        <v>84.207999999999998</v>
      </c>
      <c r="EE20" s="141">
        <v>126.6</v>
      </c>
      <c r="EF20" s="310">
        <f t="shared" si="0"/>
        <v>723.34199999999998</v>
      </c>
      <c r="EG20" s="310">
        <f t="shared" si="1"/>
        <v>1001.448</v>
      </c>
    </row>
    <row r="21" spans="1:137" x14ac:dyDescent="0.2">
      <c r="A21" s="143" t="str">
        <f>IF('1'!$A$1=1,B21,C21)</f>
        <v>Investment income (net)</v>
      </c>
      <c r="B21" s="98" t="s">
        <v>55</v>
      </c>
      <c r="C21" s="98" t="s">
        <v>56</v>
      </c>
      <c r="D21" s="140">
        <v>14152.351999999997</v>
      </c>
      <c r="E21" s="140">
        <v>17772.401999999995</v>
      </c>
      <c r="F21" s="140">
        <v>17860.773000000001</v>
      </c>
      <c r="G21" s="140">
        <v>-25661.703999999994</v>
      </c>
      <c r="H21" s="140">
        <v>-25453.867000000002</v>
      </c>
      <c r="I21" s="140">
        <v>-25373.234999999997</v>
      </c>
      <c r="J21" s="140">
        <v>-10073.664000000002</v>
      </c>
      <c r="K21" s="140">
        <v>-7893.8079999999991</v>
      </c>
      <c r="L21" s="140">
        <v>-8299.4840000000004</v>
      </c>
      <c r="M21" s="140">
        <v>2380.7030000000022</v>
      </c>
      <c r="N21" s="140">
        <v>3473.5820000000008</v>
      </c>
      <c r="O21" s="140">
        <v>7092.74</v>
      </c>
      <c r="P21" s="140">
        <v>-873.34900000000039</v>
      </c>
      <c r="Q21" s="140">
        <v>-2692.0910000000003</v>
      </c>
      <c r="R21" s="140">
        <v>-10410.684000000001</v>
      </c>
      <c r="S21" s="140">
        <v>-19170.864000000001</v>
      </c>
      <c r="T21" s="140">
        <v>-17770.564999999995</v>
      </c>
      <c r="U21" s="140">
        <v>-19062.823999999997</v>
      </c>
      <c r="V21" s="140">
        <v>-10199.696000000002</v>
      </c>
      <c r="W21" s="140">
        <v>-9374.2379999999994</v>
      </c>
      <c r="X21" s="140">
        <v>-24094.598000000005</v>
      </c>
      <c r="Y21" s="140">
        <v>-10071.094999999999</v>
      </c>
      <c r="Z21" s="140">
        <v>-10640.189</v>
      </c>
      <c r="AA21" s="140">
        <v>-12735.398999999999</v>
      </c>
      <c r="AB21" s="140">
        <v>-14769.934000000001</v>
      </c>
      <c r="AC21" s="140">
        <v>-13513.885</v>
      </c>
      <c r="AD21" s="140">
        <v>-32077.854000000003</v>
      </c>
      <c r="AE21" s="140">
        <v>-14798.112999999999</v>
      </c>
      <c r="AF21" s="140">
        <v>-14427.335999999999</v>
      </c>
      <c r="AG21" s="140">
        <v>-11957.858</v>
      </c>
      <c r="AH21" s="140">
        <v>-10881.142999999998</v>
      </c>
      <c r="AI21" s="140">
        <v>-9279.9680000000008</v>
      </c>
      <c r="AJ21" s="140">
        <v>-25664.761000000002</v>
      </c>
      <c r="AK21" s="140">
        <v>-13913.899000000001</v>
      </c>
      <c r="AL21" s="140">
        <v>-13058.879000000001</v>
      </c>
      <c r="AM21" s="140">
        <v>-24764.858</v>
      </c>
      <c r="AN21" s="140">
        <v>-27069.479999999996</v>
      </c>
      <c r="AO21" s="140">
        <v>-23421.446</v>
      </c>
      <c r="AP21" s="140">
        <v>-45464.919000000009</v>
      </c>
      <c r="AQ21" s="140">
        <v>-18018.555</v>
      </c>
      <c r="AR21" s="140">
        <v>-17174.884999999998</v>
      </c>
      <c r="AS21" s="140">
        <v>-15616.494000000001</v>
      </c>
      <c r="AT21" s="140">
        <v>-10982.684999999999</v>
      </c>
      <c r="AU21" s="140">
        <v>-12559.368999999999</v>
      </c>
      <c r="AV21" s="140">
        <v>-25823.201999999997</v>
      </c>
      <c r="AW21" s="140">
        <v>-25792.808000000001</v>
      </c>
      <c r="AX21" s="140">
        <v>-25559.151000000002</v>
      </c>
      <c r="AY21" s="140">
        <v>-30067.847999999994</v>
      </c>
      <c r="AZ21" s="140">
        <v>-16950.538</v>
      </c>
      <c r="BA21" s="140">
        <v>-15209.982</v>
      </c>
      <c r="BB21" s="140">
        <v>-33794.325000000004</v>
      </c>
      <c r="BC21" s="140">
        <v>-21717.312000000002</v>
      </c>
      <c r="BD21" s="140">
        <v>-18913.634999999998</v>
      </c>
      <c r="BE21" s="140">
        <v>-20219.582999999999</v>
      </c>
      <c r="BF21" s="140">
        <v>-24515.289000000001</v>
      </c>
      <c r="BG21" s="140">
        <v>-26054.893000000004</v>
      </c>
      <c r="BH21" s="140">
        <v>-45501.983000000007</v>
      </c>
      <c r="BI21" s="140">
        <v>-18333.266</v>
      </c>
      <c r="BJ21" s="140">
        <v>-15180.962999999998</v>
      </c>
      <c r="BK21" s="140">
        <v>-21980.383000000002</v>
      </c>
      <c r="BL21" s="140">
        <v>-699.46100000000092</v>
      </c>
      <c r="BM21" s="140">
        <v>-3861.6560000000009</v>
      </c>
      <c r="BN21" s="140">
        <v>-13179.734999999997</v>
      </c>
      <c r="BO21" s="140">
        <v>-19220.604000000003</v>
      </c>
      <c r="BP21" s="140">
        <v>-20888.362999999998</v>
      </c>
      <c r="BQ21" s="140">
        <v>-23849.656999999999</v>
      </c>
      <c r="BR21" s="140">
        <v>-16688.144</v>
      </c>
      <c r="BS21" s="140">
        <v>-16622.937999999998</v>
      </c>
      <c r="BT21" s="140">
        <v>-30130.924000000003</v>
      </c>
      <c r="BU21" s="140">
        <v>-22518.335000000003</v>
      </c>
      <c r="BV21" s="140">
        <v>-20270.071000000004</v>
      </c>
      <c r="BW21" s="140">
        <v>-36676.974999999999</v>
      </c>
      <c r="BX21" s="140">
        <v>-31211.064999999999</v>
      </c>
      <c r="BY21" s="140">
        <v>-30701.010000000002</v>
      </c>
      <c r="BZ21" s="140">
        <v>-53284.087999999989</v>
      </c>
      <c r="CA21" s="140">
        <v>-46168.306999999993</v>
      </c>
      <c r="CB21" s="140">
        <v>-43971.340000000011</v>
      </c>
      <c r="CC21" s="140">
        <v>-42357.998000000007</v>
      </c>
      <c r="CD21" s="140">
        <v>-43053.417000000001</v>
      </c>
      <c r="CE21" s="140">
        <v>-40927.25</v>
      </c>
      <c r="CF21" s="140">
        <v>-56983.65</v>
      </c>
      <c r="CG21" s="140">
        <v>-39667.516999999993</v>
      </c>
      <c r="CH21" s="140">
        <v>-48237.904000000002</v>
      </c>
      <c r="CI21" s="140">
        <v>-51868.856</v>
      </c>
      <c r="CJ21" s="140">
        <v>-21489.617000000002</v>
      </c>
      <c r="CK21" s="140">
        <v>-22816.173000000003</v>
      </c>
      <c r="CL21" s="140">
        <v>-9186.0390000000007</v>
      </c>
      <c r="CM21" s="140">
        <v>-8776.4709999999995</v>
      </c>
      <c r="CN21" s="140">
        <v>-10882.823</v>
      </c>
      <c r="CO21" s="140">
        <v>-10209.960000000001</v>
      </c>
      <c r="CP21" s="140">
        <v>-5541.915</v>
      </c>
      <c r="CQ21" s="140">
        <v>-9617.5409999999993</v>
      </c>
      <c r="CR21" s="140">
        <v>-1097.058</v>
      </c>
      <c r="CS21" s="140">
        <v>-7606.268</v>
      </c>
      <c r="CT21" s="140">
        <v>-14371.46</v>
      </c>
      <c r="CU21" s="140">
        <v>-13420.676000000001</v>
      </c>
      <c r="CV21" s="140">
        <v>-17516.359</v>
      </c>
      <c r="CW21" s="140">
        <v>-25451.745000000003</v>
      </c>
      <c r="CX21" s="140">
        <v>-21136.65</v>
      </c>
      <c r="CY21" s="140">
        <v>-18284.301000000003</v>
      </c>
      <c r="CZ21" s="140">
        <v>-23696.453000000001</v>
      </c>
      <c r="DA21" s="140">
        <v>-19088.808999999994</v>
      </c>
      <c r="DB21" s="140">
        <v>-19600.769999999997</v>
      </c>
      <c r="DC21" s="140">
        <v>-29254.880000000001</v>
      </c>
      <c r="DD21" s="140">
        <v>-20478.415999999997</v>
      </c>
      <c r="DE21" s="140">
        <v>-13877.2</v>
      </c>
      <c r="DF21" s="140">
        <v>-20427.810000000001</v>
      </c>
      <c r="DG21" s="140">
        <v>259.65699999999788</v>
      </c>
      <c r="DH21" s="140">
        <v>-17343.762000000002</v>
      </c>
      <c r="DI21" s="140">
        <v>-36453.977000000006</v>
      </c>
      <c r="DJ21" s="140">
        <v>-28185.957999999999</v>
      </c>
      <c r="DK21" s="140">
        <v>-22632.315000000002</v>
      </c>
      <c r="DL21" s="140">
        <v>-26724.866000000002</v>
      </c>
      <c r="DM21" s="140">
        <v>-23112.659000000003</v>
      </c>
      <c r="DN21" s="140">
        <v>-19183.402000000002</v>
      </c>
      <c r="DO21" s="140">
        <v>-34475.506000000001</v>
      </c>
      <c r="DP21" s="140">
        <v>-21613.615999999995</v>
      </c>
      <c r="DQ21" s="140">
        <v>-27508.719000000001</v>
      </c>
      <c r="DR21" s="140">
        <v>-36677.684000000001</v>
      </c>
      <c r="DS21" s="140">
        <v>-23923.901999999998</v>
      </c>
      <c r="DT21" s="140">
        <v>-34108.259999999995</v>
      </c>
      <c r="DU21" s="140">
        <v>-31461.682000000001</v>
      </c>
      <c r="DV21" s="140">
        <v>-21569.964</v>
      </c>
      <c r="DW21" s="140">
        <v>-23025.905999999999</v>
      </c>
      <c r="DX21" s="140">
        <v>-27492.86</v>
      </c>
      <c r="DY21" s="140">
        <v>-29729.198</v>
      </c>
      <c r="DZ21" s="140">
        <v>-33518.866999999998</v>
      </c>
      <c r="EA21" s="140">
        <v>-30584.123000000003</v>
      </c>
      <c r="EB21" s="140">
        <v>-22890.338000000003</v>
      </c>
      <c r="EC21" s="140">
        <v>-28847.581000000006</v>
      </c>
      <c r="ED21" s="140">
        <v>-33641.096000000005</v>
      </c>
      <c r="EE21" s="140">
        <v>-38781.708999999995</v>
      </c>
      <c r="EF21" s="146">
        <f t="shared" si="0"/>
        <v>-317836.36600000004</v>
      </c>
      <c r="EG21" s="146">
        <f t="shared" si="1"/>
        <v>-355651.58399999997</v>
      </c>
    </row>
    <row r="22" spans="1:137" x14ac:dyDescent="0.2">
      <c r="A22" s="100" t="str">
        <f>IF('1'!$A$1=1,B22,C22)</f>
        <v>Credit</v>
      </c>
      <c r="B22" s="99" t="s">
        <v>49</v>
      </c>
      <c r="C22" s="99" t="s">
        <v>50</v>
      </c>
      <c r="D22" s="141">
        <v>632.50799999999992</v>
      </c>
      <c r="E22" s="141">
        <v>146.87899999999999</v>
      </c>
      <c r="F22" s="141">
        <v>325.58699999999999</v>
      </c>
      <c r="G22" s="141">
        <v>227.09399999999999</v>
      </c>
      <c r="H22" s="141">
        <v>313.72800000000001</v>
      </c>
      <c r="I22" s="141">
        <v>254.79400000000001</v>
      </c>
      <c r="J22" s="141">
        <v>282.84500000000003</v>
      </c>
      <c r="K22" s="141">
        <v>129.761</v>
      </c>
      <c r="L22" s="141">
        <v>196.05099999999999</v>
      </c>
      <c r="M22" s="141">
        <v>87.365000000000009</v>
      </c>
      <c r="N22" s="141">
        <v>279.75200000000001</v>
      </c>
      <c r="O22" s="141">
        <v>327.71699999999998</v>
      </c>
      <c r="P22" s="141">
        <v>194.077</v>
      </c>
      <c r="Q22" s="141">
        <v>422.28899999999999</v>
      </c>
      <c r="R22" s="141">
        <v>553.47900000000004</v>
      </c>
      <c r="S22" s="141">
        <v>179.40599999999998</v>
      </c>
      <c r="T22" s="141">
        <v>378.09700000000004</v>
      </c>
      <c r="U22" s="141">
        <v>224.56199999999998</v>
      </c>
      <c r="V22" s="141">
        <v>248.16800000000001</v>
      </c>
      <c r="W22" s="141">
        <v>476.23200000000003</v>
      </c>
      <c r="X22" s="141">
        <v>367.85599999999999</v>
      </c>
      <c r="Y22" s="141">
        <v>412.11599999999999</v>
      </c>
      <c r="Z22" s="141">
        <v>359.81300000000005</v>
      </c>
      <c r="AA22" s="141">
        <v>235.84099999999998</v>
      </c>
      <c r="AB22" s="141">
        <v>325.80700000000002</v>
      </c>
      <c r="AC22" s="141">
        <v>405.41699999999997</v>
      </c>
      <c r="AD22" s="141">
        <v>486.029</v>
      </c>
      <c r="AE22" s="141">
        <v>510.279</v>
      </c>
      <c r="AF22" s="141">
        <v>343.50799999999998</v>
      </c>
      <c r="AG22" s="141">
        <v>365.524</v>
      </c>
      <c r="AH22" s="141">
        <v>519.38599999999997</v>
      </c>
      <c r="AI22" s="141">
        <v>487.07</v>
      </c>
      <c r="AJ22" s="141">
        <v>365.52100000000002</v>
      </c>
      <c r="AK22" s="141">
        <v>506.44499999999999</v>
      </c>
      <c r="AL22" s="141">
        <v>480.69399999999996</v>
      </c>
      <c r="AM22" s="141">
        <v>577.84699999999998</v>
      </c>
      <c r="AN22" s="141">
        <v>284.34399999999999</v>
      </c>
      <c r="AO22" s="141">
        <v>760.7890000000001</v>
      </c>
      <c r="AP22" s="141">
        <v>658.53</v>
      </c>
      <c r="AQ22" s="141">
        <v>758.4</v>
      </c>
      <c r="AR22" s="141">
        <v>575.98599999999999</v>
      </c>
      <c r="AS22" s="141">
        <v>497.84100000000001</v>
      </c>
      <c r="AT22" s="141">
        <v>1003.226</v>
      </c>
      <c r="AU22" s="141">
        <v>851.94800000000009</v>
      </c>
      <c r="AV22" s="141">
        <v>873.92899999999997</v>
      </c>
      <c r="AW22" s="141">
        <v>871.94900000000007</v>
      </c>
      <c r="AX22" s="141">
        <v>949.73799999999994</v>
      </c>
      <c r="AY22" s="141">
        <v>2306.4990000000003</v>
      </c>
      <c r="AZ22" s="141">
        <v>1143.046</v>
      </c>
      <c r="BA22" s="141">
        <v>1086.4259999999999</v>
      </c>
      <c r="BB22" s="141">
        <v>1101.405</v>
      </c>
      <c r="BC22" s="141">
        <v>1072.4590000000001</v>
      </c>
      <c r="BD22" s="141">
        <v>1239.806</v>
      </c>
      <c r="BE22" s="141">
        <v>821.50300000000004</v>
      </c>
      <c r="BF22" s="141">
        <v>1957.1030000000001</v>
      </c>
      <c r="BG22" s="141">
        <v>934.13900000000001</v>
      </c>
      <c r="BH22" s="141">
        <v>1337.5650000000001</v>
      </c>
      <c r="BI22" s="141">
        <v>793.86200000000008</v>
      </c>
      <c r="BJ22" s="141">
        <v>925.96699999999998</v>
      </c>
      <c r="BK22" s="141">
        <v>1038.8150000000001</v>
      </c>
      <c r="BL22" s="141">
        <v>1109.49</v>
      </c>
      <c r="BM22" s="141">
        <v>1033.0540000000001</v>
      </c>
      <c r="BN22" s="141">
        <v>1426.2629999999999</v>
      </c>
      <c r="BO22" s="141">
        <v>735.06600000000003</v>
      </c>
      <c r="BP22" s="141">
        <v>911.6869999999999</v>
      </c>
      <c r="BQ22" s="141">
        <v>1095.001</v>
      </c>
      <c r="BR22" s="141">
        <v>928.63599999999997</v>
      </c>
      <c r="BS22" s="141">
        <v>1018.2919999999999</v>
      </c>
      <c r="BT22" s="141">
        <v>811.32500000000005</v>
      </c>
      <c r="BU22" s="141">
        <v>368.22500000000002</v>
      </c>
      <c r="BV22" s="141">
        <v>1443.817</v>
      </c>
      <c r="BW22" s="141">
        <v>901.43100000000004</v>
      </c>
      <c r="BX22" s="141">
        <v>395.077</v>
      </c>
      <c r="BY22" s="141">
        <v>1226.925</v>
      </c>
      <c r="BZ22" s="141">
        <v>1139.6179999999999</v>
      </c>
      <c r="CA22" s="141">
        <v>670.31999999999994</v>
      </c>
      <c r="CB22" s="141">
        <v>1021.306</v>
      </c>
      <c r="CC22" s="141">
        <v>1280.2739999999999</v>
      </c>
      <c r="CD22" s="141">
        <v>544.29199999999992</v>
      </c>
      <c r="CE22" s="141">
        <v>1392.8130000000001</v>
      </c>
      <c r="CF22" s="141">
        <v>908.74400000000003</v>
      </c>
      <c r="CG22" s="141">
        <v>448.37</v>
      </c>
      <c r="CH22" s="141">
        <v>925.61699999999996</v>
      </c>
      <c r="CI22" s="141">
        <v>1088.538</v>
      </c>
      <c r="CJ22" s="141">
        <v>699.53099999999995</v>
      </c>
      <c r="CK22" s="141">
        <v>738.75500000000011</v>
      </c>
      <c r="CL22" s="141">
        <v>643.60699999999997</v>
      </c>
      <c r="CM22" s="141">
        <v>146.27500000000001</v>
      </c>
      <c r="CN22" s="141">
        <v>321.80399999999997</v>
      </c>
      <c r="CO22" s="141">
        <v>409.56899999999996</v>
      </c>
      <c r="CP22" s="141">
        <v>541.45100000000002</v>
      </c>
      <c r="CQ22" s="141">
        <v>1060.49</v>
      </c>
      <c r="CR22" s="141">
        <v>1023.9209999999999</v>
      </c>
      <c r="CS22" s="141">
        <v>1170.1959999999999</v>
      </c>
      <c r="CT22" s="141">
        <v>2084.4110000000001</v>
      </c>
      <c r="CU22" s="141">
        <v>1499.3130000000001</v>
      </c>
      <c r="CV22" s="141">
        <v>1462.7439999999999</v>
      </c>
      <c r="CW22" s="141">
        <v>2011.2729999999999</v>
      </c>
      <c r="CX22" s="141">
        <v>2340.3910000000001</v>
      </c>
      <c r="CY22" s="141">
        <v>2340.39</v>
      </c>
      <c r="CZ22" s="141">
        <v>3437.4480000000003</v>
      </c>
      <c r="DA22" s="141">
        <v>3108.3310000000001</v>
      </c>
      <c r="DB22" s="141">
        <v>2925.4880000000003</v>
      </c>
      <c r="DC22" s="141">
        <v>4351.6639999999998</v>
      </c>
      <c r="DD22" s="141">
        <v>3620.2919999999999</v>
      </c>
      <c r="DE22" s="141">
        <v>3067.5919999999996</v>
      </c>
      <c r="DF22" s="141">
        <v>3434.7660000000001</v>
      </c>
      <c r="DG22" s="141">
        <v>3412.6410000000001</v>
      </c>
      <c r="DH22" s="141">
        <v>4506.348</v>
      </c>
      <c r="DI22" s="141">
        <v>3341.6149999999998</v>
      </c>
      <c r="DJ22" s="141">
        <v>2474.4880000000003</v>
      </c>
      <c r="DK22" s="141">
        <v>4526.4639999999999</v>
      </c>
      <c r="DL22" s="141">
        <v>4129.8450000000003</v>
      </c>
      <c r="DM22" s="141">
        <v>2873.904</v>
      </c>
      <c r="DN22" s="141">
        <v>3812.087</v>
      </c>
      <c r="DO22" s="141">
        <v>4242.5060000000003</v>
      </c>
      <c r="DP22" s="141">
        <v>4702.1990000000005</v>
      </c>
      <c r="DQ22" s="141">
        <v>3299.3960000000002</v>
      </c>
      <c r="DR22" s="141">
        <v>2687.7669999999998</v>
      </c>
      <c r="DS22" s="141">
        <v>4926.7370000000001</v>
      </c>
      <c r="DT22" s="141">
        <v>4126.6790000000001</v>
      </c>
      <c r="DU22" s="141">
        <v>4667.1630000000005</v>
      </c>
      <c r="DV22" s="141">
        <v>4231.0320000000002</v>
      </c>
      <c r="DW22" s="141">
        <v>3851.4569999999999</v>
      </c>
      <c r="DX22" s="141">
        <v>4360.6499999999996</v>
      </c>
      <c r="DY22" s="141">
        <v>4407.4059999999999</v>
      </c>
      <c r="DZ22" s="141">
        <v>3761.4690000000001</v>
      </c>
      <c r="EA22" s="141">
        <v>3273.91</v>
      </c>
      <c r="EB22" s="141">
        <v>4338.4220000000005</v>
      </c>
      <c r="EC22" s="141">
        <v>4995.2520000000004</v>
      </c>
      <c r="ED22" s="141">
        <v>3957.7760000000003</v>
      </c>
      <c r="EE22" s="141">
        <v>7173.9830000000002</v>
      </c>
      <c r="EF22" s="310">
        <f t="shared" si="0"/>
        <v>45523.356000000007</v>
      </c>
      <c r="EG22" s="310">
        <f t="shared" si="1"/>
        <v>53145.199000000001</v>
      </c>
    </row>
    <row r="23" spans="1:137" x14ac:dyDescent="0.2">
      <c r="A23" s="100" t="str">
        <f>IF('1'!$A$1=1,B23,C23)</f>
        <v>Debit</v>
      </c>
      <c r="B23" s="99" t="s">
        <v>51</v>
      </c>
      <c r="C23" s="99" t="s">
        <v>52</v>
      </c>
      <c r="D23" s="141">
        <v>-13519.843999999997</v>
      </c>
      <c r="E23" s="141">
        <v>-17625.522999999994</v>
      </c>
      <c r="F23" s="141">
        <v>-17535.186000000002</v>
      </c>
      <c r="G23" s="141">
        <v>25888.797999999995</v>
      </c>
      <c r="H23" s="141">
        <v>25767.595000000001</v>
      </c>
      <c r="I23" s="141">
        <v>25628.028999999999</v>
      </c>
      <c r="J23" s="141">
        <v>10356.509000000002</v>
      </c>
      <c r="K23" s="141">
        <v>8023.5689999999995</v>
      </c>
      <c r="L23" s="141">
        <v>8495.5349999999999</v>
      </c>
      <c r="M23" s="141">
        <v>-2293.3380000000025</v>
      </c>
      <c r="N23" s="141">
        <v>-3193.8300000000008</v>
      </c>
      <c r="O23" s="141">
        <v>-6765.0230000000001</v>
      </c>
      <c r="P23" s="141">
        <v>1067.4260000000004</v>
      </c>
      <c r="Q23" s="141">
        <v>3114.38</v>
      </c>
      <c r="R23" s="141">
        <v>10964.163</v>
      </c>
      <c r="S23" s="141">
        <v>19350.27</v>
      </c>
      <c r="T23" s="141">
        <v>18148.661999999997</v>
      </c>
      <c r="U23" s="141">
        <v>19287.385999999999</v>
      </c>
      <c r="V23" s="141">
        <v>10447.864000000001</v>
      </c>
      <c r="W23" s="141">
        <v>9850.4699999999993</v>
      </c>
      <c r="X23" s="141">
        <v>24462.454000000005</v>
      </c>
      <c r="Y23" s="141">
        <v>10483.210999999999</v>
      </c>
      <c r="Z23" s="141">
        <v>11000.002</v>
      </c>
      <c r="AA23" s="141">
        <v>12971.24</v>
      </c>
      <c r="AB23" s="141">
        <v>15095.741000000002</v>
      </c>
      <c r="AC23" s="141">
        <v>13919.302</v>
      </c>
      <c r="AD23" s="141">
        <v>32563.883000000002</v>
      </c>
      <c r="AE23" s="141">
        <v>15308.392</v>
      </c>
      <c r="AF23" s="141">
        <v>14770.843999999999</v>
      </c>
      <c r="AG23" s="141">
        <v>12323.382</v>
      </c>
      <c r="AH23" s="141">
        <v>11400.528999999999</v>
      </c>
      <c r="AI23" s="141">
        <v>9767.0380000000005</v>
      </c>
      <c r="AJ23" s="141">
        <v>26030.282000000003</v>
      </c>
      <c r="AK23" s="141">
        <v>14420.344000000001</v>
      </c>
      <c r="AL23" s="141">
        <v>13539.573</v>
      </c>
      <c r="AM23" s="141">
        <v>25342.705000000002</v>
      </c>
      <c r="AN23" s="141">
        <v>27353.823999999997</v>
      </c>
      <c r="AO23" s="141">
        <v>24182.235000000001</v>
      </c>
      <c r="AP23" s="141">
        <v>46123.449000000008</v>
      </c>
      <c r="AQ23" s="141">
        <v>18776.955000000002</v>
      </c>
      <c r="AR23" s="141">
        <v>17750.870999999999</v>
      </c>
      <c r="AS23" s="141">
        <v>16114.335000000001</v>
      </c>
      <c r="AT23" s="141">
        <v>11985.911</v>
      </c>
      <c r="AU23" s="141">
        <v>13411.316999999999</v>
      </c>
      <c r="AV23" s="141">
        <v>26697.130999999998</v>
      </c>
      <c r="AW23" s="141">
        <v>26664.757000000001</v>
      </c>
      <c r="AX23" s="141">
        <v>26508.889000000003</v>
      </c>
      <c r="AY23" s="141">
        <v>32374.346999999994</v>
      </c>
      <c r="AZ23" s="141">
        <v>18093.583999999999</v>
      </c>
      <c r="BA23" s="141">
        <v>16296.407999999999</v>
      </c>
      <c r="BB23" s="141">
        <v>34895.730000000003</v>
      </c>
      <c r="BC23" s="141">
        <v>22789.771000000001</v>
      </c>
      <c r="BD23" s="141">
        <v>20153.440999999999</v>
      </c>
      <c r="BE23" s="141">
        <v>21041.085999999999</v>
      </c>
      <c r="BF23" s="141">
        <v>26472.392</v>
      </c>
      <c r="BG23" s="141">
        <v>26989.032000000003</v>
      </c>
      <c r="BH23" s="141">
        <v>46839.54800000001</v>
      </c>
      <c r="BI23" s="141">
        <v>19127.128000000001</v>
      </c>
      <c r="BJ23" s="141">
        <v>16106.929999999998</v>
      </c>
      <c r="BK23" s="141">
        <v>23019.198</v>
      </c>
      <c r="BL23" s="141">
        <v>1808.9510000000009</v>
      </c>
      <c r="BM23" s="141">
        <v>4894.7100000000009</v>
      </c>
      <c r="BN23" s="141">
        <v>14605.997999999998</v>
      </c>
      <c r="BO23" s="141">
        <v>19955.670000000002</v>
      </c>
      <c r="BP23" s="141">
        <v>21800.05</v>
      </c>
      <c r="BQ23" s="141">
        <v>24944.657999999999</v>
      </c>
      <c r="BR23" s="141">
        <v>17616.78</v>
      </c>
      <c r="BS23" s="141">
        <v>17641.23</v>
      </c>
      <c r="BT23" s="141">
        <v>30942.249000000003</v>
      </c>
      <c r="BU23" s="141">
        <v>22886.560000000001</v>
      </c>
      <c r="BV23" s="141">
        <v>21713.888000000003</v>
      </c>
      <c r="BW23" s="141">
        <v>37578.405999999995</v>
      </c>
      <c r="BX23" s="141">
        <v>31606.142</v>
      </c>
      <c r="BY23" s="141">
        <v>31927.935000000001</v>
      </c>
      <c r="BZ23" s="141">
        <v>54423.705999999991</v>
      </c>
      <c r="CA23" s="141">
        <v>46838.626999999993</v>
      </c>
      <c r="CB23" s="141">
        <v>44992.646000000008</v>
      </c>
      <c r="CC23" s="141">
        <v>43638.272000000004</v>
      </c>
      <c r="CD23" s="141">
        <v>43597.709000000003</v>
      </c>
      <c r="CE23" s="141">
        <v>42320.063000000002</v>
      </c>
      <c r="CF23" s="141">
        <v>57892.394</v>
      </c>
      <c r="CG23" s="141">
        <v>40115.886999999995</v>
      </c>
      <c r="CH23" s="141">
        <v>49163.521000000001</v>
      </c>
      <c r="CI23" s="141">
        <v>52957.394</v>
      </c>
      <c r="CJ23" s="141">
        <v>22189.148000000001</v>
      </c>
      <c r="CK23" s="141">
        <v>23554.928000000004</v>
      </c>
      <c r="CL23" s="141">
        <v>9829.6460000000006</v>
      </c>
      <c r="CM23" s="141">
        <v>8922.7459999999992</v>
      </c>
      <c r="CN23" s="141">
        <v>11204.627</v>
      </c>
      <c r="CO23" s="141">
        <v>10619.529</v>
      </c>
      <c r="CP23" s="141">
        <v>6083.366</v>
      </c>
      <c r="CQ23" s="141">
        <v>10678.030999999999</v>
      </c>
      <c r="CR23" s="141">
        <v>2120.9789999999998</v>
      </c>
      <c r="CS23" s="141">
        <v>8776.4639999999999</v>
      </c>
      <c r="CT23" s="141">
        <v>16455.870999999999</v>
      </c>
      <c r="CU23" s="141">
        <v>14919.989000000001</v>
      </c>
      <c r="CV23" s="141">
        <v>18979.102999999999</v>
      </c>
      <c r="CW23" s="141">
        <v>27463.018000000004</v>
      </c>
      <c r="CX23" s="141">
        <v>23477.041000000001</v>
      </c>
      <c r="CY23" s="141">
        <v>20624.691000000003</v>
      </c>
      <c r="CZ23" s="141">
        <v>27133.901000000002</v>
      </c>
      <c r="DA23" s="141">
        <v>22197.139999999996</v>
      </c>
      <c r="DB23" s="141">
        <v>22526.257999999998</v>
      </c>
      <c r="DC23" s="141">
        <v>33606.544000000002</v>
      </c>
      <c r="DD23" s="141">
        <v>24098.707999999999</v>
      </c>
      <c r="DE23" s="141">
        <v>16944.792000000001</v>
      </c>
      <c r="DF23" s="141">
        <v>23862.576000000001</v>
      </c>
      <c r="DG23" s="141">
        <v>3152.9840000000022</v>
      </c>
      <c r="DH23" s="141">
        <v>21850.11</v>
      </c>
      <c r="DI23" s="141">
        <v>39795.592000000004</v>
      </c>
      <c r="DJ23" s="141">
        <v>30660.446</v>
      </c>
      <c r="DK23" s="141">
        <v>27158.779000000002</v>
      </c>
      <c r="DL23" s="141">
        <v>30854.711000000003</v>
      </c>
      <c r="DM23" s="141">
        <v>25986.563000000002</v>
      </c>
      <c r="DN23" s="141">
        <v>22995.489000000001</v>
      </c>
      <c r="DO23" s="141">
        <v>38718.012000000002</v>
      </c>
      <c r="DP23" s="141">
        <v>26315.814999999995</v>
      </c>
      <c r="DQ23" s="141">
        <v>30808.115000000002</v>
      </c>
      <c r="DR23" s="141">
        <v>39365.451000000001</v>
      </c>
      <c r="DS23" s="141">
        <v>28850.638999999999</v>
      </c>
      <c r="DT23" s="141">
        <v>38234.938999999998</v>
      </c>
      <c r="DU23" s="141">
        <v>36128.845000000001</v>
      </c>
      <c r="DV23" s="141">
        <v>25800.995999999999</v>
      </c>
      <c r="DW23" s="141">
        <v>26877.362999999998</v>
      </c>
      <c r="DX23" s="141">
        <v>31853.510000000002</v>
      </c>
      <c r="DY23" s="141">
        <v>34136.603999999999</v>
      </c>
      <c r="DZ23" s="141">
        <v>37280.335999999996</v>
      </c>
      <c r="EA23" s="141">
        <v>33858.033000000003</v>
      </c>
      <c r="EB23" s="141">
        <v>27228.760000000002</v>
      </c>
      <c r="EC23" s="141">
        <v>33842.833000000006</v>
      </c>
      <c r="ED23" s="141">
        <v>37598.872000000003</v>
      </c>
      <c r="EE23" s="141">
        <v>45955.691999999995</v>
      </c>
      <c r="EF23" s="310">
        <f t="shared" si="0"/>
        <v>363359.72200000001</v>
      </c>
      <c r="EG23" s="310">
        <f t="shared" si="1"/>
        <v>408796.783</v>
      </c>
    </row>
    <row r="24" spans="1:137" x14ac:dyDescent="0.2">
      <c r="A24" s="100" t="str">
        <f>IF('1'!$A$1=1,B24,C24)</f>
        <v>o/w: reinvested earnings</v>
      </c>
      <c r="B24" s="101" t="s">
        <v>57</v>
      </c>
      <c r="C24" s="101" t="s">
        <v>58</v>
      </c>
      <c r="D24" s="141">
        <v>-22564.699999999997</v>
      </c>
      <c r="E24" s="141">
        <v>-27539.878999999997</v>
      </c>
      <c r="F24" s="141">
        <v>-27628.383000000002</v>
      </c>
      <c r="G24" s="141">
        <v>14511.352999999999</v>
      </c>
      <c r="H24" s="141">
        <v>16021.085999999999</v>
      </c>
      <c r="I24" s="141">
        <v>16922.567999999999</v>
      </c>
      <c r="J24" s="141">
        <v>913.81000000000006</v>
      </c>
      <c r="K24" s="141">
        <v>908.32899999999995</v>
      </c>
      <c r="L24" s="141">
        <v>914.90399999999988</v>
      </c>
      <c r="M24" s="141">
        <v>-13301.356000000002</v>
      </c>
      <c r="N24" s="141">
        <v>-15199.832</v>
      </c>
      <c r="O24" s="141">
        <v>-17462.655999999999</v>
      </c>
      <c r="P24" s="141">
        <v>-6259</v>
      </c>
      <c r="Q24" s="141">
        <v>-7073.3379999999997</v>
      </c>
      <c r="R24" s="141">
        <v>-9567.2870000000003</v>
      </c>
      <c r="S24" s="141">
        <v>11482.014999999999</v>
      </c>
      <c r="T24" s="141">
        <v>11317.707999999999</v>
      </c>
      <c r="U24" s="141">
        <v>11327.909</v>
      </c>
      <c r="V24" s="141">
        <v>297.80100000000016</v>
      </c>
      <c r="W24" s="141">
        <v>175.45400000000006</v>
      </c>
      <c r="X24" s="141">
        <v>-394.13200000000006</v>
      </c>
      <c r="Y24" s="141">
        <v>437.87400000000002</v>
      </c>
      <c r="Z24" s="141">
        <v>385.51400000000001</v>
      </c>
      <c r="AA24" s="141">
        <v>733.726</v>
      </c>
      <c r="AB24" s="141">
        <v>5185.7669999999998</v>
      </c>
      <c r="AC24" s="141">
        <v>5054.1930000000002</v>
      </c>
      <c r="AD24" s="141">
        <v>6939.402</v>
      </c>
      <c r="AE24" s="141">
        <v>4646.232</v>
      </c>
      <c r="AF24" s="141">
        <v>2959.453</v>
      </c>
      <c r="AG24" s="141">
        <v>4882.357</v>
      </c>
      <c r="AH24" s="141">
        <v>1090.711</v>
      </c>
      <c r="AI24" s="141">
        <v>333.25800000000004</v>
      </c>
      <c r="AJ24" s="141">
        <v>678.82399999999996</v>
      </c>
      <c r="AK24" s="141">
        <v>2212.3630000000003</v>
      </c>
      <c r="AL24" s="141">
        <v>2670.527</v>
      </c>
      <c r="AM24" s="141">
        <v>3274.4649999999997</v>
      </c>
      <c r="AN24" s="141">
        <v>13733.780999999999</v>
      </c>
      <c r="AO24" s="141">
        <v>13558.353999999999</v>
      </c>
      <c r="AP24" s="141">
        <v>13434.013999999999</v>
      </c>
      <c r="AQ24" s="141">
        <v>2876.692</v>
      </c>
      <c r="AR24" s="141">
        <v>3743.9159999999997</v>
      </c>
      <c r="AS24" s="141">
        <v>2410.6</v>
      </c>
      <c r="AT24" s="141">
        <v>-6837.7779999999993</v>
      </c>
      <c r="AU24" s="141">
        <v>-4534.5650000000005</v>
      </c>
      <c r="AV24" s="141">
        <v>-4115.9249999999993</v>
      </c>
      <c r="AW24" s="141">
        <v>12826.085999999999</v>
      </c>
      <c r="AX24" s="141">
        <v>11536.535</v>
      </c>
      <c r="AY24" s="141">
        <v>12810.793</v>
      </c>
      <c r="AZ24" s="141">
        <v>5492.1970000000001</v>
      </c>
      <c r="BA24" s="141">
        <v>4997.5649999999996</v>
      </c>
      <c r="BB24" s="141">
        <v>5856.25</v>
      </c>
      <c r="BC24" s="141">
        <v>8713.7360000000008</v>
      </c>
      <c r="BD24" s="141">
        <v>7175.0460000000003</v>
      </c>
      <c r="BE24" s="141">
        <v>6280.5259999999998</v>
      </c>
      <c r="BF24" s="141">
        <v>8884.2170000000006</v>
      </c>
      <c r="BG24" s="141">
        <v>12472.013000000001</v>
      </c>
      <c r="BH24" s="141">
        <v>14242.591</v>
      </c>
      <c r="BI24" s="141">
        <v>595.39699999999993</v>
      </c>
      <c r="BJ24" s="141">
        <v>4922.2389999999996</v>
      </c>
      <c r="BK24" s="141">
        <v>4178.87</v>
      </c>
      <c r="BL24" s="141">
        <v>-12590.302</v>
      </c>
      <c r="BM24" s="141">
        <v>-13946.228999999999</v>
      </c>
      <c r="BN24" s="141">
        <v>-18303.719000000001</v>
      </c>
      <c r="BO24" s="141">
        <v>8793.5630000000001</v>
      </c>
      <c r="BP24" s="141">
        <v>9063.2430000000004</v>
      </c>
      <c r="BQ24" s="141">
        <v>10389.155999999999</v>
      </c>
      <c r="BR24" s="141">
        <v>-628.19599999999991</v>
      </c>
      <c r="BS24" s="141">
        <v>1321.028</v>
      </c>
      <c r="BT24" s="141">
        <v>-3972.694</v>
      </c>
      <c r="BU24" s="141">
        <v>3342.3439999999996</v>
      </c>
      <c r="BV24" s="141">
        <v>5492.17</v>
      </c>
      <c r="BW24" s="141">
        <v>1380.316</v>
      </c>
      <c r="BX24" s="141">
        <v>19245.883000000002</v>
      </c>
      <c r="BY24" s="141">
        <v>6023.0860000000002</v>
      </c>
      <c r="BZ24" s="141">
        <v>24932.616999999998</v>
      </c>
      <c r="CA24" s="141">
        <v>21115.088</v>
      </c>
      <c r="CB24" s="141">
        <v>15457.596</v>
      </c>
      <c r="CC24" s="141">
        <v>11413.505000000001</v>
      </c>
      <c r="CD24" s="141">
        <v>16029.37</v>
      </c>
      <c r="CE24" s="141">
        <v>16901.240000000002</v>
      </c>
      <c r="CF24" s="141">
        <v>19217.280999999999</v>
      </c>
      <c r="CG24" s="141">
        <v>6962.9150000000009</v>
      </c>
      <c r="CH24" s="141">
        <v>9361.9609999999993</v>
      </c>
      <c r="CI24" s="141">
        <v>-30968.916999999998</v>
      </c>
      <c r="CJ24" s="141">
        <v>10101.239</v>
      </c>
      <c r="CK24" s="141">
        <v>-3239.1580000000004</v>
      </c>
      <c r="CL24" s="141">
        <v>-3042.509</v>
      </c>
      <c r="CM24" s="141">
        <v>2369.6469999999999</v>
      </c>
      <c r="CN24" s="141">
        <v>2808.47</v>
      </c>
      <c r="CO24" s="141">
        <v>3890.902</v>
      </c>
      <c r="CP24" s="141">
        <v>-509.60100000000011</v>
      </c>
      <c r="CQ24" s="141">
        <v>-2267.2530000000002</v>
      </c>
      <c r="CR24" s="141">
        <v>-2340.39</v>
      </c>
      <c r="CS24" s="141">
        <v>2120.9790000000003</v>
      </c>
      <c r="CT24" s="141">
        <v>767.9399999999996</v>
      </c>
      <c r="CU24" s="141">
        <v>-2450.0960000000005</v>
      </c>
      <c r="CV24" s="141">
        <v>13310.971000000001</v>
      </c>
      <c r="CW24" s="141">
        <v>12140.775000000001</v>
      </c>
      <c r="CX24" s="141">
        <v>15322.243</v>
      </c>
      <c r="CY24" s="141">
        <v>11226.56</v>
      </c>
      <c r="CZ24" s="141">
        <v>11372.835000000001</v>
      </c>
      <c r="DA24" s="141">
        <v>13457.243999999999</v>
      </c>
      <c r="DB24" s="141">
        <v>15358.812</v>
      </c>
      <c r="DC24" s="141">
        <v>13640.088</v>
      </c>
      <c r="DD24" s="141">
        <v>16821.556</v>
      </c>
      <c r="DE24" s="141">
        <v>6573.4110000000001</v>
      </c>
      <c r="DF24" s="141">
        <v>4519.4269999999997</v>
      </c>
      <c r="DG24" s="141">
        <v>-9681.5149999999994</v>
      </c>
      <c r="DH24" s="141">
        <v>15412.468999999999</v>
      </c>
      <c r="DI24" s="141">
        <v>15530.913</v>
      </c>
      <c r="DJ24" s="141">
        <v>18172.018</v>
      </c>
      <c r="DK24" s="141">
        <v>13500.669000000002</v>
      </c>
      <c r="DL24" s="141">
        <v>10562.874</v>
      </c>
      <c r="DM24" s="141">
        <v>12305.164000000001</v>
      </c>
      <c r="DN24" s="141">
        <v>9140.8089999999993</v>
      </c>
      <c r="DO24" s="141">
        <v>7496.4670000000006</v>
      </c>
      <c r="DP24" s="141">
        <v>-4949.683</v>
      </c>
      <c r="DQ24" s="141">
        <v>5526.4889999999996</v>
      </c>
      <c r="DR24" s="141">
        <v>2729.1170000000002</v>
      </c>
      <c r="DS24" s="141">
        <v>-3423.6649999999995</v>
      </c>
      <c r="DT24" s="141">
        <v>4000.3519999999999</v>
      </c>
      <c r="DU24" s="141">
        <v>4750.5060000000003</v>
      </c>
      <c r="DV24" s="141">
        <v>2820.6880000000001</v>
      </c>
      <c r="DW24" s="141">
        <v>4845.38</v>
      </c>
      <c r="DX24" s="141">
        <v>3363.93</v>
      </c>
      <c r="DY24" s="141">
        <v>6943.7430000000004</v>
      </c>
      <c r="DZ24" s="141">
        <v>2967.3809999999999</v>
      </c>
      <c r="EA24" s="141">
        <v>1699.1180000000004</v>
      </c>
      <c r="EB24" s="141">
        <v>2313.8250000000003</v>
      </c>
      <c r="EC24" s="141">
        <v>3704.8119999999999</v>
      </c>
      <c r="ED24" s="141">
        <v>3747.2559999999999</v>
      </c>
      <c r="EE24" s="141">
        <v>1898.9960000000001</v>
      </c>
      <c r="EF24" s="310">
        <f t="shared" si="0"/>
        <v>102003.641</v>
      </c>
      <c r="EG24" s="310">
        <f t="shared" si="1"/>
        <v>43055.987000000001</v>
      </c>
    </row>
    <row r="25" spans="1:137" x14ac:dyDescent="0.2">
      <c r="A25" s="33" t="str">
        <f>IF('1'!$A$1=1,B25,C25)</f>
        <v>Other primary income (net)</v>
      </c>
      <c r="B25" s="43" t="s">
        <v>432</v>
      </c>
      <c r="C25" s="43" t="s">
        <v>433</v>
      </c>
      <c r="D25" s="305" t="s">
        <v>442</v>
      </c>
      <c r="E25" s="305" t="s">
        <v>442</v>
      </c>
      <c r="F25" s="305" t="s">
        <v>442</v>
      </c>
      <c r="G25" s="305" t="s">
        <v>442</v>
      </c>
      <c r="H25" s="305" t="s">
        <v>442</v>
      </c>
      <c r="I25" s="305" t="s">
        <v>442</v>
      </c>
      <c r="J25" s="305" t="s">
        <v>442</v>
      </c>
      <c r="K25" s="305" t="s">
        <v>442</v>
      </c>
      <c r="L25" s="305" t="s">
        <v>442</v>
      </c>
      <c r="M25" s="305" t="s">
        <v>442</v>
      </c>
      <c r="N25" s="305" t="s">
        <v>442</v>
      </c>
      <c r="O25" s="305" t="s">
        <v>442</v>
      </c>
      <c r="P25" s="305" t="s">
        <v>442</v>
      </c>
      <c r="Q25" s="305" t="s">
        <v>442</v>
      </c>
      <c r="R25" s="305" t="s">
        <v>442</v>
      </c>
      <c r="S25" s="305" t="s">
        <v>442</v>
      </c>
      <c r="T25" s="305" t="s">
        <v>442</v>
      </c>
      <c r="U25" s="305" t="s">
        <v>442</v>
      </c>
      <c r="V25" s="305" t="s">
        <v>442</v>
      </c>
      <c r="W25" s="305" t="s">
        <v>442</v>
      </c>
      <c r="X25" s="305" t="s">
        <v>442</v>
      </c>
      <c r="Y25" s="305" t="s">
        <v>442</v>
      </c>
      <c r="Z25" s="305" t="s">
        <v>442</v>
      </c>
      <c r="AA25" s="305" t="s">
        <v>442</v>
      </c>
      <c r="AB25" s="305" t="s">
        <v>442</v>
      </c>
      <c r="AC25" s="305" t="s">
        <v>442</v>
      </c>
      <c r="AD25" s="305" t="s">
        <v>442</v>
      </c>
      <c r="AE25" s="305" t="s">
        <v>442</v>
      </c>
      <c r="AF25" s="305" t="s">
        <v>442</v>
      </c>
      <c r="AG25" s="305" t="s">
        <v>442</v>
      </c>
      <c r="AH25" s="305" t="s">
        <v>442</v>
      </c>
      <c r="AI25" s="305" t="s">
        <v>442</v>
      </c>
      <c r="AJ25" s="305" t="s">
        <v>442</v>
      </c>
      <c r="AK25" s="305" t="s">
        <v>442</v>
      </c>
      <c r="AL25" s="305" t="s">
        <v>442</v>
      </c>
      <c r="AM25" s="305" t="s">
        <v>442</v>
      </c>
      <c r="AN25" s="305" t="s">
        <v>442</v>
      </c>
      <c r="AO25" s="305" t="s">
        <v>442</v>
      </c>
      <c r="AP25" s="305" t="s">
        <v>442</v>
      </c>
      <c r="AQ25" s="305" t="s">
        <v>442</v>
      </c>
      <c r="AR25" s="305" t="s">
        <v>442</v>
      </c>
      <c r="AS25" s="305" t="s">
        <v>442</v>
      </c>
      <c r="AT25" s="305" t="s">
        <v>442</v>
      </c>
      <c r="AU25" s="305" t="s">
        <v>442</v>
      </c>
      <c r="AV25" s="305" t="s">
        <v>442</v>
      </c>
      <c r="AW25" s="305" t="s">
        <v>442</v>
      </c>
      <c r="AX25" s="305" t="s">
        <v>442</v>
      </c>
      <c r="AY25" s="305" t="s">
        <v>442</v>
      </c>
      <c r="AZ25" s="305" t="s">
        <v>442</v>
      </c>
      <c r="BA25" s="305" t="s">
        <v>442</v>
      </c>
      <c r="BB25" s="305" t="s">
        <v>442</v>
      </c>
      <c r="BC25" s="305" t="s">
        <v>442</v>
      </c>
      <c r="BD25" s="305" t="s">
        <v>442</v>
      </c>
      <c r="BE25" s="305" t="s">
        <v>442</v>
      </c>
      <c r="BF25" s="305" t="s">
        <v>442</v>
      </c>
      <c r="BG25" s="305" t="s">
        <v>442</v>
      </c>
      <c r="BH25" s="305" t="s">
        <v>442</v>
      </c>
      <c r="BI25" s="305" t="s">
        <v>442</v>
      </c>
      <c r="BJ25" s="305" t="s">
        <v>442</v>
      </c>
      <c r="BK25" s="305" t="s">
        <v>442</v>
      </c>
      <c r="BL25" s="305" t="s">
        <v>442</v>
      </c>
      <c r="BM25" s="305" t="s">
        <v>442</v>
      </c>
      <c r="BN25" s="305" t="s">
        <v>442</v>
      </c>
      <c r="BO25" s="305" t="s">
        <v>442</v>
      </c>
      <c r="BP25" s="305" t="s">
        <v>442</v>
      </c>
      <c r="BQ25" s="305" t="s">
        <v>442</v>
      </c>
      <c r="BR25" s="305" t="s">
        <v>442</v>
      </c>
      <c r="BS25" s="305" t="s">
        <v>442</v>
      </c>
      <c r="BT25" s="305" t="s">
        <v>442</v>
      </c>
      <c r="BU25" s="305" t="s">
        <v>442</v>
      </c>
      <c r="BV25" s="305" t="s">
        <v>442</v>
      </c>
      <c r="BW25" s="305" t="s">
        <v>442</v>
      </c>
      <c r="BX25" s="305" t="s">
        <v>442</v>
      </c>
      <c r="BY25" s="305" t="s">
        <v>442</v>
      </c>
      <c r="BZ25" s="305" t="s">
        <v>442</v>
      </c>
      <c r="CA25" s="305" t="s">
        <v>442</v>
      </c>
      <c r="CB25" s="305" t="s">
        <v>442</v>
      </c>
      <c r="CC25" s="305" t="s">
        <v>442</v>
      </c>
      <c r="CD25" s="305" t="s">
        <v>442</v>
      </c>
      <c r="CE25" s="305" t="s">
        <v>442</v>
      </c>
      <c r="CF25" s="305" t="s">
        <v>442</v>
      </c>
      <c r="CG25" s="305" t="s">
        <v>442</v>
      </c>
      <c r="CH25" s="305" t="s">
        <v>442</v>
      </c>
      <c r="CI25" s="305" t="s">
        <v>442</v>
      </c>
      <c r="CJ25" s="305" t="s">
        <v>442</v>
      </c>
      <c r="CK25" s="305" t="s">
        <v>442</v>
      </c>
      <c r="CL25" s="305" t="s">
        <v>442</v>
      </c>
      <c r="CM25" s="305" t="s">
        <v>442</v>
      </c>
      <c r="CN25" s="305" t="s">
        <v>442</v>
      </c>
      <c r="CO25" s="305" t="s">
        <v>442</v>
      </c>
      <c r="CP25" s="305" t="s">
        <v>442</v>
      </c>
      <c r="CQ25" s="305" t="s">
        <v>442</v>
      </c>
      <c r="CR25" s="305" t="s">
        <v>442</v>
      </c>
      <c r="CS25" s="305" t="s">
        <v>442</v>
      </c>
      <c r="CT25" s="305" t="s">
        <v>442</v>
      </c>
      <c r="CU25" s="305" t="s">
        <v>442</v>
      </c>
      <c r="CV25" s="141">
        <v>519.99963551313544</v>
      </c>
      <c r="CW25" s="141">
        <v>1429.9068644868646</v>
      </c>
      <c r="CX25" s="141">
        <v>0</v>
      </c>
      <c r="CY25" s="141">
        <v>703.45531661526604</v>
      </c>
      <c r="CZ25" s="141">
        <v>1198.3300833847338</v>
      </c>
      <c r="DA25" s="141">
        <v>0</v>
      </c>
      <c r="DB25" s="141">
        <v>805.39048366187171</v>
      </c>
      <c r="DC25" s="141">
        <v>1226.2482899307406</v>
      </c>
      <c r="DD25" s="141">
        <v>34.490526407387676</v>
      </c>
      <c r="DE25" s="141">
        <v>1333.7974217985259</v>
      </c>
      <c r="DF25" s="141">
        <v>763.32667020147414</v>
      </c>
      <c r="DG25" s="141">
        <v>0</v>
      </c>
      <c r="DH25" s="141">
        <v>2011.646</v>
      </c>
      <c r="DI25" s="141">
        <v>523.02</v>
      </c>
      <c r="DJ25" s="141">
        <v>0</v>
      </c>
      <c r="DK25" s="141">
        <v>2071.248</v>
      </c>
      <c r="DL25" s="141">
        <v>601.59900000000005</v>
      </c>
      <c r="DM25" s="141">
        <v>0</v>
      </c>
      <c r="DN25" s="141">
        <v>2370.5239999999999</v>
      </c>
      <c r="DO25" s="141">
        <v>254.34399999999999</v>
      </c>
      <c r="DP25" s="141">
        <v>277.428</v>
      </c>
      <c r="DQ25" s="141">
        <v>2411.2660000000001</v>
      </c>
      <c r="DR25" s="141">
        <v>663.27599999999995</v>
      </c>
      <c r="DS25" s="141">
        <v>38.009</v>
      </c>
      <c r="DT25" s="141">
        <v>3089.49</v>
      </c>
      <c r="DU25" s="141">
        <v>289.21100000000001</v>
      </c>
      <c r="DV25" s="141">
        <v>164.50800000000001</v>
      </c>
      <c r="DW25" s="141">
        <v>2236.3290000000002</v>
      </c>
      <c r="DX25" s="141">
        <v>1785.79</v>
      </c>
      <c r="DY25" s="141">
        <v>166.31700000000001</v>
      </c>
      <c r="DZ25" s="141">
        <v>2800.2049999999999</v>
      </c>
      <c r="EA25" s="141">
        <v>331.53500000000003</v>
      </c>
      <c r="EB25" s="141">
        <v>537.13800000000003</v>
      </c>
      <c r="EC25" s="141">
        <v>2789.0160000000001</v>
      </c>
      <c r="ED25" s="141">
        <v>968.39200000000005</v>
      </c>
      <c r="EE25" s="141">
        <v>211</v>
      </c>
      <c r="EF25" s="310">
        <f t="shared" si="0"/>
        <v>11222.36</v>
      </c>
      <c r="EG25" s="310">
        <f t="shared" si="1"/>
        <v>15368.931</v>
      </c>
    </row>
    <row r="26" spans="1:137" x14ac:dyDescent="0.2">
      <c r="A26" s="36" t="str">
        <f>IF('1'!$A$1=1,B26,C26)</f>
        <v>Credit</v>
      </c>
      <c r="B26" s="44" t="s">
        <v>49</v>
      </c>
      <c r="C26" s="44" t="s">
        <v>50</v>
      </c>
      <c r="D26" s="305" t="s">
        <v>442</v>
      </c>
      <c r="E26" s="305" t="s">
        <v>442</v>
      </c>
      <c r="F26" s="305" t="s">
        <v>442</v>
      </c>
      <c r="G26" s="305" t="s">
        <v>442</v>
      </c>
      <c r="H26" s="305" t="s">
        <v>442</v>
      </c>
      <c r="I26" s="305" t="s">
        <v>442</v>
      </c>
      <c r="J26" s="305" t="s">
        <v>442</v>
      </c>
      <c r="K26" s="305" t="s">
        <v>442</v>
      </c>
      <c r="L26" s="305" t="s">
        <v>442</v>
      </c>
      <c r="M26" s="305" t="s">
        <v>442</v>
      </c>
      <c r="N26" s="305" t="s">
        <v>442</v>
      </c>
      <c r="O26" s="305" t="s">
        <v>442</v>
      </c>
      <c r="P26" s="305" t="s">
        <v>442</v>
      </c>
      <c r="Q26" s="305" t="s">
        <v>442</v>
      </c>
      <c r="R26" s="305" t="s">
        <v>442</v>
      </c>
      <c r="S26" s="305" t="s">
        <v>442</v>
      </c>
      <c r="T26" s="305" t="s">
        <v>442</v>
      </c>
      <c r="U26" s="305" t="s">
        <v>442</v>
      </c>
      <c r="V26" s="305" t="s">
        <v>442</v>
      </c>
      <c r="W26" s="305" t="s">
        <v>442</v>
      </c>
      <c r="X26" s="305" t="s">
        <v>442</v>
      </c>
      <c r="Y26" s="305" t="s">
        <v>442</v>
      </c>
      <c r="Z26" s="305" t="s">
        <v>442</v>
      </c>
      <c r="AA26" s="305" t="s">
        <v>442</v>
      </c>
      <c r="AB26" s="305" t="s">
        <v>442</v>
      </c>
      <c r="AC26" s="305" t="s">
        <v>442</v>
      </c>
      <c r="AD26" s="305" t="s">
        <v>442</v>
      </c>
      <c r="AE26" s="305" t="s">
        <v>442</v>
      </c>
      <c r="AF26" s="305" t="s">
        <v>442</v>
      </c>
      <c r="AG26" s="305" t="s">
        <v>442</v>
      </c>
      <c r="AH26" s="305" t="s">
        <v>442</v>
      </c>
      <c r="AI26" s="305" t="s">
        <v>442</v>
      </c>
      <c r="AJ26" s="305" t="s">
        <v>442</v>
      </c>
      <c r="AK26" s="305" t="s">
        <v>442</v>
      </c>
      <c r="AL26" s="305" t="s">
        <v>442</v>
      </c>
      <c r="AM26" s="305" t="s">
        <v>442</v>
      </c>
      <c r="AN26" s="305" t="s">
        <v>442</v>
      </c>
      <c r="AO26" s="305" t="s">
        <v>442</v>
      </c>
      <c r="AP26" s="305" t="s">
        <v>442</v>
      </c>
      <c r="AQ26" s="305" t="s">
        <v>442</v>
      </c>
      <c r="AR26" s="305" t="s">
        <v>442</v>
      </c>
      <c r="AS26" s="305" t="s">
        <v>442</v>
      </c>
      <c r="AT26" s="305" t="s">
        <v>442</v>
      </c>
      <c r="AU26" s="305" t="s">
        <v>442</v>
      </c>
      <c r="AV26" s="305" t="s">
        <v>442</v>
      </c>
      <c r="AW26" s="305" t="s">
        <v>442</v>
      </c>
      <c r="AX26" s="305" t="s">
        <v>442</v>
      </c>
      <c r="AY26" s="305" t="s">
        <v>442</v>
      </c>
      <c r="AZ26" s="305" t="s">
        <v>442</v>
      </c>
      <c r="BA26" s="305" t="s">
        <v>442</v>
      </c>
      <c r="BB26" s="305" t="s">
        <v>442</v>
      </c>
      <c r="BC26" s="305" t="s">
        <v>442</v>
      </c>
      <c r="BD26" s="305" t="s">
        <v>442</v>
      </c>
      <c r="BE26" s="305" t="s">
        <v>442</v>
      </c>
      <c r="BF26" s="305" t="s">
        <v>442</v>
      </c>
      <c r="BG26" s="305" t="s">
        <v>442</v>
      </c>
      <c r="BH26" s="305" t="s">
        <v>442</v>
      </c>
      <c r="BI26" s="305" t="s">
        <v>442</v>
      </c>
      <c r="BJ26" s="305" t="s">
        <v>442</v>
      </c>
      <c r="BK26" s="305" t="s">
        <v>442</v>
      </c>
      <c r="BL26" s="305" t="s">
        <v>442</v>
      </c>
      <c r="BM26" s="305" t="s">
        <v>442</v>
      </c>
      <c r="BN26" s="305" t="s">
        <v>442</v>
      </c>
      <c r="BO26" s="305" t="s">
        <v>442</v>
      </c>
      <c r="BP26" s="305" t="s">
        <v>442</v>
      </c>
      <c r="BQ26" s="305" t="s">
        <v>442</v>
      </c>
      <c r="BR26" s="305" t="s">
        <v>442</v>
      </c>
      <c r="BS26" s="305" t="s">
        <v>442</v>
      </c>
      <c r="BT26" s="305" t="s">
        <v>442</v>
      </c>
      <c r="BU26" s="305" t="s">
        <v>442</v>
      </c>
      <c r="BV26" s="305" t="s">
        <v>442</v>
      </c>
      <c r="BW26" s="305" t="s">
        <v>442</v>
      </c>
      <c r="BX26" s="305" t="s">
        <v>442</v>
      </c>
      <c r="BY26" s="305" t="s">
        <v>442</v>
      </c>
      <c r="BZ26" s="305" t="s">
        <v>442</v>
      </c>
      <c r="CA26" s="305" t="s">
        <v>442</v>
      </c>
      <c r="CB26" s="305" t="s">
        <v>442</v>
      </c>
      <c r="CC26" s="305" t="s">
        <v>442</v>
      </c>
      <c r="CD26" s="305" t="s">
        <v>442</v>
      </c>
      <c r="CE26" s="305" t="s">
        <v>442</v>
      </c>
      <c r="CF26" s="305" t="s">
        <v>442</v>
      </c>
      <c r="CG26" s="305" t="s">
        <v>442</v>
      </c>
      <c r="CH26" s="305" t="s">
        <v>442</v>
      </c>
      <c r="CI26" s="305" t="s">
        <v>442</v>
      </c>
      <c r="CJ26" s="305" t="s">
        <v>442</v>
      </c>
      <c r="CK26" s="305" t="s">
        <v>442</v>
      </c>
      <c r="CL26" s="305" t="s">
        <v>442</v>
      </c>
      <c r="CM26" s="305" t="s">
        <v>442</v>
      </c>
      <c r="CN26" s="305" t="s">
        <v>442</v>
      </c>
      <c r="CO26" s="305" t="s">
        <v>442</v>
      </c>
      <c r="CP26" s="305" t="s">
        <v>442</v>
      </c>
      <c r="CQ26" s="305" t="s">
        <v>442</v>
      </c>
      <c r="CR26" s="305" t="s">
        <v>442</v>
      </c>
      <c r="CS26" s="305" t="s">
        <v>442</v>
      </c>
      <c r="CT26" s="305" t="s">
        <v>442</v>
      </c>
      <c r="CU26" s="305" t="s">
        <v>442</v>
      </c>
      <c r="CV26" s="141">
        <v>519.99963551313544</v>
      </c>
      <c r="CW26" s="141">
        <v>1429.9068644868646</v>
      </c>
      <c r="CX26" s="141">
        <v>0</v>
      </c>
      <c r="CY26" s="141">
        <v>703.45531661526604</v>
      </c>
      <c r="CZ26" s="141">
        <v>1198.3300833847338</v>
      </c>
      <c r="DA26" s="141">
        <v>0</v>
      </c>
      <c r="DB26" s="141">
        <v>805.39048366187171</v>
      </c>
      <c r="DC26" s="141">
        <v>1226.2482899307406</v>
      </c>
      <c r="DD26" s="141">
        <v>34.490526407387676</v>
      </c>
      <c r="DE26" s="141">
        <v>1333.7974217985259</v>
      </c>
      <c r="DF26" s="141">
        <v>763.32667020147414</v>
      </c>
      <c r="DG26" s="141">
        <v>0</v>
      </c>
      <c r="DH26" s="141">
        <v>2011.646</v>
      </c>
      <c r="DI26" s="141">
        <v>523.02</v>
      </c>
      <c r="DJ26" s="141">
        <v>0</v>
      </c>
      <c r="DK26" s="141">
        <v>2071.248</v>
      </c>
      <c r="DL26" s="141">
        <v>601.59900000000005</v>
      </c>
      <c r="DM26" s="141">
        <v>0</v>
      </c>
      <c r="DN26" s="141">
        <v>2370.5239999999999</v>
      </c>
      <c r="DO26" s="141">
        <v>254.34399999999999</v>
      </c>
      <c r="DP26" s="141">
        <v>277.428</v>
      </c>
      <c r="DQ26" s="141">
        <v>2411.2660000000001</v>
      </c>
      <c r="DR26" s="141">
        <v>663.27599999999995</v>
      </c>
      <c r="DS26" s="141">
        <v>38.009</v>
      </c>
      <c r="DT26" s="141">
        <v>3089.49</v>
      </c>
      <c r="DU26" s="141">
        <v>289.21100000000001</v>
      </c>
      <c r="DV26" s="141">
        <v>164.50800000000001</v>
      </c>
      <c r="DW26" s="141">
        <v>2236.3290000000002</v>
      </c>
      <c r="DX26" s="141">
        <v>1785.79</v>
      </c>
      <c r="DY26" s="141">
        <v>166.31700000000001</v>
      </c>
      <c r="DZ26" s="141">
        <v>2800.2049999999999</v>
      </c>
      <c r="EA26" s="141">
        <v>331.53500000000003</v>
      </c>
      <c r="EB26" s="141">
        <v>537.13800000000003</v>
      </c>
      <c r="EC26" s="141">
        <v>2789.0160000000001</v>
      </c>
      <c r="ED26" s="141">
        <v>968.39200000000005</v>
      </c>
      <c r="EE26" s="141">
        <v>211</v>
      </c>
      <c r="EF26" s="310">
        <f t="shared" si="0"/>
        <v>11222.36</v>
      </c>
      <c r="EG26" s="310">
        <f t="shared" si="1"/>
        <v>15368.931</v>
      </c>
    </row>
    <row r="27" spans="1:137" x14ac:dyDescent="0.2">
      <c r="A27" s="36" t="str">
        <f>IF('1'!$A$1=1,B27,C27)</f>
        <v>Debit</v>
      </c>
      <c r="B27" s="44" t="s">
        <v>51</v>
      </c>
      <c r="C27" s="44" t="s">
        <v>52</v>
      </c>
      <c r="D27" s="305" t="s">
        <v>442</v>
      </c>
      <c r="E27" s="305" t="s">
        <v>442</v>
      </c>
      <c r="F27" s="305" t="s">
        <v>442</v>
      </c>
      <c r="G27" s="305" t="s">
        <v>442</v>
      </c>
      <c r="H27" s="305" t="s">
        <v>442</v>
      </c>
      <c r="I27" s="305" t="s">
        <v>442</v>
      </c>
      <c r="J27" s="305" t="s">
        <v>442</v>
      </c>
      <c r="K27" s="305" t="s">
        <v>442</v>
      </c>
      <c r="L27" s="305" t="s">
        <v>442</v>
      </c>
      <c r="M27" s="305" t="s">
        <v>442</v>
      </c>
      <c r="N27" s="305" t="s">
        <v>442</v>
      </c>
      <c r="O27" s="305" t="s">
        <v>442</v>
      </c>
      <c r="P27" s="305" t="s">
        <v>442</v>
      </c>
      <c r="Q27" s="305" t="s">
        <v>442</v>
      </c>
      <c r="R27" s="305" t="s">
        <v>442</v>
      </c>
      <c r="S27" s="305" t="s">
        <v>442</v>
      </c>
      <c r="T27" s="305" t="s">
        <v>442</v>
      </c>
      <c r="U27" s="305" t="s">
        <v>442</v>
      </c>
      <c r="V27" s="305" t="s">
        <v>442</v>
      </c>
      <c r="W27" s="305" t="s">
        <v>442</v>
      </c>
      <c r="X27" s="305" t="s">
        <v>442</v>
      </c>
      <c r="Y27" s="305" t="s">
        <v>442</v>
      </c>
      <c r="Z27" s="305" t="s">
        <v>442</v>
      </c>
      <c r="AA27" s="305" t="s">
        <v>442</v>
      </c>
      <c r="AB27" s="305" t="s">
        <v>442</v>
      </c>
      <c r="AC27" s="305" t="s">
        <v>442</v>
      </c>
      <c r="AD27" s="305" t="s">
        <v>442</v>
      </c>
      <c r="AE27" s="305" t="s">
        <v>442</v>
      </c>
      <c r="AF27" s="305" t="s">
        <v>442</v>
      </c>
      <c r="AG27" s="305" t="s">
        <v>442</v>
      </c>
      <c r="AH27" s="305" t="s">
        <v>442</v>
      </c>
      <c r="AI27" s="305" t="s">
        <v>442</v>
      </c>
      <c r="AJ27" s="305" t="s">
        <v>442</v>
      </c>
      <c r="AK27" s="305" t="s">
        <v>442</v>
      </c>
      <c r="AL27" s="305" t="s">
        <v>442</v>
      </c>
      <c r="AM27" s="305" t="s">
        <v>442</v>
      </c>
      <c r="AN27" s="305" t="s">
        <v>442</v>
      </c>
      <c r="AO27" s="305" t="s">
        <v>442</v>
      </c>
      <c r="AP27" s="305" t="s">
        <v>442</v>
      </c>
      <c r="AQ27" s="305" t="s">
        <v>442</v>
      </c>
      <c r="AR27" s="305" t="s">
        <v>442</v>
      </c>
      <c r="AS27" s="305" t="s">
        <v>442</v>
      </c>
      <c r="AT27" s="305" t="s">
        <v>442</v>
      </c>
      <c r="AU27" s="305" t="s">
        <v>442</v>
      </c>
      <c r="AV27" s="305" t="s">
        <v>442</v>
      </c>
      <c r="AW27" s="305" t="s">
        <v>442</v>
      </c>
      <c r="AX27" s="305" t="s">
        <v>442</v>
      </c>
      <c r="AY27" s="305" t="s">
        <v>442</v>
      </c>
      <c r="AZ27" s="305" t="s">
        <v>442</v>
      </c>
      <c r="BA27" s="305" t="s">
        <v>442</v>
      </c>
      <c r="BB27" s="305" t="s">
        <v>442</v>
      </c>
      <c r="BC27" s="305" t="s">
        <v>442</v>
      </c>
      <c r="BD27" s="305" t="s">
        <v>442</v>
      </c>
      <c r="BE27" s="305" t="s">
        <v>442</v>
      </c>
      <c r="BF27" s="305" t="s">
        <v>442</v>
      </c>
      <c r="BG27" s="305" t="s">
        <v>442</v>
      </c>
      <c r="BH27" s="305" t="s">
        <v>442</v>
      </c>
      <c r="BI27" s="305" t="s">
        <v>442</v>
      </c>
      <c r="BJ27" s="305" t="s">
        <v>442</v>
      </c>
      <c r="BK27" s="305" t="s">
        <v>442</v>
      </c>
      <c r="BL27" s="305" t="s">
        <v>442</v>
      </c>
      <c r="BM27" s="305" t="s">
        <v>442</v>
      </c>
      <c r="BN27" s="305" t="s">
        <v>442</v>
      </c>
      <c r="BO27" s="305" t="s">
        <v>442</v>
      </c>
      <c r="BP27" s="305" t="s">
        <v>442</v>
      </c>
      <c r="BQ27" s="305" t="s">
        <v>442</v>
      </c>
      <c r="BR27" s="305" t="s">
        <v>442</v>
      </c>
      <c r="BS27" s="305" t="s">
        <v>442</v>
      </c>
      <c r="BT27" s="305" t="s">
        <v>442</v>
      </c>
      <c r="BU27" s="305" t="s">
        <v>442</v>
      </c>
      <c r="BV27" s="305" t="s">
        <v>442</v>
      </c>
      <c r="BW27" s="305" t="s">
        <v>442</v>
      </c>
      <c r="BX27" s="305" t="s">
        <v>442</v>
      </c>
      <c r="BY27" s="305" t="s">
        <v>442</v>
      </c>
      <c r="BZ27" s="305" t="s">
        <v>442</v>
      </c>
      <c r="CA27" s="305" t="s">
        <v>442</v>
      </c>
      <c r="CB27" s="305" t="s">
        <v>442</v>
      </c>
      <c r="CC27" s="305" t="s">
        <v>442</v>
      </c>
      <c r="CD27" s="305" t="s">
        <v>442</v>
      </c>
      <c r="CE27" s="305" t="s">
        <v>442</v>
      </c>
      <c r="CF27" s="305" t="s">
        <v>442</v>
      </c>
      <c r="CG27" s="305" t="s">
        <v>442</v>
      </c>
      <c r="CH27" s="305" t="s">
        <v>442</v>
      </c>
      <c r="CI27" s="305" t="s">
        <v>442</v>
      </c>
      <c r="CJ27" s="305" t="s">
        <v>442</v>
      </c>
      <c r="CK27" s="305" t="s">
        <v>442</v>
      </c>
      <c r="CL27" s="305" t="s">
        <v>442</v>
      </c>
      <c r="CM27" s="305" t="s">
        <v>442</v>
      </c>
      <c r="CN27" s="305" t="s">
        <v>442</v>
      </c>
      <c r="CO27" s="305" t="s">
        <v>442</v>
      </c>
      <c r="CP27" s="305" t="s">
        <v>442</v>
      </c>
      <c r="CQ27" s="305" t="s">
        <v>442</v>
      </c>
      <c r="CR27" s="305" t="s">
        <v>442</v>
      </c>
      <c r="CS27" s="305" t="s">
        <v>442</v>
      </c>
      <c r="CT27" s="305" t="s">
        <v>442</v>
      </c>
      <c r="CU27" s="305" t="s">
        <v>442</v>
      </c>
      <c r="CV27" s="141">
        <v>0</v>
      </c>
      <c r="CW27" s="141">
        <v>0</v>
      </c>
      <c r="CX27" s="141">
        <v>0</v>
      </c>
      <c r="CY27" s="141">
        <v>0</v>
      </c>
      <c r="CZ27" s="141">
        <v>0</v>
      </c>
      <c r="DA27" s="141">
        <v>0</v>
      </c>
      <c r="DB27" s="141">
        <v>0</v>
      </c>
      <c r="DC27" s="141">
        <v>0</v>
      </c>
      <c r="DD27" s="141">
        <v>0</v>
      </c>
      <c r="DE27" s="141">
        <v>0</v>
      </c>
      <c r="DF27" s="141">
        <v>0</v>
      </c>
      <c r="DG27" s="141">
        <v>0</v>
      </c>
      <c r="DH27" s="141">
        <v>0</v>
      </c>
      <c r="DI27" s="141">
        <v>0</v>
      </c>
      <c r="DJ27" s="141">
        <v>0</v>
      </c>
      <c r="DK27" s="141">
        <v>0</v>
      </c>
      <c r="DL27" s="141">
        <v>0</v>
      </c>
      <c r="DM27" s="141">
        <v>0</v>
      </c>
      <c r="DN27" s="141">
        <v>0</v>
      </c>
      <c r="DO27" s="141">
        <v>0</v>
      </c>
      <c r="DP27" s="141">
        <v>0</v>
      </c>
      <c r="DQ27" s="141">
        <v>0</v>
      </c>
      <c r="DR27" s="141">
        <v>0</v>
      </c>
      <c r="DS27" s="141">
        <v>0</v>
      </c>
      <c r="DT27" s="141">
        <v>0</v>
      </c>
      <c r="DU27" s="141">
        <v>0</v>
      </c>
      <c r="DV27" s="141">
        <v>0</v>
      </c>
      <c r="DW27" s="141">
        <v>0</v>
      </c>
      <c r="DX27" s="141">
        <v>0</v>
      </c>
      <c r="DY27" s="141">
        <v>0</v>
      </c>
      <c r="DZ27" s="141">
        <v>0</v>
      </c>
      <c r="EA27" s="141">
        <v>0</v>
      </c>
      <c r="EB27" s="141">
        <v>0</v>
      </c>
      <c r="EC27" s="141">
        <v>0</v>
      </c>
      <c r="ED27" s="141">
        <v>0</v>
      </c>
      <c r="EE27" s="141">
        <v>0</v>
      </c>
      <c r="EF27" s="310">
        <f t="shared" si="0"/>
        <v>0</v>
      </c>
      <c r="EG27" s="310">
        <f t="shared" si="1"/>
        <v>0</v>
      </c>
    </row>
    <row r="28" spans="1:137" x14ac:dyDescent="0.2">
      <c r="A28" s="63" t="str">
        <f>IF('1'!$A$1=1,B28,C28)</f>
        <v>Secondary income (net)</v>
      </c>
      <c r="B28" s="31" t="s">
        <v>59</v>
      </c>
      <c r="C28" s="31" t="s">
        <v>60</v>
      </c>
      <c r="D28" s="140">
        <v>3494.6040000000003</v>
      </c>
      <c r="E28" s="140">
        <v>7001.2489999999989</v>
      </c>
      <c r="F28" s="140">
        <v>6069.8729999999996</v>
      </c>
      <c r="G28" s="140">
        <v>6699.293999999999</v>
      </c>
      <c r="H28" s="140">
        <v>5898.101999999999</v>
      </c>
      <c r="I28" s="140">
        <v>8578.0650000000005</v>
      </c>
      <c r="J28" s="140">
        <v>6810.0569999999998</v>
      </c>
      <c r="K28" s="140">
        <v>6552.9399999999987</v>
      </c>
      <c r="L28" s="140">
        <v>6208.2739999999994</v>
      </c>
      <c r="M28" s="140">
        <v>6639.7579999999998</v>
      </c>
      <c r="N28" s="140">
        <v>7366.7899999999991</v>
      </c>
      <c r="O28" s="140">
        <v>7794.9930000000004</v>
      </c>
      <c r="P28" s="140">
        <v>5385.652</v>
      </c>
      <c r="Q28" s="140">
        <v>6888.5860000000002</v>
      </c>
      <c r="R28" s="140">
        <v>7801.4240000000018</v>
      </c>
      <c r="S28" s="140">
        <v>7791.3680000000004</v>
      </c>
      <c r="T28" s="140">
        <v>7284.6720000000014</v>
      </c>
      <c r="U28" s="140">
        <v>7809.7699999999986</v>
      </c>
      <c r="V28" s="140">
        <v>6899.0649999999996</v>
      </c>
      <c r="W28" s="140">
        <v>8522.0339999999997</v>
      </c>
      <c r="X28" s="140">
        <v>7935.1890000000003</v>
      </c>
      <c r="Y28" s="140">
        <v>7212.0370000000003</v>
      </c>
      <c r="Z28" s="140">
        <v>8866.8240000000005</v>
      </c>
      <c r="AA28" s="140">
        <v>10639.037</v>
      </c>
      <c r="AB28" s="140">
        <v>6679.0510000000013</v>
      </c>
      <c r="AC28" s="140">
        <v>7783.9979999999996</v>
      </c>
      <c r="AD28" s="140">
        <v>9099.5259999999998</v>
      </c>
      <c r="AE28" s="140">
        <v>6687.3489999999993</v>
      </c>
      <c r="AF28" s="140">
        <v>7530.7530000000006</v>
      </c>
      <c r="AG28" s="140">
        <v>8668.1410000000014</v>
      </c>
      <c r="AH28" s="140">
        <v>8699.7199999999993</v>
      </c>
      <c r="AI28" s="140">
        <v>7280.4179999999997</v>
      </c>
      <c r="AJ28" s="140">
        <v>6997.107</v>
      </c>
      <c r="AK28" s="140">
        <v>7889.8719999999994</v>
      </c>
      <c r="AL28" s="140">
        <v>8679.2139999999999</v>
      </c>
      <c r="AM28" s="140">
        <v>10401.241</v>
      </c>
      <c r="AN28" s="140">
        <v>8899.9449999999979</v>
      </c>
      <c r="AO28" s="140">
        <v>7689.4070000000011</v>
      </c>
      <c r="AP28" s="140">
        <v>8587.2330000000002</v>
      </c>
      <c r="AQ28" s="140">
        <v>7348.6409999999987</v>
      </c>
      <c r="AR28" s="140">
        <v>8535.0799999999981</v>
      </c>
      <c r="AS28" s="140">
        <v>7755.8430000000008</v>
      </c>
      <c r="AT28" s="140">
        <v>7893.8050000000003</v>
      </c>
      <c r="AU28" s="140">
        <v>8354.5920000000024</v>
      </c>
      <c r="AV28" s="140">
        <v>8908.44</v>
      </c>
      <c r="AW28" s="140">
        <v>8241.3240000000005</v>
      </c>
      <c r="AX28" s="140">
        <v>8212.4489999999987</v>
      </c>
      <c r="AY28" s="140">
        <v>8920.3140000000021</v>
      </c>
      <c r="AZ28" s="140">
        <v>7555.2569999999978</v>
      </c>
      <c r="BA28" s="140">
        <v>7713.6339999999991</v>
      </c>
      <c r="BB28" s="140">
        <v>7951.608000000002</v>
      </c>
      <c r="BC28" s="140">
        <v>7399.9740000000002</v>
      </c>
      <c r="BD28" s="140">
        <v>7676.2439999999988</v>
      </c>
      <c r="BE28" s="140">
        <v>7446.53</v>
      </c>
      <c r="BF28" s="140">
        <v>8137.4290000000001</v>
      </c>
      <c r="BG28" s="140">
        <v>6867.1810000000005</v>
      </c>
      <c r="BH28" s="140">
        <v>7331.8379999999997</v>
      </c>
      <c r="BI28" s="140">
        <v>8782.1050000000014</v>
      </c>
      <c r="BJ28" s="140">
        <v>7066.5789999999997</v>
      </c>
      <c r="BK28" s="140">
        <v>76400.131999999998</v>
      </c>
      <c r="BL28" s="140">
        <v>7959.3849999999984</v>
      </c>
      <c r="BM28" s="140">
        <v>7378.9570000000003</v>
      </c>
      <c r="BN28" s="140">
        <v>7738.8020000000015</v>
      </c>
      <c r="BO28" s="140">
        <v>8004.0470000000005</v>
      </c>
      <c r="BP28" s="140">
        <v>8580.5860000000011</v>
      </c>
      <c r="BQ28" s="140">
        <v>8920.2520000000004</v>
      </c>
      <c r="BR28" s="140">
        <v>9859.9340000000011</v>
      </c>
      <c r="BS28" s="140">
        <v>8861.898000000001</v>
      </c>
      <c r="BT28" s="140">
        <v>9707.9199999999983</v>
      </c>
      <c r="BU28" s="140">
        <v>10508.556999999999</v>
      </c>
      <c r="BV28" s="140">
        <v>11125.89</v>
      </c>
      <c r="BW28" s="140">
        <v>12141.148000000001</v>
      </c>
      <c r="BX28" s="140">
        <v>9425.4029999999984</v>
      </c>
      <c r="BY28" s="140">
        <v>8978.86</v>
      </c>
      <c r="BZ28" s="140">
        <v>12230.046999999999</v>
      </c>
      <c r="CA28" s="140">
        <v>9524.1339999999982</v>
      </c>
      <c r="CB28" s="140">
        <v>9964.6290000000008</v>
      </c>
      <c r="CC28" s="140">
        <v>10678.027999999998</v>
      </c>
      <c r="CD28" s="140">
        <v>11103.536999999998</v>
      </c>
      <c r="CE28" s="140">
        <v>9990.7489999999998</v>
      </c>
      <c r="CF28" s="140">
        <v>12241.328999999998</v>
      </c>
      <c r="CG28" s="140">
        <v>10101.502</v>
      </c>
      <c r="CH28" s="140">
        <v>10023.117</v>
      </c>
      <c r="CI28" s="140">
        <v>11729.002000000004</v>
      </c>
      <c r="CJ28" s="140">
        <v>11668.191000000001</v>
      </c>
      <c r="CK28" s="140">
        <v>18355.227000000003</v>
      </c>
      <c r="CL28" s="140">
        <v>37065.957000000002</v>
      </c>
      <c r="CM28" s="140">
        <v>49118.978000000003</v>
      </c>
      <c r="CN28" s="140">
        <v>41366.428999999996</v>
      </c>
      <c r="CO28" s="140">
        <v>63044.31</v>
      </c>
      <c r="CP28" s="140">
        <v>109150.49500000001</v>
      </c>
      <c r="CQ28" s="140">
        <v>140021.16899999999</v>
      </c>
      <c r="CR28" s="140">
        <v>92043.166000000012</v>
      </c>
      <c r="CS28" s="140">
        <v>37811.932000000001</v>
      </c>
      <c r="CT28" s="140">
        <v>104037.66800000001</v>
      </c>
      <c r="CU28" s="140">
        <v>138009.89599999998</v>
      </c>
      <c r="CV28" s="140">
        <v>71447.005364486875</v>
      </c>
      <c r="CW28" s="140">
        <v>83372.676735513145</v>
      </c>
      <c r="CX28" s="140">
        <v>80853.175400000007</v>
      </c>
      <c r="CY28" s="140">
        <v>75907.761283384738</v>
      </c>
      <c r="CZ28" s="140">
        <v>74206.122516615287</v>
      </c>
      <c r="DA28" s="140">
        <v>85716.798600000009</v>
      </c>
      <c r="DB28" s="140">
        <v>81473.959916338135</v>
      </c>
      <c r="DC28" s="140">
        <v>39255.191310069269</v>
      </c>
      <c r="DD28" s="140">
        <v>78039.469273592622</v>
      </c>
      <c r="DE28" s="140">
        <v>71871.575594330498</v>
      </c>
      <c r="DF28" s="140">
        <v>34524.363369798528</v>
      </c>
      <c r="DG28" s="140">
        <v>74101.486554838702</v>
      </c>
      <c r="DH28" s="140">
        <v>37149.526000000005</v>
      </c>
      <c r="DI28" s="140">
        <v>66967.911999999997</v>
      </c>
      <c r="DJ28" s="140">
        <v>41960.712</v>
      </c>
      <c r="DK28" s="140">
        <v>34086.235999999997</v>
      </c>
      <c r="DL28" s="140">
        <v>38359.910000000003</v>
      </c>
      <c r="DM28" s="140">
        <v>35094.005000000005</v>
      </c>
      <c r="DN28" s="140">
        <v>43490.578000000001</v>
      </c>
      <c r="DO28" s="140">
        <v>263225.82499999995</v>
      </c>
      <c r="DP28" s="140">
        <v>39892.902000000002</v>
      </c>
      <c r="DQ28" s="140">
        <v>49202.703999999998</v>
      </c>
      <c r="DR28" s="140">
        <v>94147.578000000009</v>
      </c>
      <c r="DS28" s="140">
        <v>196363.69899999999</v>
      </c>
      <c r="DT28" s="140">
        <v>40298.284</v>
      </c>
      <c r="DU28" s="140">
        <v>31211.654000000002</v>
      </c>
      <c r="DV28" s="140">
        <v>125006.53</v>
      </c>
      <c r="DW28" s="140">
        <v>97595.72099999999</v>
      </c>
      <c r="DX28" s="140">
        <v>27658.98</v>
      </c>
      <c r="DY28" s="140">
        <v>82795.606999999989</v>
      </c>
      <c r="DZ28" s="140">
        <v>45848.156999999999</v>
      </c>
      <c r="EA28" s="140">
        <v>100215.09900000002</v>
      </c>
      <c r="EB28" s="140">
        <v>96105.457000000009</v>
      </c>
      <c r="EC28" s="140">
        <v>128474.94399999999</v>
      </c>
      <c r="ED28" s="140">
        <v>87564.671000000002</v>
      </c>
      <c r="EE28" s="140">
        <v>245137.32800000004</v>
      </c>
      <c r="EF28" s="146">
        <f t="shared" si="0"/>
        <v>939941.58699999994</v>
      </c>
      <c r="EG28" s="146">
        <f t="shared" si="1"/>
        <v>1107912.432</v>
      </c>
    </row>
    <row r="29" spans="1:137" x14ac:dyDescent="0.2">
      <c r="A29" s="142" t="str">
        <f>IF('1'!$A$1=1,B29,C29)</f>
        <v>Credit</v>
      </c>
      <c r="B29" s="42" t="s">
        <v>49</v>
      </c>
      <c r="C29" s="41" t="s">
        <v>50</v>
      </c>
      <c r="D29" s="141">
        <v>4617.3040000000001</v>
      </c>
      <c r="E29" s="141">
        <v>8592.4419999999991</v>
      </c>
      <c r="F29" s="141">
        <v>7697.808</v>
      </c>
      <c r="G29" s="141">
        <v>8311.6659999999993</v>
      </c>
      <c r="H29" s="141">
        <v>7424.9159999999993</v>
      </c>
      <c r="I29" s="141">
        <v>10191.76</v>
      </c>
      <c r="J29" s="141">
        <v>8594.1620000000003</v>
      </c>
      <c r="K29" s="141">
        <v>8196.5829999999987</v>
      </c>
      <c r="L29" s="141">
        <v>8168.7819999999992</v>
      </c>
      <c r="M29" s="141">
        <v>8670.9989999999998</v>
      </c>
      <c r="N29" s="141">
        <v>9581.49</v>
      </c>
      <c r="O29" s="141">
        <v>10323.099</v>
      </c>
      <c r="P29" s="141">
        <v>7035.3109999999997</v>
      </c>
      <c r="Q29" s="141">
        <v>8841.6720000000005</v>
      </c>
      <c r="R29" s="141">
        <v>9830.8480000000018</v>
      </c>
      <c r="S29" s="141">
        <v>9867.357</v>
      </c>
      <c r="T29" s="141">
        <v>9149.9510000000009</v>
      </c>
      <c r="U29" s="141">
        <v>9755.9739999999983</v>
      </c>
      <c r="V29" s="141">
        <v>8785.1409999999996</v>
      </c>
      <c r="W29" s="141">
        <v>10777.867</v>
      </c>
      <c r="X29" s="141">
        <v>10615.286</v>
      </c>
      <c r="Y29" s="141">
        <v>9298.3760000000002</v>
      </c>
      <c r="Z29" s="141">
        <v>11257.011</v>
      </c>
      <c r="AA29" s="141">
        <v>13180.876</v>
      </c>
      <c r="AB29" s="141">
        <v>8389.5390000000007</v>
      </c>
      <c r="AC29" s="141">
        <v>9919.1929999999993</v>
      </c>
      <c r="AD29" s="141">
        <v>11421.66</v>
      </c>
      <c r="AE29" s="141">
        <v>9319.3189999999995</v>
      </c>
      <c r="AF29" s="141">
        <v>9935.3090000000011</v>
      </c>
      <c r="AG29" s="141">
        <v>11070.156000000001</v>
      </c>
      <c r="AH29" s="141">
        <v>11244.713</v>
      </c>
      <c r="AI29" s="141">
        <v>10202.838</v>
      </c>
      <c r="AJ29" s="141">
        <v>9816.8359999999993</v>
      </c>
      <c r="AK29" s="141">
        <v>10955.195</v>
      </c>
      <c r="AL29" s="141">
        <v>11643.5</v>
      </c>
      <c r="AM29" s="141">
        <v>14060.936</v>
      </c>
      <c r="AN29" s="141">
        <v>11515.902999999998</v>
      </c>
      <c r="AO29" s="141">
        <v>10433.683000000001</v>
      </c>
      <c r="AP29" s="141">
        <v>11379.401</v>
      </c>
      <c r="AQ29" s="141">
        <v>10042.270999999999</v>
      </c>
      <c r="AR29" s="141">
        <v>11415.013999999999</v>
      </c>
      <c r="AS29" s="141">
        <v>10428.464</v>
      </c>
      <c r="AT29" s="141">
        <v>10718.679</v>
      </c>
      <c r="AU29" s="141">
        <v>11295.188000000002</v>
      </c>
      <c r="AV29" s="141">
        <v>12178.627</v>
      </c>
      <c r="AW29" s="141">
        <v>11447.845000000001</v>
      </c>
      <c r="AX29" s="141">
        <v>11313.066999999999</v>
      </c>
      <c r="AY29" s="141">
        <v>12421.746000000001</v>
      </c>
      <c r="AZ29" s="141">
        <v>10008.623999999998</v>
      </c>
      <c r="BA29" s="141">
        <v>10402.540999999999</v>
      </c>
      <c r="BB29" s="141">
        <v>10799.142000000002</v>
      </c>
      <c r="BC29" s="141">
        <v>10429.672</v>
      </c>
      <c r="BD29" s="141">
        <v>10630.675999999999</v>
      </c>
      <c r="BE29" s="141">
        <v>10520.544</v>
      </c>
      <c r="BF29" s="141">
        <v>11382.099</v>
      </c>
      <c r="BG29" s="141">
        <v>9871.5720000000001</v>
      </c>
      <c r="BH29" s="141">
        <v>10403.284</v>
      </c>
      <c r="BI29" s="141">
        <v>12230.446000000002</v>
      </c>
      <c r="BJ29" s="141">
        <v>10453.664999999999</v>
      </c>
      <c r="BK29" s="141">
        <v>79634.625</v>
      </c>
      <c r="BL29" s="141">
        <v>10781.349999999999</v>
      </c>
      <c r="BM29" s="141">
        <v>10379.734</v>
      </c>
      <c r="BN29" s="141">
        <v>10855.453000000001</v>
      </c>
      <c r="BO29" s="141">
        <v>10535.94</v>
      </c>
      <c r="BP29" s="141">
        <v>11342.462000000001</v>
      </c>
      <c r="BQ29" s="141">
        <v>12659.281000000001</v>
      </c>
      <c r="BR29" s="141">
        <v>13656.419000000002</v>
      </c>
      <c r="BS29" s="141">
        <v>12852.503000000001</v>
      </c>
      <c r="BT29" s="141">
        <v>13792.520999999999</v>
      </c>
      <c r="BU29" s="141">
        <v>14757.3</v>
      </c>
      <c r="BV29" s="141">
        <v>15089.312</v>
      </c>
      <c r="BW29" s="141">
        <v>16789.152000000002</v>
      </c>
      <c r="BX29" s="141">
        <v>13263.291999999999</v>
      </c>
      <c r="BY29" s="141">
        <v>14276.946000000002</v>
      </c>
      <c r="BZ29" s="141">
        <v>16871.905999999999</v>
      </c>
      <c r="CA29" s="141">
        <v>14495.675999999999</v>
      </c>
      <c r="CB29" s="141">
        <v>14601.908000000001</v>
      </c>
      <c r="CC29" s="141">
        <v>15526.725999999999</v>
      </c>
      <c r="CD29" s="141">
        <v>15920.512999999999</v>
      </c>
      <c r="CE29" s="141">
        <v>14731.668</v>
      </c>
      <c r="CF29" s="141">
        <v>17346.337</v>
      </c>
      <c r="CG29" s="141">
        <v>14980.818000000001</v>
      </c>
      <c r="CH29" s="141">
        <v>15576.823</v>
      </c>
      <c r="CI29" s="141">
        <v>18477.940000000002</v>
      </c>
      <c r="CJ29" s="141">
        <v>16452.988000000001</v>
      </c>
      <c r="CK29" s="141">
        <v>24009.546000000002</v>
      </c>
      <c r="CL29" s="141">
        <v>39640.389000000003</v>
      </c>
      <c r="CM29" s="141">
        <v>57398.114000000001</v>
      </c>
      <c r="CN29" s="141">
        <v>51079.055999999997</v>
      </c>
      <c r="CO29" s="141">
        <v>74980.308999999994</v>
      </c>
      <c r="CP29" s="141">
        <v>119947.67400000001</v>
      </c>
      <c r="CQ29" s="141">
        <v>155928.511</v>
      </c>
      <c r="CR29" s="141">
        <v>110912.56400000001</v>
      </c>
      <c r="CS29" s="141">
        <v>41066.538</v>
      </c>
      <c r="CT29" s="141">
        <v>107365.41</v>
      </c>
      <c r="CU29" s="141">
        <v>141849.59999999998</v>
      </c>
      <c r="CV29" s="141">
        <v>75103.865364486875</v>
      </c>
      <c r="CW29" s="141">
        <v>86846.693735513152</v>
      </c>
      <c r="CX29" s="141">
        <v>84473.466400000005</v>
      </c>
      <c r="CY29" s="141">
        <v>79272.072283384739</v>
      </c>
      <c r="CZ29" s="141">
        <v>77680.13951661528</v>
      </c>
      <c r="DA29" s="141">
        <v>89373.65860000001</v>
      </c>
      <c r="DB29" s="141">
        <v>84582.290916338141</v>
      </c>
      <c r="DC29" s="141">
        <v>42436.660310069266</v>
      </c>
      <c r="DD29" s="141">
        <v>81440.349273592627</v>
      </c>
      <c r="DE29" s="141">
        <v>75048.724594330502</v>
      </c>
      <c r="DF29" s="141">
        <v>37633.730369798526</v>
      </c>
      <c r="DG29" s="141">
        <v>77736.691554838704</v>
      </c>
      <c r="DH29" s="141">
        <v>40103.266000000003</v>
      </c>
      <c r="DI29" s="141">
        <v>69815.879000000001</v>
      </c>
      <c r="DJ29" s="141">
        <v>45015.156999999999</v>
      </c>
      <c r="DK29" s="141">
        <v>37077.637999999999</v>
      </c>
      <c r="DL29" s="141">
        <v>41497.004000000001</v>
      </c>
      <c r="DM29" s="141">
        <v>38170.296000000002</v>
      </c>
      <c r="DN29" s="141">
        <v>46482.861000000004</v>
      </c>
      <c r="DO29" s="141">
        <v>266479.78499999997</v>
      </c>
      <c r="DP29" s="141">
        <v>43192.690999999999</v>
      </c>
      <c r="DQ29" s="141">
        <v>52254.646000000001</v>
      </c>
      <c r="DR29" s="141">
        <v>97083.447000000015</v>
      </c>
      <c r="DS29" s="141">
        <v>199578.60399999999</v>
      </c>
      <c r="DT29" s="141">
        <v>45182.923999999999</v>
      </c>
      <c r="DU29" s="141">
        <v>34211.974000000002</v>
      </c>
      <c r="DV29" s="141">
        <v>127993.141</v>
      </c>
      <c r="DW29" s="141">
        <v>100701.734</v>
      </c>
      <c r="DX29" s="141">
        <v>30815.26</v>
      </c>
      <c r="DY29" s="141">
        <v>86413.005999999994</v>
      </c>
      <c r="DZ29" s="141">
        <v>48940.92</v>
      </c>
      <c r="EA29" s="141">
        <v>103406.12600000002</v>
      </c>
      <c r="EB29" s="141">
        <v>99328.285000000003</v>
      </c>
      <c r="EC29" s="141">
        <v>131555.34899999999</v>
      </c>
      <c r="ED29" s="141">
        <v>90975.095000000001</v>
      </c>
      <c r="EE29" s="141">
        <v>248639.92000000004</v>
      </c>
      <c r="EF29" s="310">
        <f t="shared" si="0"/>
        <v>976751.27399999998</v>
      </c>
      <c r="EG29" s="310">
        <f t="shared" si="1"/>
        <v>1148163.7340000002</v>
      </c>
    </row>
    <row r="30" spans="1:137" x14ac:dyDescent="0.2">
      <c r="A30" s="142" t="str">
        <f>IF('1'!$A$1=1,B30,C30)</f>
        <v>Debit</v>
      </c>
      <c r="B30" s="42" t="s">
        <v>51</v>
      </c>
      <c r="C30" s="41" t="s">
        <v>52</v>
      </c>
      <c r="D30" s="141">
        <v>1122.7</v>
      </c>
      <c r="E30" s="141">
        <v>1591.193</v>
      </c>
      <c r="F30" s="141">
        <v>1627.9349999999999</v>
      </c>
      <c r="G30" s="141">
        <v>1612.3720000000001</v>
      </c>
      <c r="H30" s="141">
        <v>1526.8140000000001</v>
      </c>
      <c r="I30" s="141">
        <v>1613.6950000000002</v>
      </c>
      <c r="J30" s="141">
        <v>1784.1050000000002</v>
      </c>
      <c r="K30" s="141">
        <v>1643.6429999999998</v>
      </c>
      <c r="L30" s="141">
        <v>1960.5079999999998</v>
      </c>
      <c r="M30" s="141">
        <v>2031.241</v>
      </c>
      <c r="N30" s="141">
        <v>2214.7000000000003</v>
      </c>
      <c r="O30" s="141">
        <v>2528.1060000000002</v>
      </c>
      <c r="P30" s="141">
        <v>1649.6590000000001</v>
      </c>
      <c r="Q30" s="141">
        <v>1953.0860000000002</v>
      </c>
      <c r="R30" s="141">
        <v>2029.424</v>
      </c>
      <c r="S30" s="141">
        <v>2075.989</v>
      </c>
      <c r="T30" s="141">
        <v>1865.2789999999998</v>
      </c>
      <c r="U30" s="141">
        <v>1946.204</v>
      </c>
      <c r="V30" s="141">
        <v>1886.0760000000002</v>
      </c>
      <c r="W30" s="141">
        <v>2255.8330000000001</v>
      </c>
      <c r="X30" s="141">
        <v>2680.0970000000002</v>
      </c>
      <c r="Y30" s="141">
        <v>2086.3389999999999</v>
      </c>
      <c r="Z30" s="141">
        <v>2390.1869999999999</v>
      </c>
      <c r="AA30" s="141">
        <v>2541.8389999999999</v>
      </c>
      <c r="AB30" s="141">
        <v>1710.4879999999998</v>
      </c>
      <c r="AC30" s="141">
        <v>2135.1949999999997</v>
      </c>
      <c r="AD30" s="141">
        <v>2322.134</v>
      </c>
      <c r="AE30" s="141">
        <v>2631.9700000000003</v>
      </c>
      <c r="AF30" s="141">
        <v>2404.556</v>
      </c>
      <c r="AG30" s="141">
        <v>2402.0149999999999</v>
      </c>
      <c r="AH30" s="141">
        <v>2544.9929999999999</v>
      </c>
      <c r="AI30" s="141">
        <v>2922.42</v>
      </c>
      <c r="AJ30" s="141">
        <v>2819.7289999999998</v>
      </c>
      <c r="AK30" s="141">
        <v>3065.3229999999999</v>
      </c>
      <c r="AL30" s="141">
        <v>2964.2860000000001</v>
      </c>
      <c r="AM30" s="141">
        <v>3659.6949999999997</v>
      </c>
      <c r="AN30" s="141">
        <v>2615.9580000000005</v>
      </c>
      <c r="AO30" s="141">
        <v>2744.2760000000003</v>
      </c>
      <c r="AP30" s="141">
        <v>2792.1680000000001</v>
      </c>
      <c r="AQ30" s="141">
        <v>2693.63</v>
      </c>
      <c r="AR30" s="141">
        <v>2879.9340000000002</v>
      </c>
      <c r="AS30" s="141">
        <v>2672.6209999999996</v>
      </c>
      <c r="AT30" s="141">
        <v>2824.8739999999998</v>
      </c>
      <c r="AU30" s="141">
        <v>2940.596</v>
      </c>
      <c r="AV30" s="141">
        <v>3270.1869999999999</v>
      </c>
      <c r="AW30" s="141">
        <v>3206.5210000000002</v>
      </c>
      <c r="AX30" s="141">
        <v>3100.6179999999999</v>
      </c>
      <c r="AY30" s="141">
        <v>3501.4319999999998</v>
      </c>
      <c r="AZ30" s="141">
        <v>2453.3670000000002</v>
      </c>
      <c r="BA30" s="141">
        <v>2688.9070000000002</v>
      </c>
      <c r="BB30" s="141">
        <v>2847.5340000000001</v>
      </c>
      <c r="BC30" s="141">
        <v>3029.6979999999999</v>
      </c>
      <c r="BD30" s="141">
        <v>2954.4320000000002</v>
      </c>
      <c r="BE30" s="141">
        <v>3074.0140000000001</v>
      </c>
      <c r="BF30" s="141">
        <v>3244.67</v>
      </c>
      <c r="BG30" s="141">
        <v>3004.3910000000001</v>
      </c>
      <c r="BH30" s="141">
        <v>3071.4460000000004</v>
      </c>
      <c r="BI30" s="141">
        <v>3448.3410000000003</v>
      </c>
      <c r="BJ30" s="141">
        <v>3387.0859999999998</v>
      </c>
      <c r="BK30" s="141">
        <v>3234.4930000000004</v>
      </c>
      <c r="BL30" s="141">
        <v>2821.9649999999997</v>
      </c>
      <c r="BM30" s="141">
        <v>3000.777</v>
      </c>
      <c r="BN30" s="141">
        <v>3116.6509999999998</v>
      </c>
      <c r="BO30" s="141">
        <v>2531.893</v>
      </c>
      <c r="BP30" s="141">
        <v>2761.8760000000002</v>
      </c>
      <c r="BQ30" s="141">
        <v>3739.029</v>
      </c>
      <c r="BR30" s="141">
        <v>3796.4849999999997</v>
      </c>
      <c r="BS30" s="141">
        <v>3990.6050000000005</v>
      </c>
      <c r="BT30" s="141">
        <v>4084.6010000000001</v>
      </c>
      <c r="BU30" s="141">
        <v>4248.7430000000004</v>
      </c>
      <c r="BV30" s="141">
        <v>3963.422</v>
      </c>
      <c r="BW30" s="141">
        <v>4648.0039999999999</v>
      </c>
      <c r="BX30" s="141">
        <v>3837.8890000000001</v>
      </c>
      <c r="BY30" s="141">
        <v>5298.0860000000002</v>
      </c>
      <c r="BZ30" s="141">
        <v>4641.8589999999995</v>
      </c>
      <c r="CA30" s="141">
        <v>4971.5420000000004</v>
      </c>
      <c r="CB30" s="141">
        <v>4637.2789999999995</v>
      </c>
      <c r="CC30" s="141">
        <v>4848.6979999999994</v>
      </c>
      <c r="CD30" s="141">
        <v>4816.9760000000006</v>
      </c>
      <c r="CE30" s="141">
        <v>4740.9189999999999</v>
      </c>
      <c r="CF30" s="141">
        <v>5105.0080000000007</v>
      </c>
      <c r="CG30" s="141">
        <v>4879.3159999999998</v>
      </c>
      <c r="CH30" s="141">
        <v>5553.7060000000001</v>
      </c>
      <c r="CI30" s="141">
        <v>6748.9379999999992</v>
      </c>
      <c r="CJ30" s="141">
        <v>4784.7970000000005</v>
      </c>
      <c r="CK30" s="141">
        <v>5654.3190000000004</v>
      </c>
      <c r="CL30" s="141">
        <v>2574.4319999999998</v>
      </c>
      <c r="CM30" s="141">
        <v>8279.1360000000004</v>
      </c>
      <c r="CN30" s="141">
        <v>9712.6269999999986</v>
      </c>
      <c r="CO30" s="141">
        <v>11935.999</v>
      </c>
      <c r="CP30" s="141">
        <v>10797.179</v>
      </c>
      <c r="CQ30" s="141">
        <v>15907.341999999999</v>
      </c>
      <c r="CR30" s="141">
        <v>18869.398000000001</v>
      </c>
      <c r="CS30" s="141">
        <v>3254.6060000000002</v>
      </c>
      <c r="CT30" s="141">
        <v>3327.7420000000002</v>
      </c>
      <c r="CU30" s="141">
        <v>3839.7039999999997</v>
      </c>
      <c r="CV30" s="141">
        <v>3656.8599999999997</v>
      </c>
      <c r="CW30" s="141">
        <v>3474.0169999999998</v>
      </c>
      <c r="CX30" s="141">
        <v>3620.2909999999997</v>
      </c>
      <c r="CY30" s="141">
        <v>3364.3109999999997</v>
      </c>
      <c r="CZ30" s="141">
        <v>3474.0169999999998</v>
      </c>
      <c r="DA30" s="141">
        <v>3656.8599999999997</v>
      </c>
      <c r="DB30" s="141">
        <v>3108.3309999999997</v>
      </c>
      <c r="DC30" s="141">
        <v>3181.4689999999996</v>
      </c>
      <c r="DD30" s="141">
        <v>3400.88</v>
      </c>
      <c r="DE30" s="141">
        <v>3177.1489999999999</v>
      </c>
      <c r="DF30" s="141">
        <v>3109.3670000000002</v>
      </c>
      <c r="DG30" s="141">
        <v>3635.2049999999999</v>
      </c>
      <c r="DH30" s="141">
        <v>2953.74</v>
      </c>
      <c r="DI30" s="141">
        <v>2847.9670000000001</v>
      </c>
      <c r="DJ30" s="141">
        <v>3054.4449999999997</v>
      </c>
      <c r="DK30" s="141">
        <v>2991.402</v>
      </c>
      <c r="DL30" s="141">
        <v>3137.0940000000001</v>
      </c>
      <c r="DM30" s="141">
        <v>3076.2910000000002</v>
      </c>
      <c r="DN30" s="141">
        <v>2992.2829999999999</v>
      </c>
      <c r="DO30" s="141">
        <v>3253.9599999999996</v>
      </c>
      <c r="DP30" s="141">
        <v>3299.7890000000002</v>
      </c>
      <c r="DQ30" s="141">
        <v>3051.9420000000005</v>
      </c>
      <c r="DR30" s="141">
        <v>2935.8690000000001</v>
      </c>
      <c r="DS30" s="141">
        <v>3214.9049999999997</v>
      </c>
      <c r="DT30" s="141">
        <v>4884.6399999999994</v>
      </c>
      <c r="DU30" s="141">
        <v>3000.3199999999997</v>
      </c>
      <c r="DV30" s="141">
        <v>2986.6109999999999</v>
      </c>
      <c r="DW30" s="141">
        <v>3106.0130000000004</v>
      </c>
      <c r="DX30" s="141">
        <v>3156.28</v>
      </c>
      <c r="DY30" s="141">
        <v>3617.3990000000003</v>
      </c>
      <c r="DZ30" s="141">
        <v>3092.7629999999999</v>
      </c>
      <c r="EA30" s="141">
        <v>3191.027</v>
      </c>
      <c r="EB30" s="141">
        <v>3222.828</v>
      </c>
      <c r="EC30" s="141">
        <v>3080.4049999999997</v>
      </c>
      <c r="ED30" s="141">
        <v>3410.424</v>
      </c>
      <c r="EE30" s="141">
        <v>3502.5919999999996</v>
      </c>
      <c r="EF30" s="310">
        <f t="shared" si="0"/>
        <v>36809.686999999998</v>
      </c>
      <c r="EG30" s="310">
        <f t="shared" si="1"/>
        <v>40251.301999999996</v>
      </c>
    </row>
    <row r="31" spans="1:137" x14ac:dyDescent="0.2">
      <c r="A31" s="144" t="str">
        <f>IF('1'!$A$1=1,B31,C31)</f>
        <v>B. Capital account</v>
      </c>
      <c r="B31" s="26" t="s">
        <v>61</v>
      </c>
      <c r="C31" s="145" t="s">
        <v>62</v>
      </c>
      <c r="D31" s="146">
        <v>0</v>
      </c>
      <c r="E31" s="146">
        <v>-24.480000000000004</v>
      </c>
      <c r="F31" s="146">
        <v>5767.5410000000002</v>
      </c>
      <c r="G31" s="146">
        <v>22.709</v>
      </c>
      <c r="H31" s="146">
        <v>20.914999999999999</v>
      </c>
      <c r="I31" s="146">
        <v>3121.2270000000003</v>
      </c>
      <c r="J31" s="146">
        <v>913.81000000000006</v>
      </c>
      <c r="K31" s="146">
        <v>173.01500000000001</v>
      </c>
      <c r="L31" s="146">
        <v>87.134</v>
      </c>
      <c r="M31" s="146">
        <v>43.683</v>
      </c>
      <c r="N31" s="146">
        <v>93.251000000000005</v>
      </c>
      <c r="O31" s="146">
        <v>0</v>
      </c>
      <c r="P31" s="146">
        <v>-24.258999999999986</v>
      </c>
      <c r="Q31" s="146">
        <v>659.827</v>
      </c>
      <c r="R31" s="146">
        <v>105.42500000000001</v>
      </c>
      <c r="S31" s="146">
        <v>76.888000000000005</v>
      </c>
      <c r="T31" s="146">
        <v>302.47700000000003</v>
      </c>
      <c r="U31" s="146">
        <v>0</v>
      </c>
      <c r="V31" s="146">
        <v>421.88499999999999</v>
      </c>
      <c r="W31" s="146">
        <v>325.84300000000002</v>
      </c>
      <c r="X31" s="146">
        <v>157.65299999999999</v>
      </c>
      <c r="Y31" s="146">
        <v>360.60199999999998</v>
      </c>
      <c r="Z31" s="146">
        <v>25.701000000000001</v>
      </c>
      <c r="AA31" s="146">
        <v>-52.409000000000006</v>
      </c>
      <c r="AB31" s="146">
        <v>27.151</v>
      </c>
      <c r="AC31" s="146">
        <v>108.111</v>
      </c>
      <c r="AD31" s="146">
        <v>27.001999999999999</v>
      </c>
      <c r="AE31" s="146">
        <v>0</v>
      </c>
      <c r="AF31" s="146">
        <v>-132.11799999999999</v>
      </c>
      <c r="AG31" s="146">
        <v>26.109000000000002</v>
      </c>
      <c r="AH31" s="146">
        <v>181.785</v>
      </c>
      <c r="AI31" s="146">
        <v>25.635000000000002</v>
      </c>
      <c r="AJ31" s="146">
        <v>26.109000000000002</v>
      </c>
      <c r="AK31" s="146">
        <v>26.655000000000001</v>
      </c>
      <c r="AL31" s="146">
        <v>-133.52600000000001</v>
      </c>
      <c r="AM31" s="146">
        <v>-302.68099999999998</v>
      </c>
      <c r="AN31" s="146">
        <v>0</v>
      </c>
      <c r="AO31" s="146">
        <v>0</v>
      </c>
      <c r="AP31" s="146">
        <v>52.682000000000002</v>
      </c>
      <c r="AQ31" s="146">
        <v>-104.60699999999999</v>
      </c>
      <c r="AR31" s="146">
        <v>0</v>
      </c>
      <c r="AS31" s="146">
        <v>-9.9999999999056399E-4</v>
      </c>
      <c r="AT31" s="146">
        <v>792.02100000000019</v>
      </c>
      <c r="AU31" s="146">
        <v>82.447000000000003</v>
      </c>
      <c r="AV31" s="146">
        <v>140.95599999999999</v>
      </c>
      <c r="AW31" s="146">
        <v>-28.128000000000007</v>
      </c>
      <c r="AX31" s="146">
        <v>83.8</v>
      </c>
      <c r="AY31" s="146">
        <v>-27.789000000000001</v>
      </c>
      <c r="AZ31" s="146">
        <v>-139.39599999999999</v>
      </c>
      <c r="BA31" s="146">
        <v>54.322000000000003</v>
      </c>
      <c r="BB31" s="146">
        <v>-214.90799999999999</v>
      </c>
      <c r="BC31" s="146">
        <v>26.811</v>
      </c>
      <c r="BD31" s="146">
        <v>131.89400000000001</v>
      </c>
      <c r="BE31" s="146">
        <v>26.5</v>
      </c>
      <c r="BF31" s="146">
        <v>952.80000000000007</v>
      </c>
      <c r="BG31" s="146">
        <v>75.741</v>
      </c>
      <c r="BH31" s="146">
        <v>-24.769999999999996</v>
      </c>
      <c r="BI31" s="146">
        <v>49.616000000000007</v>
      </c>
      <c r="BJ31" s="146">
        <v>0</v>
      </c>
      <c r="BK31" s="146">
        <v>23.609000000000002</v>
      </c>
      <c r="BL31" s="146">
        <v>48.239000000000004</v>
      </c>
      <c r="BM31" s="146">
        <v>49.193000000000005</v>
      </c>
      <c r="BN31" s="146">
        <v>26.411999999999999</v>
      </c>
      <c r="BO31" s="146">
        <v>0</v>
      </c>
      <c r="BP31" s="146">
        <v>26.814</v>
      </c>
      <c r="BQ31" s="146">
        <v>53.414999999999999</v>
      </c>
      <c r="BR31" s="146">
        <v>27.312999999999999</v>
      </c>
      <c r="BS31" s="146">
        <v>0</v>
      </c>
      <c r="BT31" s="146">
        <v>83.93</v>
      </c>
      <c r="BU31" s="146">
        <v>-28.325000000000003</v>
      </c>
      <c r="BV31" s="146">
        <v>28.31</v>
      </c>
      <c r="BW31" s="146">
        <v>-422.54499999999996</v>
      </c>
      <c r="BX31" s="146">
        <v>56.44</v>
      </c>
      <c r="BY31" s="146">
        <v>55.768999999999991</v>
      </c>
      <c r="BZ31" s="146">
        <v>55.591000000000001</v>
      </c>
      <c r="CA31" s="146">
        <v>27.93</v>
      </c>
      <c r="CB31" s="146">
        <v>138.01400000000001</v>
      </c>
      <c r="CC31" s="146">
        <v>27.240000000000002</v>
      </c>
      <c r="CD31" s="146">
        <v>54.430000000000007</v>
      </c>
      <c r="CE31" s="146">
        <v>-80.353999999999999</v>
      </c>
      <c r="CF31" s="146">
        <v>-26.727000000000004</v>
      </c>
      <c r="CG31" s="146">
        <v>52.749000000000002</v>
      </c>
      <c r="CH31" s="146">
        <v>26.446000000000002</v>
      </c>
      <c r="CI31" s="146">
        <v>27.213000000000001</v>
      </c>
      <c r="CJ31" s="146">
        <v>447.70099999999996</v>
      </c>
      <c r="CK31" s="146">
        <v>1164.961</v>
      </c>
      <c r="CL31" s="146">
        <v>29.254999999999999</v>
      </c>
      <c r="CM31" s="146">
        <v>87.765000000000001</v>
      </c>
      <c r="CN31" s="146">
        <v>87.765000000000001</v>
      </c>
      <c r="CO31" s="146">
        <v>292.54899999999998</v>
      </c>
      <c r="CP31" s="146">
        <v>732.55200000000002</v>
      </c>
      <c r="CQ31" s="146">
        <v>548.529</v>
      </c>
      <c r="CR31" s="146">
        <v>219.411</v>
      </c>
      <c r="CS31" s="146">
        <v>109.70599999999997</v>
      </c>
      <c r="CT31" s="146">
        <v>511.96100000000001</v>
      </c>
      <c r="CU31" s="146">
        <v>1755.2929999999999</v>
      </c>
      <c r="CV31" s="146">
        <v>438.82400000000001</v>
      </c>
      <c r="CW31" s="146">
        <v>950.78399999999988</v>
      </c>
      <c r="CX31" s="146">
        <v>438.82299999999998</v>
      </c>
      <c r="CY31" s="146">
        <v>804.51</v>
      </c>
      <c r="CZ31" s="146">
        <v>329.11700000000002</v>
      </c>
      <c r="DA31" s="146">
        <v>292.55</v>
      </c>
      <c r="DB31" s="146">
        <v>475.39200000000005</v>
      </c>
      <c r="DC31" s="146">
        <v>255.98</v>
      </c>
      <c r="DD31" s="146">
        <v>219.41300000000001</v>
      </c>
      <c r="DE31" s="146">
        <v>328.67099999999999</v>
      </c>
      <c r="DF31" s="146">
        <v>361.55399999999997</v>
      </c>
      <c r="DG31" s="146">
        <v>408.03299999999996</v>
      </c>
      <c r="DH31" s="146">
        <v>908.84300000000019</v>
      </c>
      <c r="DI31" s="146">
        <v>37.973000000000013</v>
      </c>
      <c r="DJ31" s="146">
        <v>1275.9069999999999</v>
      </c>
      <c r="DK31" s="146">
        <v>590.40800000000002</v>
      </c>
      <c r="DL31" s="146">
        <v>1747.2419999999997</v>
      </c>
      <c r="DM31" s="146">
        <v>1376.2360000000001</v>
      </c>
      <c r="DN31" s="146">
        <v>1147.7249999999999</v>
      </c>
      <c r="DO31" s="146">
        <v>201086.52499999999</v>
      </c>
      <c r="DP31" s="146">
        <v>701.20399999999995</v>
      </c>
      <c r="DQ31" s="146">
        <v>453.66600000000005</v>
      </c>
      <c r="DR31" s="146">
        <v>661.60500000000002</v>
      </c>
      <c r="DS31" s="146">
        <v>459.27199999999999</v>
      </c>
      <c r="DT31" s="146">
        <v>1010.616</v>
      </c>
      <c r="DU31" s="146">
        <v>916.7639999999999</v>
      </c>
      <c r="DV31" s="146">
        <v>2779.2069999999999</v>
      </c>
      <c r="DW31" s="146">
        <v>828.27099999999996</v>
      </c>
      <c r="DX31" s="146">
        <v>1453.55</v>
      </c>
      <c r="DY31" s="146">
        <v>41.579000000000008</v>
      </c>
      <c r="DZ31" s="146">
        <v>250.76400000000001</v>
      </c>
      <c r="EA31" s="146">
        <v>165.76799999999997</v>
      </c>
      <c r="EB31" s="146">
        <v>-82.637</v>
      </c>
      <c r="EC31" s="146">
        <v>333.01599999999996</v>
      </c>
      <c r="ED31" s="146">
        <v>631.55999999999995</v>
      </c>
      <c r="EE31" s="146">
        <v>1519.1970000000001</v>
      </c>
      <c r="EF31" s="146">
        <f t="shared" si="0"/>
        <v>210446.606</v>
      </c>
      <c r="EG31" s="146">
        <f t="shared" si="1"/>
        <v>9847.6549999999988</v>
      </c>
    </row>
    <row r="32" spans="1:137" ht="25.5" x14ac:dyDescent="0.2">
      <c r="A32" s="147" t="str">
        <f>IF('1'!$A$1=1,B32,C32)</f>
        <v>Net lending (+) / net borrowing (-) (balance from current and capital account)</v>
      </c>
      <c r="B32" s="54" t="s">
        <v>63</v>
      </c>
      <c r="C32" s="148" t="s">
        <v>64</v>
      </c>
      <c r="D32" s="149">
        <v>20129.551999999996</v>
      </c>
      <c r="E32" s="149">
        <v>21664.705999999998</v>
      </c>
      <c r="F32" s="149">
        <v>40744.892</v>
      </c>
      <c r="G32" s="149">
        <v>-10514.489999999993</v>
      </c>
      <c r="H32" s="149">
        <v>-13908.648999999998</v>
      </c>
      <c r="I32" s="149">
        <v>-2505.4690000000014</v>
      </c>
      <c r="J32" s="149">
        <v>4721.3490000000038</v>
      </c>
      <c r="K32" s="149">
        <v>4000.9680000000076</v>
      </c>
      <c r="L32" s="149">
        <v>6099.354000000003</v>
      </c>
      <c r="M32" s="149">
        <v>6880.016000000006</v>
      </c>
      <c r="N32" s="149">
        <v>12495.570000000016</v>
      </c>
      <c r="O32" s="149">
        <v>30290.451000000001</v>
      </c>
      <c r="P32" s="149">
        <v>509.45399999999609</v>
      </c>
      <c r="Q32" s="149">
        <v>-1293.2580000000055</v>
      </c>
      <c r="R32" s="149">
        <v>-3215.452000000003</v>
      </c>
      <c r="S32" s="149">
        <v>-1870.9519999999875</v>
      </c>
      <c r="T32" s="149">
        <v>831.81200000000013</v>
      </c>
      <c r="U32" s="149">
        <v>-4640.9460000000072</v>
      </c>
      <c r="V32" s="149">
        <v>-5782.3079999999909</v>
      </c>
      <c r="W32" s="149">
        <v>-6216.0699999999861</v>
      </c>
      <c r="X32" s="149">
        <v>-19049.706999999995</v>
      </c>
      <c r="Y32" s="149">
        <v>-437.86999999998704</v>
      </c>
      <c r="Z32" s="149">
        <v>848.13100000000213</v>
      </c>
      <c r="AA32" s="149">
        <v>-5450.5429999999978</v>
      </c>
      <c r="AB32" s="149">
        <v>1411.8320000000115</v>
      </c>
      <c r="AC32" s="149">
        <v>-8513.7450000000099</v>
      </c>
      <c r="AD32" s="149">
        <v>-19549.126000000004</v>
      </c>
      <c r="AE32" s="149">
        <v>-429.70900000000893</v>
      </c>
      <c r="AF32" s="149">
        <v>-3276.5339999999974</v>
      </c>
      <c r="AG32" s="149">
        <v>-2636.995999999996</v>
      </c>
      <c r="AH32" s="149">
        <v>-9167.1669999999995</v>
      </c>
      <c r="AI32" s="149">
        <v>-2102.0919999999824</v>
      </c>
      <c r="AJ32" s="149">
        <v>-17753.85400000001</v>
      </c>
      <c r="AK32" s="149">
        <v>-8209.7330000000075</v>
      </c>
      <c r="AL32" s="149">
        <v>-1041.508999999993</v>
      </c>
      <c r="AM32" s="149">
        <v>-21655.492000000002</v>
      </c>
      <c r="AN32" s="149">
        <v>-9525.4979999999905</v>
      </c>
      <c r="AO32" s="149">
        <v>-11411.83899999998</v>
      </c>
      <c r="AP32" s="149">
        <v>-31609.443000000007</v>
      </c>
      <c r="AQ32" s="149">
        <v>3399.7269999999944</v>
      </c>
      <c r="AR32" s="149">
        <v>-5210.068999999985</v>
      </c>
      <c r="AS32" s="149">
        <v>-5738.2780000000057</v>
      </c>
      <c r="AT32" s="149">
        <v>-18506.877000000022</v>
      </c>
      <c r="AU32" s="149">
        <v>-3572.6869999999963</v>
      </c>
      <c r="AV32" s="149">
        <v>-33970.480000000018</v>
      </c>
      <c r="AW32" s="149">
        <v>-30658.84200000003</v>
      </c>
      <c r="AX32" s="149">
        <v>-13463.945000000023</v>
      </c>
      <c r="AY32" s="149">
        <v>-15117.29</v>
      </c>
      <c r="AZ32" s="149">
        <v>13688.674999999992</v>
      </c>
      <c r="BA32" s="149">
        <v>-10348.21899999999</v>
      </c>
      <c r="BB32" s="149">
        <v>-18643.288000000004</v>
      </c>
      <c r="BC32" s="149">
        <v>-9813.00900000002</v>
      </c>
      <c r="BD32" s="149">
        <v>-3244.5990000000056</v>
      </c>
      <c r="BE32" s="149">
        <v>-20617.083999999988</v>
      </c>
      <c r="BF32" s="149">
        <v>-25081.817999999992</v>
      </c>
      <c r="BG32" s="149">
        <v>-22166.853999999978</v>
      </c>
      <c r="BH32" s="149">
        <v>-45576.293999999987</v>
      </c>
      <c r="BI32" s="149">
        <v>-16224.568999999996</v>
      </c>
      <c r="BJ32" s="149">
        <v>-2631.6920000000027</v>
      </c>
      <c r="BK32" s="149">
        <v>52389.34199999999</v>
      </c>
      <c r="BL32" s="149">
        <v>26483.048000000003</v>
      </c>
      <c r="BM32" s="149">
        <v>10330.540999999996</v>
      </c>
      <c r="BN32" s="149">
        <v>8055.7530000000115</v>
      </c>
      <c r="BO32" s="149">
        <v>31390.026000000005</v>
      </c>
      <c r="BP32" s="149">
        <v>19038.173999999985</v>
      </c>
      <c r="BQ32" s="149">
        <v>-2537.2000000000016</v>
      </c>
      <c r="BR32" s="149">
        <v>-245.8189999999978</v>
      </c>
      <c r="BS32" s="149">
        <v>14531.30999999999</v>
      </c>
      <c r="BT32" s="149">
        <v>-6014.9940000000061</v>
      </c>
      <c r="BU32" s="149">
        <v>12378.00400000001</v>
      </c>
      <c r="BV32" s="149">
        <v>9993.4850000000024</v>
      </c>
      <c r="BW32" s="149">
        <v>-12394.674000000015</v>
      </c>
      <c r="BX32" s="149">
        <v>3160.6129999999771</v>
      </c>
      <c r="BY32" s="149">
        <v>334.61599999998703</v>
      </c>
      <c r="BZ32" s="149">
        <v>-25238.368999999992</v>
      </c>
      <c r="CA32" s="149">
        <v>-2290.2649999999926</v>
      </c>
      <c r="CB32" s="149">
        <v>7038.7289999999966</v>
      </c>
      <c r="CC32" s="149">
        <v>-6237.9340000000066</v>
      </c>
      <c r="CD32" s="149">
        <v>-19866.618999999999</v>
      </c>
      <c r="CE32" s="149">
        <v>-2490.9890000000055</v>
      </c>
      <c r="CF32" s="149">
        <v>-25231.034000000014</v>
      </c>
      <c r="CG32" s="149">
        <v>-9996.0040000000154</v>
      </c>
      <c r="CH32" s="149">
        <v>-30968.526000000016</v>
      </c>
      <c r="CI32" s="149">
        <v>-34969.298999999985</v>
      </c>
      <c r="CJ32" s="149">
        <v>18607.546999999991</v>
      </c>
      <c r="CK32" s="149">
        <v>1818.4739999999808</v>
      </c>
      <c r="CL32" s="149">
        <v>41044.623</v>
      </c>
      <c r="CM32" s="149">
        <v>33233.565000000002</v>
      </c>
      <c r="CN32" s="149">
        <v>-8571.6849999999977</v>
      </c>
      <c r="CO32" s="149">
        <v>-8805.7249999999913</v>
      </c>
      <c r="CP32" s="149">
        <v>35831.599000000009</v>
      </c>
      <c r="CQ32" s="149">
        <v>69882.592999999979</v>
      </c>
      <c r="CR32" s="149">
        <v>60301.623999999982</v>
      </c>
      <c r="CS32" s="149">
        <v>-22233.706999999995</v>
      </c>
      <c r="CT32" s="149">
        <v>11299.701000000034</v>
      </c>
      <c r="CU32" s="149">
        <v>8227.9349999999631</v>
      </c>
      <c r="CV32" s="149">
        <v>-39676.928000000036</v>
      </c>
      <c r="CW32" s="149">
        <v>-24171.841399999961</v>
      </c>
      <c r="CX32" s="149">
        <v>548.52639999998394</v>
      </c>
      <c r="CY32" s="149">
        <v>10531.754599999991</v>
      </c>
      <c r="CZ32" s="149">
        <v>-3803.134399999979</v>
      </c>
      <c r="DA32" s="149">
        <v>-1462.7403999999981</v>
      </c>
      <c r="DB32" s="149">
        <v>-32765.468599999971</v>
      </c>
      <c r="DC32" s="149">
        <v>-84473.468399999998</v>
      </c>
      <c r="DD32" s="149">
        <v>-34996.148199999967</v>
      </c>
      <c r="DE32" s="149">
        <v>-35949.771983870975</v>
      </c>
      <c r="DF32" s="149">
        <v>-56185.518959999972</v>
      </c>
      <c r="DG32" s="149">
        <v>-33470.901445161297</v>
      </c>
      <c r="DH32" s="149">
        <v>-32031.561000000002</v>
      </c>
      <c r="DI32" s="149">
        <v>-19618.88199999998</v>
      </c>
      <c r="DJ32" s="149">
        <v>-80990.387000000017</v>
      </c>
      <c r="DK32" s="149">
        <v>-81018.870000000024</v>
      </c>
      <c r="DL32" s="149">
        <v>-73735.622000000032</v>
      </c>
      <c r="DM32" s="149">
        <v>-96781.733000000007</v>
      </c>
      <c r="DN32" s="149">
        <v>-100719.769</v>
      </c>
      <c r="DO32" s="149">
        <v>319497.7209999999</v>
      </c>
      <c r="DP32" s="149">
        <v>-97802.087999999989</v>
      </c>
      <c r="DQ32" s="149">
        <v>-87703.054999999993</v>
      </c>
      <c r="DR32" s="149">
        <v>-54628.99799999997</v>
      </c>
      <c r="DS32" s="149">
        <v>10229.496000000017</v>
      </c>
      <c r="DT32" s="149">
        <v>-115447.23500000002</v>
      </c>
      <c r="DU32" s="149">
        <v>-121015.359</v>
      </c>
      <c r="DV32" s="149">
        <v>-52532.283000000047</v>
      </c>
      <c r="DW32" s="149">
        <v>-65573.469000000026</v>
      </c>
      <c r="DX32" s="149">
        <v>-143859.92000000001</v>
      </c>
      <c r="DY32" s="149">
        <v>-135370.978</v>
      </c>
      <c r="DZ32" s="149">
        <v>-168806.33599999998</v>
      </c>
      <c r="EA32" s="149">
        <v>-98540.252000000022</v>
      </c>
      <c r="EB32" s="149">
        <v>-134120.11300000001</v>
      </c>
      <c r="EC32" s="149">
        <v>-84697.438000000024</v>
      </c>
      <c r="ED32" s="149">
        <v>-141902.12900000002</v>
      </c>
      <c r="EE32" s="149">
        <v>-56043.358999999982</v>
      </c>
      <c r="EF32" s="324">
        <f t="shared" si="0"/>
        <v>-395303.74800000002</v>
      </c>
      <c r="EG32" s="324">
        <f t="shared" si="1"/>
        <v>-1317908.871</v>
      </c>
    </row>
    <row r="33" spans="1:137" x14ac:dyDescent="0.2">
      <c r="A33" s="144" t="str">
        <f>IF('1'!$A$1=1,B33,C33)</f>
        <v>C. Financial account</v>
      </c>
      <c r="B33" s="26" t="s">
        <v>65</v>
      </c>
      <c r="C33" s="145" t="s">
        <v>66</v>
      </c>
      <c r="D33" s="146">
        <v>20793.675999999992</v>
      </c>
      <c r="E33" s="146">
        <v>23157.979000000007</v>
      </c>
      <c r="F33" s="146">
        <v>48123.411999999982</v>
      </c>
      <c r="G33" s="146">
        <v>-13489.423999999992</v>
      </c>
      <c r="H33" s="146">
        <v>-16690.374000000003</v>
      </c>
      <c r="I33" s="146">
        <v>-10085.596000000001</v>
      </c>
      <c r="J33" s="146">
        <v>-4721.3510000000006</v>
      </c>
      <c r="K33" s="146">
        <v>-6529.4360000000233</v>
      </c>
      <c r="L33" s="146">
        <v>-3964.581000000001</v>
      </c>
      <c r="M33" s="146">
        <v>17647.778999999999</v>
      </c>
      <c r="N33" s="146">
        <v>21890.556</v>
      </c>
      <c r="O33" s="146">
        <v>45576.129000000001</v>
      </c>
      <c r="P33" s="146">
        <v>-3396.3589999999986</v>
      </c>
      <c r="Q33" s="146">
        <v>6123.1869999999926</v>
      </c>
      <c r="R33" s="146">
        <v>-2741.038999999997</v>
      </c>
      <c r="S33" s="146">
        <v>-8124.5530000000072</v>
      </c>
      <c r="T33" s="146">
        <v>-5368.9779999999992</v>
      </c>
      <c r="U33" s="146">
        <v>-7310.7439999999988</v>
      </c>
      <c r="V33" s="146">
        <v>-9579.2749999999996</v>
      </c>
      <c r="W33" s="146">
        <v>-9850.4720000000016</v>
      </c>
      <c r="X33" s="146">
        <v>-22064.111000000004</v>
      </c>
      <c r="Y33" s="146">
        <v>2137.851999999999</v>
      </c>
      <c r="Z33" s="146">
        <v>6579.4409999999998</v>
      </c>
      <c r="AA33" s="146">
        <v>-5764.9980000000014</v>
      </c>
      <c r="AB33" s="146">
        <v>1357.530999999999</v>
      </c>
      <c r="AC33" s="146">
        <v>-1702.7490000000003</v>
      </c>
      <c r="AD33" s="146">
        <v>-18712.086000000003</v>
      </c>
      <c r="AE33" s="146">
        <v>-1104.6849999999977</v>
      </c>
      <c r="AF33" s="146">
        <v>3223.6890000000012</v>
      </c>
      <c r="AG33" s="146">
        <v>-6918.8469999999979</v>
      </c>
      <c r="AH33" s="146">
        <v>-17243.625999999997</v>
      </c>
      <c r="AI33" s="146">
        <v>-2922.4219999999987</v>
      </c>
      <c r="AJ33" s="146">
        <v>-23680.505999999994</v>
      </c>
      <c r="AK33" s="146">
        <v>-5944.0609999999988</v>
      </c>
      <c r="AL33" s="146">
        <v>7904.7649999999976</v>
      </c>
      <c r="AM33" s="146">
        <v>-15519.307000000001</v>
      </c>
      <c r="AN33" s="146">
        <v>-13676.910000000003</v>
      </c>
      <c r="AO33" s="146">
        <v>-2798.618000000004</v>
      </c>
      <c r="AP33" s="146">
        <v>-10246.727000000003</v>
      </c>
      <c r="AQ33" s="146">
        <v>6956.3659999999991</v>
      </c>
      <c r="AR33" s="146">
        <v>-4162.8130000000001</v>
      </c>
      <c r="AS33" s="146">
        <v>-14411.195000000002</v>
      </c>
      <c r="AT33" s="146">
        <v>-7022.579999999999</v>
      </c>
      <c r="AU33" s="146">
        <v>-7804.9479999999985</v>
      </c>
      <c r="AV33" s="146">
        <v>-18521.661000000004</v>
      </c>
      <c r="AW33" s="146">
        <v>-23598.872000000003</v>
      </c>
      <c r="AX33" s="146">
        <v>-19469.649999999994</v>
      </c>
      <c r="AY33" s="146">
        <v>-15405.59599999999</v>
      </c>
      <c r="AZ33" s="146">
        <v>14441.415000000003</v>
      </c>
      <c r="BA33" s="146">
        <v>-2607.4239999999972</v>
      </c>
      <c r="BB33" s="146">
        <v>-16494.208000000006</v>
      </c>
      <c r="BC33" s="146">
        <v>-11099.959000000003</v>
      </c>
      <c r="BD33" s="146">
        <v>-7517.9729999999981</v>
      </c>
      <c r="BE33" s="146">
        <v>-23956.097999999987</v>
      </c>
      <c r="BF33" s="146">
        <v>-14935.788000000015</v>
      </c>
      <c r="BG33" s="146">
        <v>-22318.342000000001</v>
      </c>
      <c r="BH33" s="146">
        <v>-39730.639999999999</v>
      </c>
      <c r="BI33" s="146">
        <v>-11089.268000000002</v>
      </c>
      <c r="BJ33" s="146">
        <v>1681.3580000000038</v>
      </c>
      <c r="BK33" s="146">
        <v>55458.568000000014</v>
      </c>
      <c r="BL33" s="146">
        <v>32151.098999999991</v>
      </c>
      <c r="BM33" s="146">
        <v>15077.669000000005</v>
      </c>
      <c r="BN33" s="146">
        <v>9587.663000000015</v>
      </c>
      <c r="BO33" s="146">
        <v>33731.347000000002</v>
      </c>
      <c r="BP33" s="146">
        <v>23006.694999999985</v>
      </c>
      <c r="BQ33" s="146">
        <v>-2260.7320000000036</v>
      </c>
      <c r="BR33" s="146">
        <v>-1147.1399999999981</v>
      </c>
      <c r="BS33" s="146">
        <v>24218.848000000005</v>
      </c>
      <c r="BT33" s="146">
        <v>-2769.6949999999888</v>
      </c>
      <c r="BU33" s="146">
        <v>13284.402999999997</v>
      </c>
      <c r="BV33" s="146">
        <v>13985.216999999997</v>
      </c>
      <c r="BW33" s="146">
        <v>-9465.025999999998</v>
      </c>
      <c r="BX33" s="146">
        <v>4486.9449999999979</v>
      </c>
      <c r="BY33" s="146">
        <v>3262.5019999999977</v>
      </c>
      <c r="BZ33" s="146">
        <v>-19540.276999999987</v>
      </c>
      <c r="CA33" s="146">
        <v>1647.8689999999988</v>
      </c>
      <c r="CB33" s="146">
        <v>15982.050999999992</v>
      </c>
      <c r="CC33" s="146">
        <v>2288.148000000001</v>
      </c>
      <c r="CD33" s="146">
        <v>-10504.814</v>
      </c>
      <c r="CE33" s="146">
        <v>8129.8050000000003</v>
      </c>
      <c r="CF33" s="146">
        <v>-17373.060999999994</v>
      </c>
      <c r="CG33" s="146">
        <v>-3824.3310000000019</v>
      </c>
      <c r="CH33" s="146">
        <v>-21950.361999999997</v>
      </c>
      <c r="CI33" s="146">
        <v>-34669.950000000004</v>
      </c>
      <c r="CJ33" s="146">
        <v>18187.825999999997</v>
      </c>
      <c r="CK33" s="146">
        <v>3438.0530000000026</v>
      </c>
      <c r="CL33" s="146">
        <v>40576.545999999988</v>
      </c>
      <c r="CM33" s="146">
        <v>31449.019000000004</v>
      </c>
      <c r="CN33" s="146">
        <v>-12316.313000000009</v>
      </c>
      <c r="CO33" s="146">
        <v>-5207.3740000000107</v>
      </c>
      <c r="CP33" s="146">
        <v>48571.379000000015</v>
      </c>
      <c r="CQ33" s="146">
        <v>76501.510999999969</v>
      </c>
      <c r="CR33" s="146">
        <v>64433.871999999967</v>
      </c>
      <c r="CS33" s="146">
        <v>-23440.474000000017</v>
      </c>
      <c r="CT33" s="146">
        <v>4278.525999999998</v>
      </c>
      <c r="CU33" s="146">
        <v>12177.342999999999</v>
      </c>
      <c r="CV33" s="146">
        <v>-35105.855800000005</v>
      </c>
      <c r="CW33" s="146">
        <v>-9873.5204000000122</v>
      </c>
      <c r="CX33" s="146">
        <v>3364.3117999999813</v>
      </c>
      <c r="CY33" s="146">
        <v>15907.341599999985</v>
      </c>
      <c r="CZ33" s="146">
        <v>1535.8791999999958</v>
      </c>
      <c r="DA33" s="146">
        <v>-402.25819999999658</v>
      </c>
      <c r="DB33" s="146">
        <v>-41871.044999999984</v>
      </c>
      <c r="DC33" s="146">
        <v>-89666.210400000011</v>
      </c>
      <c r="DD33" s="146">
        <v>-35325.270399999979</v>
      </c>
      <c r="DE33" s="146">
        <v>-34789.862838709676</v>
      </c>
      <c r="DF33" s="146">
        <v>-54379.610279999986</v>
      </c>
      <c r="DG33" s="146">
        <v>-36641.683109677448</v>
      </c>
      <c r="DH33" s="146">
        <v>-32639.398000000001</v>
      </c>
      <c r="DI33" s="146">
        <v>-19670.557000000001</v>
      </c>
      <c r="DJ33" s="146">
        <v>-76220.141000000003</v>
      </c>
      <c r="DK33" s="146">
        <v>-78229.985000000001</v>
      </c>
      <c r="DL33" s="146">
        <v>-71948.35100000001</v>
      </c>
      <c r="DM33" s="146">
        <v>-98886.074999999997</v>
      </c>
      <c r="DN33" s="146">
        <v>-96941.698000000004</v>
      </c>
      <c r="DO33" s="146">
        <v>328151.40999999997</v>
      </c>
      <c r="DP33" s="146">
        <v>-90209.375</v>
      </c>
      <c r="DQ33" s="146">
        <v>-87404.114999999976</v>
      </c>
      <c r="DR33" s="146">
        <v>-55147.203000000038</v>
      </c>
      <c r="DS33" s="146">
        <v>-17630.223999999958</v>
      </c>
      <c r="DT33" s="146">
        <v>-104803.31399999997</v>
      </c>
      <c r="DU33" s="146">
        <v>-106761.35800000001</v>
      </c>
      <c r="DV33" s="146">
        <v>-46867.053</v>
      </c>
      <c r="DW33" s="146">
        <v>-57452.809999999969</v>
      </c>
      <c r="DX33" s="146">
        <v>-129843.19799999997</v>
      </c>
      <c r="DY33" s="146">
        <v>-128971.51299999999</v>
      </c>
      <c r="DZ33" s="146">
        <v>-165446.54199999999</v>
      </c>
      <c r="EA33" s="146">
        <v>-85420.127999999997</v>
      </c>
      <c r="EB33" s="146">
        <v>-130918.558</v>
      </c>
      <c r="EC33" s="146">
        <v>-65276.673999999999</v>
      </c>
      <c r="ED33" s="146">
        <v>-125309.95699999999</v>
      </c>
      <c r="EE33" s="146">
        <v>-50428.933999999979</v>
      </c>
      <c r="EF33" s="146">
        <f t="shared" si="0"/>
        <v>-396775.71200000006</v>
      </c>
      <c r="EG33" s="146">
        <f t="shared" si="1"/>
        <v>-1197500.0389999999</v>
      </c>
    </row>
    <row r="34" spans="1:137" x14ac:dyDescent="0.2">
      <c r="A34" s="63" t="str">
        <f>IF('1'!$A$1=1,B34,C34)</f>
        <v>Direct investment (net)</v>
      </c>
      <c r="B34" s="31" t="s">
        <v>67</v>
      </c>
      <c r="C34" s="139" t="s">
        <v>68</v>
      </c>
      <c r="D34" s="140">
        <v>21030.867999999999</v>
      </c>
      <c r="E34" s="140">
        <v>21150.627</v>
      </c>
      <c r="F34" s="140">
        <v>27814.434000000001</v>
      </c>
      <c r="G34" s="140">
        <v>-16759.590999999997</v>
      </c>
      <c r="H34" s="140">
        <v>-25265.628999999997</v>
      </c>
      <c r="I34" s="140">
        <v>-25755.425999999999</v>
      </c>
      <c r="J34" s="140">
        <v>-5852.7330000000002</v>
      </c>
      <c r="K34" s="140">
        <v>-16414.792000000001</v>
      </c>
      <c r="L34" s="140">
        <v>-3093.2469999999994</v>
      </c>
      <c r="M34" s="140">
        <v>12493.227999999999</v>
      </c>
      <c r="N34" s="140">
        <v>15246.457</v>
      </c>
      <c r="O34" s="140">
        <v>-1193.8270000000007</v>
      </c>
      <c r="P34" s="140">
        <v>5215.8330000000005</v>
      </c>
      <c r="Q34" s="140">
        <v>-17049.913</v>
      </c>
      <c r="R34" s="140">
        <v>-975.17700000000013</v>
      </c>
      <c r="S34" s="140">
        <v>-25245.054</v>
      </c>
      <c r="T34" s="140">
        <v>-13082.161</v>
      </c>
      <c r="U34" s="140">
        <v>-17366.133999999998</v>
      </c>
      <c r="V34" s="140">
        <v>-9182.2079999999987</v>
      </c>
      <c r="W34" s="140">
        <v>-6191.009</v>
      </c>
      <c r="X34" s="140">
        <v>-12927.528</v>
      </c>
      <c r="Y34" s="140">
        <v>-849.99</v>
      </c>
      <c r="Z34" s="140">
        <v>-2724.3</v>
      </c>
      <c r="AA34" s="140">
        <v>-1021.9779999999998</v>
      </c>
      <c r="AB34" s="140">
        <v>-6543.2979999999998</v>
      </c>
      <c r="AC34" s="140">
        <v>-8892.1360000000004</v>
      </c>
      <c r="AD34" s="140">
        <v>-10638.616</v>
      </c>
      <c r="AE34" s="140">
        <v>-7788.4809999999998</v>
      </c>
      <c r="AF34" s="140">
        <v>-5337.5860000000002</v>
      </c>
      <c r="AG34" s="140">
        <v>-23028.011999999999</v>
      </c>
      <c r="AH34" s="140">
        <v>-2908.5639999999994</v>
      </c>
      <c r="AI34" s="140">
        <v>-3563.3029999999999</v>
      </c>
      <c r="AJ34" s="140">
        <v>-3655.2039999999997</v>
      </c>
      <c r="AK34" s="140">
        <v>-3145.2879999999991</v>
      </c>
      <c r="AL34" s="140">
        <v>-6516.0860000000002</v>
      </c>
      <c r="AM34" s="140">
        <v>-9768.36</v>
      </c>
      <c r="AN34" s="140">
        <v>-16719.385999999999</v>
      </c>
      <c r="AO34" s="140">
        <v>-17280.788</v>
      </c>
      <c r="AP34" s="140">
        <v>-17016.418000000001</v>
      </c>
      <c r="AQ34" s="140">
        <v>-4471.9490000000005</v>
      </c>
      <c r="AR34" s="140">
        <v>-5995.5010000000002</v>
      </c>
      <c r="AS34" s="140">
        <v>-13415.512000000001</v>
      </c>
      <c r="AT34" s="140">
        <v>950.42500000000007</v>
      </c>
      <c r="AU34" s="140">
        <v>-1401.5930000000003</v>
      </c>
      <c r="AV34" s="140">
        <v>-169.14699999999959</v>
      </c>
      <c r="AW34" s="140">
        <v>-16904.557000000001</v>
      </c>
      <c r="AX34" s="140">
        <v>-19665.181999999997</v>
      </c>
      <c r="AY34" s="140">
        <v>-20869.644</v>
      </c>
      <c r="AZ34" s="140">
        <v>-7025.5510000000004</v>
      </c>
      <c r="BA34" s="140">
        <v>-7713.6329999999998</v>
      </c>
      <c r="BB34" s="140">
        <v>-8811.24</v>
      </c>
      <c r="BC34" s="140">
        <v>-16489.069000000003</v>
      </c>
      <c r="BD34" s="140">
        <v>-9786.5539999999983</v>
      </c>
      <c r="BE34" s="140">
        <v>-11713.047999999999</v>
      </c>
      <c r="BF34" s="140">
        <v>-14961.538</v>
      </c>
      <c r="BG34" s="140">
        <v>-18607.031999999999</v>
      </c>
      <c r="BH34" s="140">
        <v>-19394.694</v>
      </c>
      <c r="BI34" s="140">
        <v>-5110.4900000000007</v>
      </c>
      <c r="BJ34" s="140">
        <v>-12232.494999999999</v>
      </c>
      <c r="BK34" s="140">
        <v>-1747.098</v>
      </c>
      <c r="BL34" s="140">
        <v>11794.362999999999</v>
      </c>
      <c r="BM34" s="140">
        <v>9961.5930000000008</v>
      </c>
      <c r="BN34" s="140">
        <v>19439.448000000004</v>
      </c>
      <c r="BO34" s="140">
        <v>-8902.4610000000011</v>
      </c>
      <c r="BP34" s="140">
        <v>-12066.447</v>
      </c>
      <c r="BQ34" s="140">
        <v>-13273.550999999998</v>
      </c>
      <c r="BR34" s="140">
        <v>-2430.8430000000003</v>
      </c>
      <c r="BS34" s="140">
        <v>632.99200000000019</v>
      </c>
      <c r="BT34" s="140">
        <v>2042.3010000000004</v>
      </c>
      <c r="BU34" s="140">
        <v>-3568.9429999999993</v>
      </c>
      <c r="BV34" s="140">
        <v>-3057.4970000000003</v>
      </c>
      <c r="BW34" s="140">
        <v>-2000.0510000000002</v>
      </c>
      <c r="BX34" s="140">
        <v>-17891.334000000003</v>
      </c>
      <c r="BY34" s="140">
        <v>-4266.3540000000012</v>
      </c>
      <c r="BZ34" s="140">
        <v>-20290.758999999995</v>
      </c>
      <c r="CA34" s="140">
        <v>-17484.187000000002</v>
      </c>
      <c r="CB34" s="140">
        <v>-6624.6839999999993</v>
      </c>
      <c r="CC34" s="140">
        <v>-8907.4380000000001</v>
      </c>
      <c r="CD34" s="140">
        <v>-22071</v>
      </c>
      <c r="CE34" s="140">
        <v>-23892.085000000003</v>
      </c>
      <c r="CF34" s="140">
        <v>-21943.513999999999</v>
      </c>
      <c r="CG34" s="140">
        <v>-19227.143</v>
      </c>
      <c r="CH34" s="140">
        <v>-15947.071</v>
      </c>
      <c r="CI34" s="140">
        <v>-25907.214999999997</v>
      </c>
      <c r="CJ34" s="140">
        <v>-1231.175999999999</v>
      </c>
      <c r="CK34" s="140">
        <v>22929.827999999998</v>
      </c>
      <c r="CL34" s="140">
        <v>1609.0190000000002</v>
      </c>
      <c r="CM34" s="140">
        <v>-2808.4710000000005</v>
      </c>
      <c r="CN34" s="140">
        <v>-4534.51</v>
      </c>
      <c r="CO34" s="140">
        <v>-7108.9430000000002</v>
      </c>
      <c r="CP34" s="140">
        <v>-6051.5150000000003</v>
      </c>
      <c r="CQ34" s="140">
        <v>-2157.5479999999998</v>
      </c>
      <c r="CR34" s="140">
        <v>-4717.3490000000002</v>
      </c>
      <c r="CS34" s="140">
        <v>-1645.5859999999998</v>
      </c>
      <c r="CT34" s="140">
        <v>-548.52799999999979</v>
      </c>
      <c r="CU34" s="140">
        <v>-2669.5089999999996</v>
      </c>
      <c r="CV34" s="140">
        <v>-13530.380999999999</v>
      </c>
      <c r="CW34" s="140">
        <v>-14152.048000000001</v>
      </c>
      <c r="CX34" s="140">
        <v>-14188.616</v>
      </c>
      <c r="CY34" s="140">
        <v>-19600.769</v>
      </c>
      <c r="CZ34" s="140">
        <v>-13749.793999999998</v>
      </c>
      <c r="DA34" s="140">
        <v>-14334.893000000002</v>
      </c>
      <c r="DB34" s="140">
        <v>-24244.982</v>
      </c>
      <c r="DC34" s="140">
        <v>-16273.028</v>
      </c>
      <c r="DD34" s="140">
        <v>-19454.496000000003</v>
      </c>
      <c r="DE34" s="140">
        <v>-9860.1180000000004</v>
      </c>
      <c r="DF34" s="140">
        <v>-4989.4479999999994</v>
      </c>
      <c r="DG34" s="140">
        <v>2003.0719999999992</v>
      </c>
      <c r="DH34" s="140">
        <v>-22304.53</v>
      </c>
      <c r="DI34" s="140">
        <v>-22404.006000000001</v>
      </c>
      <c r="DJ34" s="140">
        <v>-28843.245999999999</v>
      </c>
      <c r="DK34" s="140">
        <v>-19050.507000000001</v>
      </c>
      <c r="DL34" s="140">
        <v>-11198.236000000001</v>
      </c>
      <c r="DM34" s="140">
        <v>-14814.769000000002</v>
      </c>
      <c r="DN34" s="140">
        <v>-6968.3320000000003</v>
      </c>
      <c r="DO34" s="140">
        <v>-6549.1120000000001</v>
      </c>
      <c r="DP34" s="140">
        <v>6558.33</v>
      </c>
      <c r="DQ34" s="140">
        <v>-8413.4629999999997</v>
      </c>
      <c r="DR34" s="140">
        <v>-5995.7879999999996</v>
      </c>
      <c r="DS34" s="140">
        <v>-5720.0250000000005</v>
      </c>
      <c r="DT34" s="140">
        <v>-12927.453000000001</v>
      </c>
      <c r="DU34" s="140">
        <v>-7292.4430000000002</v>
      </c>
      <c r="DV34" s="140">
        <v>-6263.5860000000002</v>
      </c>
      <c r="DW34" s="140">
        <v>-8821.0779999999995</v>
      </c>
      <c r="DX34" s="140">
        <v>-1661.2000000000003</v>
      </c>
      <c r="DY34" s="140">
        <v>-9189.027</v>
      </c>
      <c r="DZ34" s="140">
        <v>-7439.3499999999995</v>
      </c>
      <c r="EA34" s="140">
        <v>-7086.5650000000005</v>
      </c>
      <c r="EB34" s="140">
        <v>-10164.303</v>
      </c>
      <c r="EC34" s="140">
        <v>-9657.487000000001</v>
      </c>
      <c r="ED34" s="140">
        <v>-8631.32</v>
      </c>
      <c r="EE34" s="140">
        <v>-11520.574000000001</v>
      </c>
      <c r="EF34" s="146">
        <f t="shared" si="0"/>
        <v>-145703.68400000001</v>
      </c>
      <c r="EG34" s="146">
        <f t="shared" si="1"/>
        <v>-100654.386</v>
      </c>
    </row>
    <row r="35" spans="1:137" x14ac:dyDescent="0.2">
      <c r="A35" s="64" t="str">
        <f>IF('1'!$A$1=1,B35,C35)</f>
        <v>Direct investment: assets</v>
      </c>
      <c r="B35" s="35" t="s">
        <v>69</v>
      </c>
      <c r="C35" s="150" t="s">
        <v>70</v>
      </c>
      <c r="D35" s="140">
        <v>205.56399999999996</v>
      </c>
      <c r="E35" s="140">
        <v>1640.153</v>
      </c>
      <c r="F35" s="140">
        <v>1465.1420000000001</v>
      </c>
      <c r="G35" s="140">
        <v>-363.35199999999998</v>
      </c>
      <c r="H35" s="140">
        <v>-460.13499999999999</v>
      </c>
      <c r="I35" s="140">
        <v>-360.95800000000003</v>
      </c>
      <c r="J35" s="140">
        <v>152.30199999999999</v>
      </c>
      <c r="K35" s="140">
        <v>194.642</v>
      </c>
      <c r="L35" s="140">
        <v>196.05</v>
      </c>
      <c r="M35" s="140">
        <v>-524.19100000000003</v>
      </c>
      <c r="N35" s="140">
        <v>-559.50300000000004</v>
      </c>
      <c r="O35" s="140">
        <v>-632.02700000000004</v>
      </c>
      <c r="P35" s="140">
        <v>266.85599999999999</v>
      </c>
      <c r="Q35" s="140">
        <v>158.358</v>
      </c>
      <c r="R35" s="140">
        <v>131.78100000000001</v>
      </c>
      <c r="S35" s="140">
        <v>-76.888000000000005</v>
      </c>
      <c r="T35" s="140">
        <v>-75.619</v>
      </c>
      <c r="U35" s="140">
        <v>-99.805000000000007</v>
      </c>
      <c r="V35" s="140">
        <v>620.41999999999996</v>
      </c>
      <c r="W35" s="140">
        <v>626.62</v>
      </c>
      <c r="X35" s="140">
        <v>683.16199999999992</v>
      </c>
      <c r="Y35" s="140">
        <v>643.93200000000002</v>
      </c>
      <c r="Z35" s="140">
        <v>642.52300000000002</v>
      </c>
      <c r="AA35" s="140">
        <v>917.15800000000013</v>
      </c>
      <c r="AB35" s="140">
        <v>27.151</v>
      </c>
      <c r="AC35" s="140">
        <v>27.027999999999999</v>
      </c>
      <c r="AD35" s="140">
        <v>-27.001000000000001</v>
      </c>
      <c r="AE35" s="140">
        <v>-1772.5509999999999</v>
      </c>
      <c r="AF35" s="140">
        <v>-1770.3869999999999</v>
      </c>
      <c r="AG35" s="140">
        <v>-1540.4219999999998</v>
      </c>
      <c r="AH35" s="140">
        <v>2051.576</v>
      </c>
      <c r="AI35" s="140">
        <v>2050.8209999999999</v>
      </c>
      <c r="AJ35" s="140">
        <v>2114.7979999999998</v>
      </c>
      <c r="AK35" s="140">
        <v>1652.6089999999999</v>
      </c>
      <c r="AL35" s="140">
        <v>1655.7270000000001</v>
      </c>
      <c r="AM35" s="140">
        <v>1678.5070000000001</v>
      </c>
      <c r="AN35" s="140">
        <v>-312.77800000000002</v>
      </c>
      <c r="AO35" s="140">
        <v>-217.36799999999999</v>
      </c>
      <c r="AP35" s="140">
        <v>-263.41199999999998</v>
      </c>
      <c r="AQ35" s="140">
        <v>1307.587</v>
      </c>
      <c r="AR35" s="140">
        <v>1309.0609999999999</v>
      </c>
      <c r="AS35" s="140">
        <v>1336.3109999999999</v>
      </c>
      <c r="AT35" s="140">
        <v>105.60299999999999</v>
      </c>
      <c r="AU35" s="140">
        <v>137.411</v>
      </c>
      <c r="AV35" s="140">
        <v>-112.765</v>
      </c>
      <c r="AW35" s="140">
        <v>-84.382000000000005</v>
      </c>
      <c r="AX35" s="140">
        <v>-83.8</v>
      </c>
      <c r="AY35" s="140">
        <v>-138.946</v>
      </c>
      <c r="AZ35" s="140">
        <v>-501.82499999999999</v>
      </c>
      <c r="BA35" s="140">
        <v>-516.053</v>
      </c>
      <c r="BB35" s="140">
        <v>-483.54300000000001</v>
      </c>
      <c r="BC35" s="140">
        <v>1072.46</v>
      </c>
      <c r="BD35" s="140">
        <v>1055.154</v>
      </c>
      <c r="BE35" s="140">
        <v>1060.0050000000001</v>
      </c>
      <c r="BF35" s="140">
        <v>77.254000000000005</v>
      </c>
      <c r="BG35" s="140">
        <v>75.741</v>
      </c>
      <c r="BH35" s="140">
        <v>99.078999999999994</v>
      </c>
      <c r="BI35" s="140">
        <v>-843.47900000000004</v>
      </c>
      <c r="BJ35" s="140">
        <v>-657.923</v>
      </c>
      <c r="BK35" s="140">
        <v>14330.927</v>
      </c>
      <c r="BL35" s="140">
        <v>916.53499999999997</v>
      </c>
      <c r="BM35" s="140">
        <v>910.072</v>
      </c>
      <c r="BN35" s="140">
        <v>1003.667</v>
      </c>
      <c r="BO35" s="140">
        <v>299.47199999999998</v>
      </c>
      <c r="BP35" s="140">
        <v>214.51499999999999</v>
      </c>
      <c r="BQ35" s="140">
        <v>106.82900000000001</v>
      </c>
      <c r="BR35" s="140">
        <v>1229.078</v>
      </c>
      <c r="BS35" s="140">
        <v>1238.4640000000002</v>
      </c>
      <c r="BT35" s="140">
        <v>2433.9750000000004</v>
      </c>
      <c r="BU35" s="140">
        <v>424.875</v>
      </c>
      <c r="BV35" s="140">
        <v>509.58299999999997</v>
      </c>
      <c r="BW35" s="140">
        <v>450.71499999999997</v>
      </c>
      <c r="BX35" s="140">
        <v>1721.4059999999999</v>
      </c>
      <c r="BY35" s="140">
        <v>1784.6179999999999</v>
      </c>
      <c r="BZ35" s="140">
        <v>2279.2359999999999</v>
      </c>
      <c r="CA35" s="140">
        <v>3407.4609999999998</v>
      </c>
      <c r="CB35" s="140">
        <v>3229.5340000000001</v>
      </c>
      <c r="CC35" s="140">
        <v>3296.0239999999999</v>
      </c>
      <c r="CD35" s="140">
        <v>1333.5129999999999</v>
      </c>
      <c r="CE35" s="140">
        <v>1285.673</v>
      </c>
      <c r="CF35" s="140">
        <v>1309.662</v>
      </c>
      <c r="CG35" s="140">
        <v>-2663.8429999999998</v>
      </c>
      <c r="CH35" s="140">
        <v>-2512.3910000000001</v>
      </c>
      <c r="CI35" s="140">
        <v>-2204.2910000000002</v>
      </c>
      <c r="CJ35" s="140">
        <v>1790.8020000000001</v>
      </c>
      <c r="CK35" s="140">
        <v>2443.5749999999998</v>
      </c>
      <c r="CL35" s="140">
        <v>1667.529</v>
      </c>
      <c r="CM35" s="140">
        <v>-760.62800000000004</v>
      </c>
      <c r="CN35" s="140">
        <v>-702.11800000000005</v>
      </c>
      <c r="CO35" s="140">
        <v>-760.62800000000004</v>
      </c>
      <c r="CP35" s="140">
        <v>-1528.8040000000001</v>
      </c>
      <c r="CQ35" s="140">
        <v>-1791.8619999999999</v>
      </c>
      <c r="CR35" s="140">
        <v>-1791.8609999999999</v>
      </c>
      <c r="CS35" s="140">
        <v>621.66699999999992</v>
      </c>
      <c r="CT35" s="140">
        <v>621.66699999999992</v>
      </c>
      <c r="CU35" s="140">
        <v>548.529</v>
      </c>
      <c r="CV35" s="140">
        <v>1755.2930000000001</v>
      </c>
      <c r="CW35" s="140">
        <v>1755.2930000000001</v>
      </c>
      <c r="CX35" s="140">
        <v>2669.5079999999998</v>
      </c>
      <c r="CY35" s="140">
        <v>-438.82299999999998</v>
      </c>
      <c r="CZ35" s="140">
        <v>-438.82299999999998</v>
      </c>
      <c r="DA35" s="140">
        <v>36.567999999999984</v>
      </c>
      <c r="DB35" s="140">
        <v>-329.11799999999999</v>
      </c>
      <c r="DC35" s="140">
        <v>-182.84299999999996</v>
      </c>
      <c r="DD35" s="140">
        <v>0</v>
      </c>
      <c r="DE35" s="140">
        <v>-36.518999999999998</v>
      </c>
      <c r="DF35" s="140">
        <v>-36.155000000000001</v>
      </c>
      <c r="DG35" s="140">
        <v>-37.094000000000001</v>
      </c>
      <c r="DH35" s="140">
        <v>1552.607</v>
      </c>
      <c r="DI35" s="140">
        <v>1556.8889999999999</v>
      </c>
      <c r="DJ35" s="140">
        <v>1739.874</v>
      </c>
      <c r="DK35" s="140">
        <v>118.08199999999999</v>
      </c>
      <c r="DL35" s="140">
        <v>39.709999999999994</v>
      </c>
      <c r="DM35" s="140">
        <v>890.50599999999997</v>
      </c>
      <c r="DN35" s="140">
        <v>2459.41</v>
      </c>
      <c r="DO35" s="140">
        <v>2471.3620000000001</v>
      </c>
      <c r="DP35" s="140">
        <v>2598.5840000000003</v>
      </c>
      <c r="DQ35" s="140">
        <v>-329.94</v>
      </c>
      <c r="DR35" s="140">
        <v>-330.80199999999996</v>
      </c>
      <c r="DS35" s="140">
        <v>-626.28</v>
      </c>
      <c r="DT35" s="140">
        <v>421.09</v>
      </c>
      <c r="DU35" s="140">
        <v>416.71100000000001</v>
      </c>
      <c r="DV35" s="140">
        <v>290.36500000000001</v>
      </c>
      <c r="DW35" s="140">
        <v>-1408.059</v>
      </c>
      <c r="DX35" s="140">
        <v>-1412.02</v>
      </c>
      <c r="DY35" s="140">
        <v>-748.42800000000011</v>
      </c>
      <c r="DZ35" s="140">
        <v>-1086.6469999999999</v>
      </c>
      <c r="EA35" s="140">
        <v>-1118.931</v>
      </c>
      <c r="EB35" s="140">
        <v>-826.36599999999999</v>
      </c>
      <c r="EC35" s="140">
        <v>0</v>
      </c>
      <c r="ED35" s="140">
        <v>-42.103999999999999</v>
      </c>
      <c r="EE35" s="140">
        <v>0</v>
      </c>
      <c r="EF35" s="146">
        <f t="shared" si="0"/>
        <v>12140.002000000002</v>
      </c>
      <c r="EG35" s="146">
        <f t="shared" si="1"/>
        <v>-5514.3890000000001</v>
      </c>
    </row>
    <row r="36" spans="1:137" x14ac:dyDescent="0.2">
      <c r="A36" s="64" t="str">
        <f>IF('1'!$A$1=1,B36,C36)</f>
        <v>Direct investment: liabilities</v>
      </c>
      <c r="B36" s="35" t="s">
        <v>71</v>
      </c>
      <c r="C36" s="150" t="s">
        <v>72</v>
      </c>
      <c r="D36" s="140">
        <v>-20825.304</v>
      </c>
      <c r="E36" s="140">
        <v>-19510.474000000002</v>
      </c>
      <c r="F36" s="140">
        <v>-26349.292000000001</v>
      </c>
      <c r="G36" s="140">
        <v>16396.238999999998</v>
      </c>
      <c r="H36" s="140">
        <v>24805.493999999999</v>
      </c>
      <c r="I36" s="140">
        <v>25394.468000000001</v>
      </c>
      <c r="J36" s="140">
        <v>6005.0349999999999</v>
      </c>
      <c r="K36" s="140">
        <v>16609.434000000001</v>
      </c>
      <c r="L36" s="140">
        <v>3289.2969999999996</v>
      </c>
      <c r="M36" s="140">
        <v>-13017.419</v>
      </c>
      <c r="N36" s="140">
        <v>-15805.960000000001</v>
      </c>
      <c r="O36" s="140">
        <v>561.80000000000064</v>
      </c>
      <c r="P36" s="140">
        <v>-4948.9770000000008</v>
      </c>
      <c r="Q36" s="140">
        <v>17208.271000000001</v>
      </c>
      <c r="R36" s="140">
        <v>1106.9580000000001</v>
      </c>
      <c r="S36" s="140">
        <v>25168.166000000001</v>
      </c>
      <c r="T36" s="140">
        <v>13006.541999999999</v>
      </c>
      <c r="U36" s="140">
        <v>17266.328999999998</v>
      </c>
      <c r="V36" s="140">
        <v>9802.6279999999988</v>
      </c>
      <c r="W36" s="140">
        <v>6817.6289999999999</v>
      </c>
      <c r="X36" s="140">
        <v>13610.69</v>
      </c>
      <c r="Y36" s="140">
        <v>1493.922</v>
      </c>
      <c r="Z36" s="140">
        <v>3366.8230000000003</v>
      </c>
      <c r="AA36" s="140">
        <v>1939.136</v>
      </c>
      <c r="AB36" s="140">
        <v>6570.4489999999996</v>
      </c>
      <c r="AC36" s="140">
        <v>8919.1640000000007</v>
      </c>
      <c r="AD36" s="140">
        <v>10611.615</v>
      </c>
      <c r="AE36" s="140">
        <v>6015.9299999999994</v>
      </c>
      <c r="AF36" s="140">
        <v>3567.1990000000001</v>
      </c>
      <c r="AG36" s="140">
        <v>21487.59</v>
      </c>
      <c r="AH36" s="140">
        <v>4960.1399999999994</v>
      </c>
      <c r="AI36" s="140">
        <v>5614.1239999999998</v>
      </c>
      <c r="AJ36" s="140">
        <v>5770.0019999999995</v>
      </c>
      <c r="AK36" s="140">
        <v>4797.896999999999</v>
      </c>
      <c r="AL36" s="140">
        <v>8171.8130000000001</v>
      </c>
      <c r="AM36" s="140">
        <v>11446.867</v>
      </c>
      <c r="AN36" s="140">
        <v>16406.608</v>
      </c>
      <c r="AO36" s="140">
        <v>17063.420000000002</v>
      </c>
      <c r="AP36" s="140">
        <v>16753.006000000001</v>
      </c>
      <c r="AQ36" s="140">
        <v>5779.5360000000001</v>
      </c>
      <c r="AR36" s="140">
        <v>7304.5619999999999</v>
      </c>
      <c r="AS36" s="140">
        <v>14751.823</v>
      </c>
      <c r="AT36" s="140">
        <v>-844.82200000000012</v>
      </c>
      <c r="AU36" s="140">
        <v>1539.0040000000004</v>
      </c>
      <c r="AV36" s="140">
        <v>56.381999999999607</v>
      </c>
      <c r="AW36" s="140">
        <v>16820.174999999999</v>
      </c>
      <c r="AX36" s="140">
        <v>19581.381999999998</v>
      </c>
      <c r="AY36" s="140">
        <v>20730.698</v>
      </c>
      <c r="AZ36" s="140">
        <v>6523.7260000000006</v>
      </c>
      <c r="BA36" s="140">
        <v>7197.58</v>
      </c>
      <c r="BB36" s="140">
        <v>8327.6970000000001</v>
      </c>
      <c r="BC36" s="140">
        <v>17561.529000000002</v>
      </c>
      <c r="BD36" s="140">
        <v>10841.707999999999</v>
      </c>
      <c r="BE36" s="140">
        <v>12773.053</v>
      </c>
      <c r="BF36" s="140">
        <v>15038.792000000001</v>
      </c>
      <c r="BG36" s="140">
        <v>18682.773000000001</v>
      </c>
      <c r="BH36" s="140">
        <v>19493.773000000001</v>
      </c>
      <c r="BI36" s="140">
        <v>4267.0110000000004</v>
      </c>
      <c r="BJ36" s="140">
        <v>11574.571999999998</v>
      </c>
      <c r="BK36" s="140">
        <v>16078.025</v>
      </c>
      <c r="BL36" s="140">
        <v>-10877.828</v>
      </c>
      <c r="BM36" s="140">
        <v>-9051.5210000000006</v>
      </c>
      <c r="BN36" s="140">
        <v>-18435.781000000003</v>
      </c>
      <c r="BO36" s="140">
        <v>9201.9330000000009</v>
      </c>
      <c r="BP36" s="140">
        <v>12280.962</v>
      </c>
      <c r="BQ36" s="140">
        <v>13380.379999999997</v>
      </c>
      <c r="BR36" s="140">
        <v>3659.9210000000003</v>
      </c>
      <c r="BS36" s="140">
        <v>605.47199999999998</v>
      </c>
      <c r="BT36" s="140">
        <v>391.67399999999998</v>
      </c>
      <c r="BU36" s="140">
        <v>3993.8179999999993</v>
      </c>
      <c r="BV36" s="140">
        <v>3567.0800000000004</v>
      </c>
      <c r="BW36" s="140">
        <v>2450.7660000000001</v>
      </c>
      <c r="BX36" s="140">
        <v>19612.740000000002</v>
      </c>
      <c r="BY36" s="140">
        <v>6050.9720000000007</v>
      </c>
      <c r="BZ36" s="140">
        <v>22569.994999999995</v>
      </c>
      <c r="CA36" s="140">
        <v>20891.648000000001</v>
      </c>
      <c r="CB36" s="140">
        <v>9854.2179999999989</v>
      </c>
      <c r="CC36" s="140">
        <v>12203.462</v>
      </c>
      <c r="CD36" s="140">
        <v>23404.512999999999</v>
      </c>
      <c r="CE36" s="140">
        <v>25177.758000000002</v>
      </c>
      <c r="CF36" s="140">
        <v>23253.175999999999</v>
      </c>
      <c r="CG36" s="140">
        <v>16563.3</v>
      </c>
      <c r="CH36" s="140">
        <v>13434.68</v>
      </c>
      <c r="CI36" s="140">
        <v>23702.923999999995</v>
      </c>
      <c r="CJ36" s="140">
        <v>3021.9779999999992</v>
      </c>
      <c r="CK36" s="140">
        <v>-20486.252999999997</v>
      </c>
      <c r="CL36" s="140">
        <v>58.509999999999764</v>
      </c>
      <c r="CM36" s="140">
        <v>2047.8430000000003</v>
      </c>
      <c r="CN36" s="140">
        <v>3832.3919999999998</v>
      </c>
      <c r="CO36" s="140">
        <v>6348.3150000000005</v>
      </c>
      <c r="CP36" s="140">
        <v>4522.7110000000002</v>
      </c>
      <c r="CQ36" s="140">
        <v>365.68599999999969</v>
      </c>
      <c r="CR36" s="140">
        <v>2925.4879999999998</v>
      </c>
      <c r="CS36" s="140">
        <v>2267.2529999999997</v>
      </c>
      <c r="CT36" s="140">
        <v>1170.1949999999997</v>
      </c>
      <c r="CU36" s="140">
        <v>3218.0379999999996</v>
      </c>
      <c r="CV36" s="140">
        <v>15285.673999999999</v>
      </c>
      <c r="CW36" s="140">
        <v>15907.341</v>
      </c>
      <c r="CX36" s="140">
        <v>16858.124</v>
      </c>
      <c r="CY36" s="140">
        <v>19161.946</v>
      </c>
      <c r="CZ36" s="140">
        <v>13310.970999999998</v>
      </c>
      <c r="DA36" s="140">
        <v>14371.461000000001</v>
      </c>
      <c r="DB36" s="140">
        <v>23915.864000000001</v>
      </c>
      <c r="DC36" s="140">
        <v>16090.184999999999</v>
      </c>
      <c r="DD36" s="140">
        <v>19454.496000000003</v>
      </c>
      <c r="DE36" s="140">
        <v>9823.5990000000002</v>
      </c>
      <c r="DF36" s="140">
        <v>4953.2929999999997</v>
      </c>
      <c r="DG36" s="140">
        <v>-2040.1659999999993</v>
      </c>
      <c r="DH36" s="140">
        <v>23857.136999999999</v>
      </c>
      <c r="DI36" s="140">
        <v>23960.895</v>
      </c>
      <c r="DJ36" s="140">
        <v>30583.119999999999</v>
      </c>
      <c r="DK36" s="140">
        <v>19168.589</v>
      </c>
      <c r="DL36" s="140">
        <v>11237.946</v>
      </c>
      <c r="DM36" s="140">
        <v>15705.275000000001</v>
      </c>
      <c r="DN36" s="140">
        <v>9427.7420000000002</v>
      </c>
      <c r="DO36" s="140">
        <v>9020.4740000000002</v>
      </c>
      <c r="DP36" s="140">
        <v>-3959.7459999999996</v>
      </c>
      <c r="DQ36" s="140">
        <v>8083.5229999999992</v>
      </c>
      <c r="DR36" s="140">
        <v>5664.9859999999999</v>
      </c>
      <c r="DS36" s="140">
        <v>5093.7450000000008</v>
      </c>
      <c r="DT36" s="140">
        <v>13348.543000000001</v>
      </c>
      <c r="DU36" s="140">
        <v>7709.1540000000005</v>
      </c>
      <c r="DV36" s="140">
        <v>6553.951</v>
      </c>
      <c r="DW36" s="140">
        <v>7413.0190000000002</v>
      </c>
      <c r="DX36" s="140">
        <v>249.18000000000029</v>
      </c>
      <c r="DY36" s="140">
        <v>8440.5990000000002</v>
      </c>
      <c r="DZ36" s="140">
        <v>6352.7029999999995</v>
      </c>
      <c r="EA36" s="140">
        <v>5967.634</v>
      </c>
      <c r="EB36" s="140">
        <v>9337.9369999999999</v>
      </c>
      <c r="EC36" s="140">
        <v>9657.487000000001</v>
      </c>
      <c r="ED36" s="140">
        <v>8589.2160000000003</v>
      </c>
      <c r="EE36" s="140">
        <v>11520.574000000001</v>
      </c>
      <c r="EF36" s="146">
        <f t="shared" si="0"/>
        <v>157843.68599999996</v>
      </c>
      <c r="EG36" s="146">
        <f t="shared" si="1"/>
        <v>95139.997000000003</v>
      </c>
    </row>
    <row r="37" spans="1:137" x14ac:dyDescent="0.2">
      <c r="A37" s="93" t="str">
        <f>IF('1'!$A$1=1,B37,C37)</f>
        <v>o/w: reinvestment of earnings</v>
      </c>
      <c r="B37" s="151" t="s">
        <v>170</v>
      </c>
      <c r="C37" s="120" t="s">
        <v>169</v>
      </c>
      <c r="D37" s="141">
        <v>-22564.7</v>
      </c>
      <c r="E37" s="141">
        <v>-27539.879000000001</v>
      </c>
      <c r="F37" s="141">
        <v>-27628.383999999998</v>
      </c>
      <c r="G37" s="141">
        <v>14511.352999999999</v>
      </c>
      <c r="H37" s="141">
        <v>16021.085999999999</v>
      </c>
      <c r="I37" s="141">
        <v>16922.566999999999</v>
      </c>
      <c r="J37" s="141">
        <v>913.81</v>
      </c>
      <c r="K37" s="141">
        <v>908.32799999999997</v>
      </c>
      <c r="L37" s="141">
        <v>914.904</v>
      </c>
      <c r="M37" s="141">
        <v>-13301.356</v>
      </c>
      <c r="N37" s="141">
        <v>-15199.832</v>
      </c>
      <c r="O37" s="141">
        <v>-17462.655999999999</v>
      </c>
      <c r="P37" s="141">
        <v>-6259.0010000000002</v>
      </c>
      <c r="Q37" s="141">
        <v>-7073.3379999999997</v>
      </c>
      <c r="R37" s="141">
        <v>-9567.2870000000003</v>
      </c>
      <c r="S37" s="141">
        <v>11482.014999999999</v>
      </c>
      <c r="T37" s="141">
        <v>11317.708000000001</v>
      </c>
      <c r="U37" s="141">
        <v>11327.909</v>
      </c>
      <c r="V37" s="141">
        <v>297.80099999999999</v>
      </c>
      <c r="W37" s="141">
        <v>175.45400000000001</v>
      </c>
      <c r="X37" s="141">
        <v>-394.13200000000001</v>
      </c>
      <c r="Y37" s="141">
        <v>437.87400000000002</v>
      </c>
      <c r="Z37" s="141">
        <v>385.51400000000001</v>
      </c>
      <c r="AA37" s="141">
        <v>733.72699999999998</v>
      </c>
      <c r="AB37" s="141">
        <v>5185.7669999999998</v>
      </c>
      <c r="AC37" s="141">
        <v>5054.1930000000002</v>
      </c>
      <c r="AD37" s="141">
        <v>6939.402</v>
      </c>
      <c r="AE37" s="141">
        <v>4646.2309999999998</v>
      </c>
      <c r="AF37" s="141">
        <v>2959.4540000000002</v>
      </c>
      <c r="AG37" s="141">
        <v>4882.3559999999998</v>
      </c>
      <c r="AH37" s="141">
        <v>1090.711</v>
      </c>
      <c r="AI37" s="141">
        <v>333.25900000000001</v>
      </c>
      <c r="AJ37" s="141">
        <v>678.82399999999996</v>
      </c>
      <c r="AK37" s="141">
        <v>2212.3629999999998</v>
      </c>
      <c r="AL37" s="141">
        <v>2670.527</v>
      </c>
      <c r="AM37" s="141">
        <v>3274.4639999999999</v>
      </c>
      <c r="AN37" s="141">
        <v>13733.781000000001</v>
      </c>
      <c r="AO37" s="141">
        <v>13558.353999999999</v>
      </c>
      <c r="AP37" s="141">
        <v>13434.013999999999</v>
      </c>
      <c r="AQ37" s="141">
        <v>2876.692</v>
      </c>
      <c r="AR37" s="141">
        <v>3743.915</v>
      </c>
      <c r="AS37" s="141">
        <v>2410.6</v>
      </c>
      <c r="AT37" s="141">
        <v>-6837.7780000000002</v>
      </c>
      <c r="AU37" s="141">
        <v>-4534.5640000000003</v>
      </c>
      <c r="AV37" s="141">
        <v>-4115.9250000000002</v>
      </c>
      <c r="AW37" s="141">
        <v>12826.085999999999</v>
      </c>
      <c r="AX37" s="141">
        <v>11536.535</v>
      </c>
      <c r="AY37" s="141">
        <v>12810.793</v>
      </c>
      <c r="AZ37" s="141">
        <v>5492.1970000000001</v>
      </c>
      <c r="BA37" s="141">
        <v>4997.5649999999996</v>
      </c>
      <c r="BB37" s="141">
        <v>5856.2510000000002</v>
      </c>
      <c r="BC37" s="141">
        <v>8713.7360000000008</v>
      </c>
      <c r="BD37" s="141">
        <v>7175.0469999999996</v>
      </c>
      <c r="BE37" s="141">
        <v>6280.5259999999998</v>
      </c>
      <c r="BF37" s="141">
        <v>8884.2180000000008</v>
      </c>
      <c r="BG37" s="141">
        <v>12472.013000000001</v>
      </c>
      <c r="BH37" s="141">
        <v>14242.591</v>
      </c>
      <c r="BI37" s="141">
        <v>595.39700000000005</v>
      </c>
      <c r="BJ37" s="141">
        <v>4922.2389999999996</v>
      </c>
      <c r="BK37" s="141">
        <v>4178.87</v>
      </c>
      <c r="BL37" s="141">
        <v>-12590.302</v>
      </c>
      <c r="BM37" s="141">
        <v>-13946.228999999999</v>
      </c>
      <c r="BN37" s="141">
        <v>-18303.719000000001</v>
      </c>
      <c r="BO37" s="141">
        <v>8793.5630000000001</v>
      </c>
      <c r="BP37" s="141">
        <v>9063.2430000000004</v>
      </c>
      <c r="BQ37" s="141">
        <v>10389.156999999999</v>
      </c>
      <c r="BR37" s="141">
        <v>-628.19500000000005</v>
      </c>
      <c r="BS37" s="141">
        <v>1321.028</v>
      </c>
      <c r="BT37" s="141">
        <v>-3972.694</v>
      </c>
      <c r="BU37" s="141">
        <v>3342.3440000000001</v>
      </c>
      <c r="BV37" s="141">
        <v>5492.17</v>
      </c>
      <c r="BW37" s="141">
        <v>1380.316</v>
      </c>
      <c r="BX37" s="141">
        <v>19245.883000000002</v>
      </c>
      <c r="BY37" s="141">
        <v>6023.0870000000004</v>
      </c>
      <c r="BZ37" s="141">
        <v>24932.616999999998</v>
      </c>
      <c r="CA37" s="141">
        <v>21115.088</v>
      </c>
      <c r="CB37" s="141">
        <v>15457.596</v>
      </c>
      <c r="CC37" s="141">
        <v>11413.505999999999</v>
      </c>
      <c r="CD37" s="141">
        <v>16029.37</v>
      </c>
      <c r="CE37" s="141">
        <v>16901.240000000002</v>
      </c>
      <c r="CF37" s="141">
        <v>19217.280999999999</v>
      </c>
      <c r="CG37" s="141">
        <v>6962.9160000000002</v>
      </c>
      <c r="CH37" s="141">
        <v>9361.9619999999995</v>
      </c>
      <c r="CI37" s="141">
        <v>-30968.917000000001</v>
      </c>
      <c r="CJ37" s="141">
        <v>10101.239</v>
      </c>
      <c r="CK37" s="141">
        <v>-3239.1579999999999</v>
      </c>
      <c r="CL37" s="141">
        <v>-3042.51</v>
      </c>
      <c r="CM37" s="141">
        <v>2369.6469999999999</v>
      </c>
      <c r="CN37" s="141">
        <v>2808.47</v>
      </c>
      <c r="CO37" s="141">
        <v>3890.902</v>
      </c>
      <c r="CP37" s="141">
        <v>-509.601</v>
      </c>
      <c r="CQ37" s="141">
        <v>-2267.2530000000002</v>
      </c>
      <c r="CR37" s="141">
        <v>-2340.39</v>
      </c>
      <c r="CS37" s="141">
        <v>2120.9789999999998</v>
      </c>
      <c r="CT37" s="141">
        <v>767.94100000000003</v>
      </c>
      <c r="CU37" s="141">
        <v>-2450.096</v>
      </c>
      <c r="CV37" s="141">
        <v>13310.97</v>
      </c>
      <c r="CW37" s="141">
        <v>12140.775</v>
      </c>
      <c r="CX37" s="141">
        <v>15322.243</v>
      </c>
      <c r="CY37" s="141">
        <v>11226.56</v>
      </c>
      <c r="CZ37" s="141">
        <v>11372.834999999999</v>
      </c>
      <c r="DA37" s="141">
        <v>13457.245000000001</v>
      </c>
      <c r="DB37" s="141">
        <v>15358.812</v>
      </c>
      <c r="DC37" s="141">
        <v>13640.088</v>
      </c>
      <c r="DD37" s="141">
        <v>16821.556</v>
      </c>
      <c r="DE37" s="141">
        <v>6573.4110000000001</v>
      </c>
      <c r="DF37" s="141">
        <v>4519.4279999999999</v>
      </c>
      <c r="DG37" s="141">
        <v>-9681.5149999999994</v>
      </c>
      <c r="DH37" s="141">
        <v>15412.468999999999</v>
      </c>
      <c r="DI37" s="141">
        <v>15530.913</v>
      </c>
      <c r="DJ37" s="141">
        <v>18172.018</v>
      </c>
      <c r="DK37" s="141">
        <v>13500.669</v>
      </c>
      <c r="DL37" s="141">
        <v>10562.874</v>
      </c>
      <c r="DM37" s="141">
        <v>12305.164000000001</v>
      </c>
      <c r="DN37" s="141">
        <v>9140.81</v>
      </c>
      <c r="DO37" s="141">
        <v>7496.4660000000003</v>
      </c>
      <c r="DP37" s="141">
        <v>-4949.683</v>
      </c>
      <c r="DQ37" s="141">
        <v>5526.4889999999996</v>
      </c>
      <c r="DR37" s="141">
        <v>2729.1170000000002</v>
      </c>
      <c r="DS37" s="141">
        <v>-3423.665</v>
      </c>
      <c r="DT37" s="141">
        <v>4000.3519999999999</v>
      </c>
      <c r="DU37" s="141">
        <v>4750.5050000000001</v>
      </c>
      <c r="DV37" s="141">
        <v>2820.6880000000001</v>
      </c>
      <c r="DW37" s="141">
        <v>4845.38</v>
      </c>
      <c r="DX37" s="141">
        <v>3363.93</v>
      </c>
      <c r="DY37" s="141">
        <v>6943.7430000000004</v>
      </c>
      <c r="DZ37" s="141">
        <v>2967.3809999999999</v>
      </c>
      <c r="EA37" s="141">
        <v>1699.1179999999999</v>
      </c>
      <c r="EB37" s="141">
        <v>2313.8249999999998</v>
      </c>
      <c r="EC37" s="141">
        <v>3704.8119999999999</v>
      </c>
      <c r="ED37" s="141">
        <v>3747.2559999999999</v>
      </c>
      <c r="EE37" s="141">
        <v>1898.9960000000001</v>
      </c>
      <c r="EF37" s="310">
        <f t="shared" si="0"/>
        <v>102003.641</v>
      </c>
      <c r="EG37" s="310">
        <f t="shared" si="1"/>
        <v>43055.985999999997</v>
      </c>
    </row>
    <row r="38" spans="1:137" x14ac:dyDescent="0.2">
      <c r="A38" s="63" t="str">
        <f>IF('1'!$A$1=1,B38,C38)</f>
        <v>Portfolio investment (net)</v>
      </c>
      <c r="B38" s="31" t="s">
        <v>79</v>
      </c>
      <c r="C38" s="139" t="s">
        <v>80</v>
      </c>
      <c r="D38" s="140">
        <v>1043.6369999999999</v>
      </c>
      <c r="E38" s="140">
        <v>2105.2710000000006</v>
      </c>
      <c r="F38" s="140">
        <v>4162.8620000000001</v>
      </c>
      <c r="G38" s="140">
        <v>9310.8850000000002</v>
      </c>
      <c r="H38" s="140">
        <v>-19200.205000000002</v>
      </c>
      <c r="I38" s="140">
        <v>976.71</v>
      </c>
      <c r="J38" s="140">
        <v>3198.3339999999998</v>
      </c>
      <c r="K38" s="140">
        <v>324.40299999999996</v>
      </c>
      <c r="L38" s="140">
        <v>-1437.7049999999999</v>
      </c>
      <c r="M38" s="140">
        <v>-3669.3390000000004</v>
      </c>
      <c r="N38" s="140">
        <v>-2517.7629999999999</v>
      </c>
      <c r="O38" s="140">
        <v>-1310.8700000000001</v>
      </c>
      <c r="P38" s="140">
        <v>1212.9839999999999</v>
      </c>
      <c r="Q38" s="140">
        <v>422.28899999999999</v>
      </c>
      <c r="R38" s="140">
        <v>-237.20500000000004</v>
      </c>
      <c r="S38" s="140">
        <v>-128.14800000000002</v>
      </c>
      <c r="T38" s="140">
        <v>327.68399999999997</v>
      </c>
      <c r="U38" s="140">
        <v>-74.853999999999999</v>
      </c>
      <c r="V38" s="140">
        <v>24.816999999999993</v>
      </c>
      <c r="W38" s="140">
        <v>4361.2759999999998</v>
      </c>
      <c r="X38" s="140">
        <v>-26117.809000000001</v>
      </c>
      <c r="Y38" s="140">
        <v>7855.9680000000008</v>
      </c>
      <c r="Z38" s="140">
        <v>899.53300000000013</v>
      </c>
      <c r="AA38" s="140">
        <v>3249.36</v>
      </c>
      <c r="AB38" s="140">
        <v>135.75299999999999</v>
      </c>
      <c r="AC38" s="140">
        <v>675.69400000000007</v>
      </c>
      <c r="AD38" s="140">
        <v>1026.059</v>
      </c>
      <c r="AE38" s="140">
        <v>-1127.9869999999999</v>
      </c>
      <c r="AF38" s="140">
        <v>-3884.2829999999999</v>
      </c>
      <c r="AG38" s="140">
        <v>-2219.2530000000002</v>
      </c>
      <c r="AH38" s="140">
        <v>103.87700000000001</v>
      </c>
      <c r="AI38" s="140">
        <v>-461.435</v>
      </c>
      <c r="AJ38" s="140">
        <v>-37309.199999999997</v>
      </c>
      <c r="AK38" s="140">
        <v>-2292.328</v>
      </c>
      <c r="AL38" s="140">
        <v>-1094.9159999999999</v>
      </c>
      <c r="AM38" s="140">
        <v>-660.39499999999987</v>
      </c>
      <c r="AN38" s="140">
        <v>-3156.2099999999996</v>
      </c>
      <c r="AO38" s="140">
        <v>-5597.2359999999999</v>
      </c>
      <c r="AP38" s="140">
        <v>-5478.9709999999995</v>
      </c>
      <c r="AQ38" s="140">
        <v>-418.42800000000017</v>
      </c>
      <c r="AR38" s="140">
        <v>1178.155</v>
      </c>
      <c r="AS38" s="140">
        <v>759.86300000000028</v>
      </c>
      <c r="AT38" s="140">
        <v>3379.29</v>
      </c>
      <c r="AU38" s="140">
        <v>-16984.004999999997</v>
      </c>
      <c r="AV38" s="140">
        <v>1324.9899999999998</v>
      </c>
      <c r="AW38" s="140">
        <v>225.018</v>
      </c>
      <c r="AX38" s="140">
        <v>-34274.402999999998</v>
      </c>
      <c r="AY38" s="140">
        <v>1361.6690000000001</v>
      </c>
      <c r="AZ38" s="140">
        <v>-5631.594000000001</v>
      </c>
      <c r="BA38" s="140">
        <v>-1656.8009999999999</v>
      </c>
      <c r="BB38" s="140">
        <v>2014.7659999999998</v>
      </c>
      <c r="BC38" s="140">
        <v>-5094.183</v>
      </c>
      <c r="BD38" s="140">
        <v>20390.849000000002</v>
      </c>
      <c r="BE38" s="140">
        <v>-45951.191999999995</v>
      </c>
      <c r="BF38" s="140">
        <v>-66850.519000000015</v>
      </c>
      <c r="BG38" s="140">
        <v>7902.3069999999989</v>
      </c>
      <c r="BH38" s="140">
        <v>-2749.4419999999982</v>
      </c>
      <c r="BI38" s="140">
        <v>1835.8069999999998</v>
      </c>
      <c r="BJ38" s="140">
        <v>-21370.313999999998</v>
      </c>
      <c r="BK38" s="140">
        <v>-14118.44</v>
      </c>
      <c r="BL38" s="140">
        <v>-40424.032000000007</v>
      </c>
      <c r="BM38" s="140">
        <v>-16012.337</v>
      </c>
      <c r="BN38" s="140">
        <v>14843.709000000001</v>
      </c>
      <c r="BO38" s="140">
        <v>7895.1500000000005</v>
      </c>
      <c r="BP38" s="140">
        <v>32579.409999999993</v>
      </c>
      <c r="BQ38" s="140">
        <v>10709.644</v>
      </c>
      <c r="BR38" s="140">
        <v>-25428.252</v>
      </c>
      <c r="BS38" s="140">
        <v>5229.0690000000004</v>
      </c>
      <c r="BT38" s="140">
        <v>45853.838000000003</v>
      </c>
      <c r="BU38" s="140">
        <v>7109.5630000000001</v>
      </c>
      <c r="BV38" s="140">
        <v>13164.221</v>
      </c>
      <c r="BW38" s="140">
        <v>-26085.161</v>
      </c>
      <c r="BX38" s="140">
        <v>-6490.5469999999987</v>
      </c>
      <c r="BY38" s="140">
        <v>-1924.0420000000006</v>
      </c>
      <c r="BZ38" s="140">
        <v>-1139.616</v>
      </c>
      <c r="CA38" s="140">
        <v>-27538.991000000002</v>
      </c>
      <c r="CB38" s="140">
        <v>-1600.9659999999999</v>
      </c>
      <c r="CC38" s="140">
        <v>-29800.418000000001</v>
      </c>
      <c r="CD38" s="140">
        <v>-17117.951000000001</v>
      </c>
      <c r="CE38" s="140">
        <v>9053.2790000000005</v>
      </c>
      <c r="CF38" s="140">
        <v>57331.108999999997</v>
      </c>
      <c r="CG38" s="140">
        <v>5274.9360000000006</v>
      </c>
      <c r="CH38" s="140">
        <v>-16555.332999999999</v>
      </c>
      <c r="CI38" s="140">
        <v>707.54899999999998</v>
      </c>
      <c r="CJ38" s="140">
        <v>15193.830000000002</v>
      </c>
      <c r="CK38" s="140">
        <v>12132.634999999998</v>
      </c>
      <c r="CL38" s="140">
        <v>994.66599999999994</v>
      </c>
      <c r="CM38" s="140">
        <v>1667.5300000000002</v>
      </c>
      <c r="CN38" s="140">
        <v>3481.3330000000005</v>
      </c>
      <c r="CO38" s="140">
        <v>2252.6279999999997</v>
      </c>
      <c r="CP38" s="140">
        <v>-1114.7529999999999</v>
      </c>
      <c r="CQ38" s="140">
        <v>3583.723</v>
      </c>
      <c r="CR38" s="140">
        <v>4241.9580000000005</v>
      </c>
      <c r="CS38" s="140">
        <v>7752.5430000000006</v>
      </c>
      <c r="CT38" s="140">
        <v>7240.5830000000005</v>
      </c>
      <c r="CU38" s="140">
        <v>6582.348</v>
      </c>
      <c r="CV38" s="140">
        <v>658.23399999999856</v>
      </c>
      <c r="CW38" s="140">
        <v>12360.187</v>
      </c>
      <c r="CX38" s="140">
        <v>6948.0330000000004</v>
      </c>
      <c r="CY38" s="140">
        <v>9507.8349999999991</v>
      </c>
      <c r="CZ38" s="140">
        <v>7862.2479999999996</v>
      </c>
      <c r="DA38" s="140">
        <v>3729.9969999999994</v>
      </c>
      <c r="DB38" s="140">
        <v>10568.325999999999</v>
      </c>
      <c r="DC38" s="140">
        <v>11336.265000000001</v>
      </c>
      <c r="DD38" s="140">
        <v>9361.5619999999999</v>
      </c>
      <c r="DE38" s="140">
        <v>5916.07</v>
      </c>
      <c r="DF38" s="140">
        <v>12907.485999999999</v>
      </c>
      <c r="DG38" s="140">
        <v>8754.1660000000011</v>
      </c>
      <c r="DH38" s="140">
        <v>-5490.9280000000008</v>
      </c>
      <c r="DI38" s="140">
        <v>-1898.6439999999998</v>
      </c>
      <c r="DJ38" s="140">
        <v>5760.9170000000013</v>
      </c>
      <c r="DK38" s="140">
        <v>1456.3400000000001</v>
      </c>
      <c r="DL38" s="140">
        <v>12786.636999999999</v>
      </c>
      <c r="DM38" s="140">
        <v>4331.0929999999998</v>
      </c>
      <c r="DN38" s="140">
        <v>11723.191000000001</v>
      </c>
      <c r="DO38" s="140">
        <v>220239.584</v>
      </c>
      <c r="DP38" s="140">
        <v>17323.891000000003</v>
      </c>
      <c r="DQ38" s="140">
        <v>6392.5820000000003</v>
      </c>
      <c r="DR38" s="140">
        <v>-11412.673000000001</v>
      </c>
      <c r="DS38" s="140">
        <v>11481.802000000001</v>
      </c>
      <c r="DT38" s="140">
        <v>-8463.902</v>
      </c>
      <c r="DU38" s="140">
        <v>3083.6619999999994</v>
      </c>
      <c r="DV38" s="140">
        <v>-248.88399999999979</v>
      </c>
      <c r="DW38" s="140">
        <v>10767.511</v>
      </c>
      <c r="DX38" s="140">
        <v>-3737.7</v>
      </c>
      <c r="DY38" s="140">
        <v>5779.523000000001</v>
      </c>
      <c r="DZ38" s="140">
        <v>9696.232</v>
      </c>
      <c r="EA38" s="140">
        <v>-82.884000000000242</v>
      </c>
      <c r="EB38" s="140">
        <v>991.6389999999999</v>
      </c>
      <c r="EC38" s="140">
        <v>2081.3550000000005</v>
      </c>
      <c r="ED38" s="140">
        <v>3368.32</v>
      </c>
      <c r="EE38" s="140">
        <v>-142213.663</v>
      </c>
      <c r="EF38" s="146">
        <f t="shared" si="0"/>
        <v>272693.79200000002</v>
      </c>
      <c r="EG38" s="146">
        <f t="shared" si="1"/>
        <v>-118978.791</v>
      </c>
    </row>
    <row r="39" spans="1:137" x14ac:dyDescent="0.2">
      <c r="A39" s="64" t="str">
        <f>IF('1'!$A$1=1,B39,C39)</f>
        <v>Portfolio investment: assets</v>
      </c>
      <c r="B39" s="35" t="s">
        <v>81</v>
      </c>
      <c r="C39" s="152" t="s">
        <v>82</v>
      </c>
      <c r="D39" s="140">
        <v>0</v>
      </c>
      <c r="E39" s="140">
        <v>0</v>
      </c>
      <c r="F39" s="140">
        <v>23.256</v>
      </c>
      <c r="G39" s="140">
        <v>0</v>
      </c>
      <c r="H39" s="140">
        <v>0</v>
      </c>
      <c r="I39" s="140">
        <v>42.466000000000001</v>
      </c>
      <c r="J39" s="140">
        <v>0</v>
      </c>
      <c r="K39" s="140">
        <v>0</v>
      </c>
      <c r="L39" s="140">
        <v>0</v>
      </c>
      <c r="M39" s="140">
        <v>0</v>
      </c>
      <c r="N39" s="140">
        <v>0</v>
      </c>
      <c r="O39" s="140">
        <v>0</v>
      </c>
      <c r="P39" s="140">
        <v>0</v>
      </c>
      <c r="Q39" s="140">
        <v>0</v>
      </c>
      <c r="R39" s="140">
        <v>0</v>
      </c>
      <c r="S39" s="140">
        <v>0</v>
      </c>
      <c r="T39" s="140">
        <v>0</v>
      </c>
      <c r="U39" s="140">
        <v>0</v>
      </c>
      <c r="V39" s="140">
        <v>0</v>
      </c>
      <c r="W39" s="140">
        <v>0</v>
      </c>
      <c r="X39" s="140">
        <v>0</v>
      </c>
      <c r="Y39" s="140">
        <v>0</v>
      </c>
      <c r="Z39" s="140">
        <v>-1978.972</v>
      </c>
      <c r="AA39" s="140">
        <v>0</v>
      </c>
      <c r="AB39" s="140">
        <v>0</v>
      </c>
      <c r="AC39" s="140">
        <v>0</v>
      </c>
      <c r="AD39" s="140">
        <v>0</v>
      </c>
      <c r="AE39" s="140">
        <v>0</v>
      </c>
      <c r="AF39" s="140">
        <v>0</v>
      </c>
      <c r="AG39" s="140">
        <v>0</v>
      </c>
      <c r="AH39" s="140">
        <v>0</v>
      </c>
      <c r="AI39" s="140">
        <v>25.635000000000002</v>
      </c>
      <c r="AJ39" s="140">
        <v>0</v>
      </c>
      <c r="AK39" s="140">
        <v>0</v>
      </c>
      <c r="AL39" s="140">
        <v>0</v>
      </c>
      <c r="AM39" s="140">
        <v>55.033999999999999</v>
      </c>
      <c r="AN39" s="140">
        <v>56.869</v>
      </c>
      <c r="AO39" s="140">
        <v>0</v>
      </c>
      <c r="AP39" s="140">
        <v>26.341000000000001</v>
      </c>
      <c r="AQ39" s="140">
        <v>-26.152000000000001</v>
      </c>
      <c r="AR39" s="140">
        <v>104.72499999999999</v>
      </c>
      <c r="AS39" s="140">
        <v>104.809</v>
      </c>
      <c r="AT39" s="140">
        <v>9.9999999999766942E-4</v>
      </c>
      <c r="AU39" s="140">
        <v>54.965000000000003</v>
      </c>
      <c r="AV39" s="140">
        <v>140.95599999999999</v>
      </c>
      <c r="AW39" s="140">
        <v>-28.127999999999997</v>
      </c>
      <c r="AX39" s="140">
        <v>83.8</v>
      </c>
      <c r="AY39" s="140">
        <v>389.048</v>
      </c>
      <c r="AZ39" s="140">
        <v>-27.88</v>
      </c>
      <c r="BA39" s="140">
        <v>190.125</v>
      </c>
      <c r="BB39" s="140">
        <v>429.81699999999995</v>
      </c>
      <c r="BC39" s="140">
        <v>911.59100000000001</v>
      </c>
      <c r="BD39" s="140">
        <v>158.273</v>
      </c>
      <c r="BE39" s="140">
        <v>-185.501</v>
      </c>
      <c r="BF39" s="140">
        <v>3218.9189999999999</v>
      </c>
      <c r="BG39" s="140">
        <v>8811.1989999999987</v>
      </c>
      <c r="BH39" s="140">
        <v>-2476.9729999999995</v>
      </c>
      <c r="BI39" s="140">
        <v>4018.9290000000001</v>
      </c>
      <c r="BJ39" s="140">
        <v>-2314.9140000000002</v>
      </c>
      <c r="BK39" s="140">
        <v>-2006.8010000000002</v>
      </c>
      <c r="BL39" s="140">
        <v>530.62599999999998</v>
      </c>
      <c r="BM39" s="140">
        <v>-1770.9490000000001</v>
      </c>
      <c r="BN39" s="140">
        <v>-1690.3869999999999</v>
      </c>
      <c r="BO39" s="140">
        <v>-1796.827</v>
      </c>
      <c r="BP39" s="140">
        <v>-1153.0160000000001</v>
      </c>
      <c r="BQ39" s="140">
        <v>4860.7359999999999</v>
      </c>
      <c r="BR39" s="140">
        <v>218.50299999999999</v>
      </c>
      <c r="BS39" s="140">
        <v>275.214</v>
      </c>
      <c r="BT39" s="140">
        <v>335.72</v>
      </c>
      <c r="BU39" s="140">
        <v>141.62400000000002</v>
      </c>
      <c r="BV39" s="140">
        <v>622.82399999999996</v>
      </c>
      <c r="BW39" s="140">
        <v>3831.0810000000001</v>
      </c>
      <c r="BX39" s="140">
        <v>-1777.8449999999998</v>
      </c>
      <c r="BY39" s="140">
        <v>725.00099999999998</v>
      </c>
      <c r="BZ39" s="140">
        <v>-2029.0749999999998</v>
      </c>
      <c r="CA39" s="140">
        <v>-977.55100000000004</v>
      </c>
      <c r="CB39" s="140">
        <v>-1242.1279999999999</v>
      </c>
      <c r="CC39" s="140">
        <v>190.67899999999997</v>
      </c>
      <c r="CD39" s="140">
        <v>136.07299999999995</v>
      </c>
      <c r="CE39" s="140">
        <v>374.988</v>
      </c>
      <c r="CF39" s="140">
        <v>320.733</v>
      </c>
      <c r="CG39" s="140">
        <v>263.74699999999996</v>
      </c>
      <c r="CH39" s="140">
        <v>423.13900000000001</v>
      </c>
      <c r="CI39" s="140">
        <v>1523.953</v>
      </c>
      <c r="CJ39" s="140">
        <v>1231.1759999999999</v>
      </c>
      <c r="CK39" s="140">
        <v>1108.133</v>
      </c>
      <c r="CL39" s="140">
        <v>-497.334</v>
      </c>
      <c r="CM39" s="140">
        <v>468.07799999999997</v>
      </c>
      <c r="CN39" s="140">
        <v>1638.2740000000001</v>
      </c>
      <c r="CO39" s="140">
        <v>409.56900000000007</v>
      </c>
      <c r="CP39" s="140">
        <v>222.95099999999994</v>
      </c>
      <c r="CQ39" s="140">
        <v>1426.1759999999999</v>
      </c>
      <c r="CR39" s="140">
        <v>2047.8420000000001</v>
      </c>
      <c r="CS39" s="140">
        <v>658.23400000000004</v>
      </c>
      <c r="CT39" s="140">
        <v>6106.9570000000003</v>
      </c>
      <c r="CU39" s="140">
        <v>7386.857</v>
      </c>
      <c r="CV39" s="140">
        <v>6143.5239999999994</v>
      </c>
      <c r="CW39" s="140">
        <v>1755.2930000000001</v>
      </c>
      <c r="CX39" s="140">
        <v>6289.799</v>
      </c>
      <c r="CY39" s="140">
        <v>7130.8769999999995</v>
      </c>
      <c r="CZ39" s="140">
        <v>5850.9749999999995</v>
      </c>
      <c r="DA39" s="140">
        <v>7204.0139999999992</v>
      </c>
      <c r="DB39" s="140">
        <v>10422.050999999999</v>
      </c>
      <c r="DC39" s="140">
        <v>9398.1290000000008</v>
      </c>
      <c r="DD39" s="140">
        <v>6033.8189999999995</v>
      </c>
      <c r="DE39" s="140">
        <v>6756.0059999999994</v>
      </c>
      <c r="DF39" s="140">
        <v>6616.4419999999991</v>
      </c>
      <c r="DG39" s="140">
        <v>8754.1660000000011</v>
      </c>
      <c r="DH39" s="140">
        <v>-9807.9340000000011</v>
      </c>
      <c r="DI39" s="140">
        <v>-1974.5899999999997</v>
      </c>
      <c r="DJ39" s="140">
        <v>4755.6560000000009</v>
      </c>
      <c r="DK39" s="140">
        <v>1259.537</v>
      </c>
      <c r="DL39" s="140">
        <v>2819.4139999999998</v>
      </c>
      <c r="DM39" s="140">
        <v>1335.758</v>
      </c>
      <c r="DN39" s="140">
        <v>3156.2440000000006</v>
      </c>
      <c r="DO39" s="140">
        <v>1359.2499999999998</v>
      </c>
      <c r="DP39" s="140">
        <v>15302.771000000002</v>
      </c>
      <c r="DQ39" s="140">
        <v>4536.6710000000003</v>
      </c>
      <c r="DR39" s="140">
        <v>-4507.179000000001</v>
      </c>
      <c r="DS39" s="140">
        <v>11231.29</v>
      </c>
      <c r="DT39" s="140">
        <v>-1852.7940000000001</v>
      </c>
      <c r="DU39" s="140">
        <v>-1083.4480000000001</v>
      </c>
      <c r="DV39" s="140">
        <v>1285.9010000000001</v>
      </c>
      <c r="DW39" s="140">
        <v>9897.8270000000011</v>
      </c>
      <c r="DX39" s="140">
        <v>-789.06999999999994</v>
      </c>
      <c r="DY39" s="140">
        <v>5821.1020000000008</v>
      </c>
      <c r="DZ39" s="140">
        <v>3176.3520000000003</v>
      </c>
      <c r="EA39" s="140">
        <v>-787.39600000000019</v>
      </c>
      <c r="EB39" s="140">
        <v>991.6389999999999</v>
      </c>
      <c r="EC39" s="140">
        <v>582.7800000000002</v>
      </c>
      <c r="ED39" s="140">
        <v>5010.3760000000002</v>
      </c>
      <c r="EE39" s="140">
        <v>6836.3840000000018</v>
      </c>
      <c r="EF39" s="146">
        <f t="shared" si="0"/>
        <v>29466.888000000003</v>
      </c>
      <c r="EG39" s="146">
        <f t="shared" si="1"/>
        <v>29089.653000000002</v>
      </c>
    </row>
    <row r="40" spans="1:137" x14ac:dyDescent="0.2">
      <c r="A40" s="64" t="str">
        <f>IF('1'!$A$1=1,B40,C40)</f>
        <v>Portfolio investment: liabilities</v>
      </c>
      <c r="B40" s="35" t="s">
        <v>83</v>
      </c>
      <c r="C40" s="152" t="s">
        <v>84</v>
      </c>
      <c r="D40" s="140">
        <v>-1043.6369999999999</v>
      </c>
      <c r="E40" s="140">
        <v>-2105.2710000000006</v>
      </c>
      <c r="F40" s="140">
        <v>-4139.6059999999998</v>
      </c>
      <c r="G40" s="140">
        <v>-9310.8850000000002</v>
      </c>
      <c r="H40" s="140">
        <v>19200.205000000002</v>
      </c>
      <c r="I40" s="140">
        <v>-934.24400000000003</v>
      </c>
      <c r="J40" s="140">
        <v>-3198.3339999999998</v>
      </c>
      <c r="K40" s="140">
        <v>-324.40299999999996</v>
      </c>
      <c r="L40" s="140">
        <v>1437.7049999999999</v>
      </c>
      <c r="M40" s="140">
        <v>3669.3390000000004</v>
      </c>
      <c r="N40" s="140">
        <v>2517.7629999999999</v>
      </c>
      <c r="O40" s="140">
        <v>1310.8700000000001</v>
      </c>
      <c r="P40" s="140">
        <v>-1212.9839999999999</v>
      </c>
      <c r="Q40" s="140">
        <v>-422.28899999999999</v>
      </c>
      <c r="R40" s="140">
        <v>237.20500000000004</v>
      </c>
      <c r="S40" s="140">
        <v>128.14800000000002</v>
      </c>
      <c r="T40" s="140">
        <v>-327.68399999999997</v>
      </c>
      <c r="U40" s="140">
        <v>74.853999999999999</v>
      </c>
      <c r="V40" s="140">
        <v>-24.816999999999993</v>
      </c>
      <c r="W40" s="140">
        <v>-4361.2759999999998</v>
      </c>
      <c r="X40" s="140">
        <v>26117.809000000001</v>
      </c>
      <c r="Y40" s="140">
        <v>-7855.9680000000008</v>
      </c>
      <c r="Z40" s="140">
        <v>-2878.5050000000001</v>
      </c>
      <c r="AA40" s="140">
        <v>-3249.36</v>
      </c>
      <c r="AB40" s="140">
        <v>-135.75299999999999</v>
      </c>
      <c r="AC40" s="140">
        <v>-675.69400000000007</v>
      </c>
      <c r="AD40" s="140">
        <v>-1026.059</v>
      </c>
      <c r="AE40" s="140">
        <v>1127.9869999999999</v>
      </c>
      <c r="AF40" s="140">
        <v>3884.2829999999999</v>
      </c>
      <c r="AG40" s="140">
        <v>2219.2530000000002</v>
      </c>
      <c r="AH40" s="140">
        <v>-103.87700000000001</v>
      </c>
      <c r="AI40" s="140">
        <v>487.07</v>
      </c>
      <c r="AJ40" s="140">
        <v>37309.199999999997</v>
      </c>
      <c r="AK40" s="140">
        <v>2292.328</v>
      </c>
      <c r="AL40" s="140">
        <v>1094.9159999999999</v>
      </c>
      <c r="AM40" s="140">
        <v>715.42899999999986</v>
      </c>
      <c r="AN40" s="140">
        <v>3213.0789999999997</v>
      </c>
      <c r="AO40" s="140">
        <v>5597.2359999999999</v>
      </c>
      <c r="AP40" s="140">
        <v>5505.3119999999999</v>
      </c>
      <c r="AQ40" s="140">
        <v>392.27600000000018</v>
      </c>
      <c r="AR40" s="140">
        <v>-1073.43</v>
      </c>
      <c r="AS40" s="140">
        <v>-655.05400000000031</v>
      </c>
      <c r="AT40" s="140">
        <v>-3379.2889999999998</v>
      </c>
      <c r="AU40" s="140">
        <v>17038.969999999998</v>
      </c>
      <c r="AV40" s="140">
        <v>-1184.0339999999999</v>
      </c>
      <c r="AW40" s="140">
        <v>-253.14599999999999</v>
      </c>
      <c r="AX40" s="140">
        <v>34358.203000000001</v>
      </c>
      <c r="AY40" s="140">
        <v>-972.62100000000009</v>
      </c>
      <c r="AZ40" s="140">
        <v>5603.7140000000009</v>
      </c>
      <c r="BA40" s="140">
        <v>1846.9259999999999</v>
      </c>
      <c r="BB40" s="140">
        <v>-1584.9489999999998</v>
      </c>
      <c r="BC40" s="140">
        <v>6005.7740000000003</v>
      </c>
      <c r="BD40" s="140">
        <v>-20232.576000000001</v>
      </c>
      <c r="BE40" s="140">
        <v>45765.690999999999</v>
      </c>
      <c r="BF40" s="140">
        <v>70069.438000000009</v>
      </c>
      <c r="BG40" s="140">
        <v>908.8919999999996</v>
      </c>
      <c r="BH40" s="140">
        <v>272.46899999999891</v>
      </c>
      <c r="BI40" s="140">
        <v>2183.1220000000003</v>
      </c>
      <c r="BJ40" s="140">
        <v>19055.399999999998</v>
      </c>
      <c r="BK40" s="140">
        <v>12111.639000000001</v>
      </c>
      <c r="BL40" s="140">
        <v>40954.658000000003</v>
      </c>
      <c r="BM40" s="140">
        <v>14241.387999999999</v>
      </c>
      <c r="BN40" s="140">
        <v>-16534.096000000001</v>
      </c>
      <c r="BO40" s="140">
        <v>-9691.9770000000008</v>
      </c>
      <c r="BP40" s="140">
        <v>-33732.425999999992</v>
      </c>
      <c r="BQ40" s="140">
        <v>-5848.9080000000004</v>
      </c>
      <c r="BR40" s="140">
        <v>25646.755000000001</v>
      </c>
      <c r="BS40" s="140">
        <v>-4953.8550000000005</v>
      </c>
      <c r="BT40" s="140">
        <v>-45518.118000000002</v>
      </c>
      <c r="BU40" s="140">
        <v>-6967.9390000000003</v>
      </c>
      <c r="BV40" s="140">
        <v>-12541.396999999999</v>
      </c>
      <c r="BW40" s="140">
        <v>29916.241999999998</v>
      </c>
      <c r="BX40" s="140">
        <v>4712.7019999999993</v>
      </c>
      <c r="BY40" s="140">
        <v>2649.0430000000006</v>
      </c>
      <c r="BZ40" s="140">
        <v>-889.45899999999983</v>
      </c>
      <c r="CA40" s="140">
        <v>26561.440000000002</v>
      </c>
      <c r="CB40" s="140">
        <v>358.83799999999997</v>
      </c>
      <c r="CC40" s="140">
        <v>29991.097000000002</v>
      </c>
      <c r="CD40" s="140">
        <v>17254.024000000001</v>
      </c>
      <c r="CE40" s="140">
        <v>-8678.2910000000011</v>
      </c>
      <c r="CF40" s="140">
        <v>-57010.375999999997</v>
      </c>
      <c r="CG40" s="140">
        <v>-5011.1890000000003</v>
      </c>
      <c r="CH40" s="140">
        <v>16978.471999999998</v>
      </c>
      <c r="CI40" s="140">
        <v>816.404</v>
      </c>
      <c r="CJ40" s="140">
        <v>-13962.654000000002</v>
      </c>
      <c r="CK40" s="140">
        <v>-11024.501999999999</v>
      </c>
      <c r="CL40" s="140">
        <v>-1492</v>
      </c>
      <c r="CM40" s="140">
        <v>-1199.4520000000002</v>
      </c>
      <c r="CN40" s="140">
        <v>-1843.0590000000002</v>
      </c>
      <c r="CO40" s="140">
        <v>-1843.0589999999997</v>
      </c>
      <c r="CP40" s="140">
        <v>1337.704</v>
      </c>
      <c r="CQ40" s="140">
        <v>-2157.547</v>
      </c>
      <c r="CR40" s="140">
        <v>-2194.116</v>
      </c>
      <c r="CS40" s="140">
        <v>-7094.3090000000002</v>
      </c>
      <c r="CT40" s="140">
        <v>-1133.626</v>
      </c>
      <c r="CU40" s="140">
        <v>804.50900000000001</v>
      </c>
      <c r="CV40" s="140">
        <v>5485.2900000000009</v>
      </c>
      <c r="CW40" s="140">
        <v>-10604.894</v>
      </c>
      <c r="CX40" s="140">
        <v>-658.23400000000015</v>
      </c>
      <c r="CY40" s="140">
        <v>-2376.9580000000001</v>
      </c>
      <c r="CZ40" s="140">
        <v>-2011.2729999999999</v>
      </c>
      <c r="DA40" s="140">
        <v>3474.0169999999998</v>
      </c>
      <c r="DB40" s="140">
        <v>-146.27499999999998</v>
      </c>
      <c r="DC40" s="140">
        <v>-1938.136</v>
      </c>
      <c r="DD40" s="140">
        <v>-3327.7429999999999</v>
      </c>
      <c r="DE40" s="140">
        <v>839.93599999999992</v>
      </c>
      <c r="DF40" s="140">
        <v>-6291.0439999999999</v>
      </c>
      <c r="DG40" s="140">
        <v>0</v>
      </c>
      <c r="DH40" s="140">
        <v>-4317.0060000000003</v>
      </c>
      <c r="DI40" s="140">
        <v>-75.946000000000026</v>
      </c>
      <c r="DJ40" s="140">
        <v>-1005.2610000000002</v>
      </c>
      <c r="DK40" s="140">
        <v>-196.803</v>
      </c>
      <c r="DL40" s="140">
        <v>-9967.223</v>
      </c>
      <c r="DM40" s="140">
        <v>-2995.335</v>
      </c>
      <c r="DN40" s="140">
        <v>-8566.9470000000001</v>
      </c>
      <c r="DO40" s="140">
        <v>-218880.334</v>
      </c>
      <c r="DP40" s="140">
        <v>-2021.12</v>
      </c>
      <c r="DQ40" s="140">
        <v>-1855.9110000000001</v>
      </c>
      <c r="DR40" s="140">
        <v>6905.4939999999997</v>
      </c>
      <c r="DS40" s="140">
        <v>-250.512</v>
      </c>
      <c r="DT40" s="140">
        <v>6611.1080000000002</v>
      </c>
      <c r="DU40" s="140">
        <v>-4167.1099999999997</v>
      </c>
      <c r="DV40" s="140">
        <v>1534.7849999999999</v>
      </c>
      <c r="DW40" s="140">
        <v>-869.68399999999997</v>
      </c>
      <c r="DX40" s="140">
        <v>2948.63</v>
      </c>
      <c r="DY40" s="140">
        <v>41.579000000000001</v>
      </c>
      <c r="DZ40" s="140">
        <v>-6519.88</v>
      </c>
      <c r="EA40" s="140">
        <v>-704.51199999999994</v>
      </c>
      <c r="EB40" s="140">
        <v>0</v>
      </c>
      <c r="EC40" s="140">
        <v>-1498.575</v>
      </c>
      <c r="ED40" s="140">
        <v>1642.056</v>
      </c>
      <c r="EE40" s="140">
        <v>149050.04699999999</v>
      </c>
      <c r="EF40" s="146">
        <f t="shared" si="0"/>
        <v>-243226.90399999998</v>
      </c>
      <c r="EG40" s="146">
        <f t="shared" si="1"/>
        <v>148068.44399999999</v>
      </c>
    </row>
    <row r="41" spans="1:137" x14ac:dyDescent="0.2">
      <c r="A41" s="65" t="str">
        <f>IF('1'!$A$1=1,B41,C41)</f>
        <v>Equities</v>
      </c>
      <c r="B41" s="38" t="s">
        <v>85</v>
      </c>
      <c r="C41" s="150" t="s">
        <v>86</v>
      </c>
      <c r="D41" s="141">
        <v>-173.94</v>
      </c>
      <c r="E41" s="141">
        <v>2913.107</v>
      </c>
      <c r="F41" s="141">
        <v>767.45500000000004</v>
      </c>
      <c r="G41" s="141">
        <v>113.547</v>
      </c>
      <c r="H41" s="141">
        <v>83.661000000000001</v>
      </c>
      <c r="I41" s="141">
        <v>21.233000000000001</v>
      </c>
      <c r="J41" s="141">
        <v>195.816</v>
      </c>
      <c r="K41" s="141">
        <v>43.253999999999998</v>
      </c>
      <c r="L41" s="141">
        <v>43.567</v>
      </c>
      <c r="M41" s="141">
        <v>152.88900000000001</v>
      </c>
      <c r="N41" s="141">
        <v>0</v>
      </c>
      <c r="O41" s="141">
        <v>140.44999999999999</v>
      </c>
      <c r="P41" s="141">
        <v>24.26</v>
      </c>
      <c r="Q41" s="141">
        <v>131.965</v>
      </c>
      <c r="R41" s="141">
        <v>131.78100000000001</v>
      </c>
      <c r="S41" s="141">
        <v>51.259</v>
      </c>
      <c r="T41" s="141">
        <v>50.412999999999997</v>
      </c>
      <c r="U41" s="141">
        <v>74.853999999999999</v>
      </c>
      <c r="V41" s="141">
        <v>49.634</v>
      </c>
      <c r="W41" s="141">
        <v>1102.8520000000001</v>
      </c>
      <c r="X41" s="141">
        <v>105.102</v>
      </c>
      <c r="Y41" s="141">
        <v>25.757000000000001</v>
      </c>
      <c r="Z41" s="141">
        <v>-25.701000000000001</v>
      </c>
      <c r="AA41" s="141">
        <v>26.204999999999998</v>
      </c>
      <c r="AB41" s="141">
        <v>0</v>
      </c>
      <c r="AC41" s="141">
        <v>27.027999999999999</v>
      </c>
      <c r="AD41" s="141">
        <v>27.001999999999999</v>
      </c>
      <c r="AE41" s="141">
        <v>26.856999999999999</v>
      </c>
      <c r="AF41" s="141">
        <v>105.69499999999999</v>
      </c>
      <c r="AG41" s="141">
        <v>26.109000000000002</v>
      </c>
      <c r="AH41" s="141">
        <v>233.72399999999999</v>
      </c>
      <c r="AI41" s="141">
        <v>-51.271000000000001</v>
      </c>
      <c r="AJ41" s="141">
        <v>522.17200000000003</v>
      </c>
      <c r="AK41" s="141">
        <v>506.44499999999999</v>
      </c>
      <c r="AL41" s="141">
        <v>854.56899999999996</v>
      </c>
      <c r="AM41" s="141">
        <v>660.39599999999996</v>
      </c>
      <c r="AN41" s="141">
        <v>-56.869</v>
      </c>
      <c r="AO41" s="141">
        <v>163.02600000000001</v>
      </c>
      <c r="AP41" s="141">
        <v>131.70599999999999</v>
      </c>
      <c r="AQ41" s="141">
        <v>-52.302999999999997</v>
      </c>
      <c r="AR41" s="141">
        <v>0</v>
      </c>
      <c r="AS41" s="141">
        <v>235.82</v>
      </c>
      <c r="AT41" s="141">
        <v>79.201999999999998</v>
      </c>
      <c r="AU41" s="141">
        <v>-164.893</v>
      </c>
      <c r="AV41" s="141">
        <v>84.573999999999998</v>
      </c>
      <c r="AW41" s="141">
        <v>-309.40100000000001</v>
      </c>
      <c r="AX41" s="141">
        <v>-251.40100000000001</v>
      </c>
      <c r="AY41" s="141">
        <v>-138.946</v>
      </c>
      <c r="AZ41" s="141">
        <v>-139.39599999999999</v>
      </c>
      <c r="BA41" s="141">
        <v>-162.964</v>
      </c>
      <c r="BB41" s="141">
        <v>268.63499999999999</v>
      </c>
      <c r="BC41" s="141">
        <v>26.811</v>
      </c>
      <c r="BD41" s="141">
        <v>105.515</v>
      </c>
      <c r="BE41" s="141">
        <v>556.50199999999995</v>
      </c>
      <c r="BF41" s="141">
        <v>180.25899999999999</v>
      </c>
      <c r="BG41" s="141">
        <v>100.988</v>
      </c>
      <c r="BH41" s="141">
        <v>-49.539000000000001</v>
      </c>
      <c r="BI41" s="141">
        <v>1141.1769999999999</v>
      </c>
      <c r="BJ41" s="141">
        <v>-389.88</v>
      </c>
      <c r="BK41" s="141">
        <v>-354.142</v>
      </c>
      <c r="BL41" s="141">
        <v>217.07400000000001</v>
      </c>
      <c r="BM41" s="141">
        <v>24.597000000000001</v>
      </c>
      <c r="BN41" s="141">
        <v>369.77199999999999</v>
      </c>
      <c r="BO41" s="141">
        <v>163.34800000000001</v>
      </c>
      <c r="BP41" s="141">
        <v>134.072</v>
      </c>
      <c r="BQ41" s="141">
        <v>160.244</v>
      </c>
      <c r="BR41" s="141">
        <v>1802.6469999999999</v>
      </c>
      <c r="BS41" s="141">
        <v>467.86399999999998</v>
      </c>
      <c r="BT41" s="141">
        <v>1119.069</v>
      </c>
      <c r="BU41" s="141">
        <v>-821.42399999999998</v>
      </c>
      <c r="BV41" s="141">
        <v>849.30499999999995</v>
      </c>
      <c r="BW41" s="141">
        <v>225.358</v>
      </c>
      <c r="BX41" s="141">
        <v>0</v>
      </c>
      <c r="BY41" s="141">
        <v>223.077</v>
      </c>
      <c r="BZ41" s="141">
        <v>27.795999999999999</v>
      </c>
      <c r="CA41" s="141">
        <v>-83.79</v>
      </c>
      <c r="CB41" s="141">
        <v>0</v>
      </c>
      <c r="CC41" s="141">
        <v>-217.91900000000001</v>
      </c>
      <c r="CD41" s="141">
        <v>-353.78899999999999</v>
      </c>
      <c r="CE41" s="141">
        <v>-696.40599999999995</v>
      </c>
      <c r="CF41" s="141">
        <v>-374.18900000000002</v>
      </c>
      <c r="CG41" s="141">
        <v>-395.62</v>
      </c>
      <c r="CH41" s="141">
        <v>-555.37099999999998</v>
      </c>
      <c r="CI41" s="141">
        <v>489.84200000000004</v>
      </c>
      <c r="CJ41" s="141">
        <v>-167.88800000000001</v>
      </c>
      <c r="CK41" s="141">
        <v>-142.06800000000001</v>
      </c>
      <c r="CL41" s="141">
        <v>0</v>
      </c>
      <c r="CM41" s="141">
        <v>0</v>
      </c>
      <c r="CN41" s="141">
        <v>0</v>
      </c>
      <c r="CO41" s="141">
        <v>0</v>
      </c>
      <c r="CP41" s="141">
        <v>0</v>
      </c>
      <c r="CQ41" s="141">
        <v>0</v>
      </c>
      <c r="CR41" s="141">
        <v>0</v>
      </c>
      <c r="CS41" s="141">
        <v>0</v>
      </c>
      <c r="CT41" s="141">
        <v>0</v>
      </c>
      <c r="CU41" s="141">
        <v>0</v>
      </c>
      <c r="CV41" s="141">
        <v>0</v>
      </c>
      <c r="CW41" s="141">
        <v>0</v>
      </c>
      <c r="CX41" s="141">
        <v>0</v>
      </c>
      <c r="CY41" s="141">
        <v>0</v>
      </c>
      <c r="CZ41" s="141">
        <v>0</v>
      </c>
      <c r="DA41" s="141">
        <v>0</v>
      </c>
      <c r="DB41" s="141">
        <v>0</v>
      </c>
      <c r="DC41" s="141">
        <v>0</v>
      </c>
      <c r="DD41" s="141">
        <v>36.569000000000003</v>
      </c>
      <c r="DE41" s="141">
        <v>0</v>
      </c>
      <c r="DF41" s="141">
        <v>0</v>
      </c>
      <c r="DG41" s="141">
        <v>37.094000000000001</v>
      </c>
      <c r="DH41" s="141">
        <v>0</v>
      </c>
      <c r="DI41" s="141">
        <v>0</v>
      </c>
      <c r="DJ41" s="141">
        <v>38.664000000000001</v>
      </c>
      <c r="DK41" s="141">
        <v>0</v>
      </c>
      <c r="DL41" s="141">
        <v>0</v>
      </c>
      <c r="DM41" s="141">
        <v>40.478000000000002</v>
      </c>
      <c r="DN41" s="141">
        <v>0</v>
      </c>
      <c r="DO41" s="141">
        <v>0</v>
      </c>
      <c r="DP41" s="141">
        <v>82.495000000000005</v>
      </c>
      <c r="DQ41" s="141">
        <v>0</v>
      </c>
      <c r="DR41" s="141">
        <v>0</v>
      </c>
      <c r="DS41" s="141">
        <v>0</v>
      </c>
      <c r="DT41" s="141">
        <v>0</v>
      </c>
      <c r="DU41" s="141">
        <v>0</v>
      </c>
      <c r="DV41" s="141">
        <v>0</v>
      </c>
      <c r="DW41" s="141">
        <v>0</v>
      </c>
      <c r="DX41" s="141">
        <v>0</v>
      </c>
      <c r="DY41" s="141">
        <v>41.579000000000001</v>
      </c>
      <c r="DZ41" s="141">
        <v>41.793999999999997</v>
      </c>
      <c r="EA41" s="141">
        <v>0</v>
      </c>
      <c r="EB41" s="141">
        <v>0</v>
      </c>
      <c r="EC41" s="141">
        <v>0</v>
      </c>
      <c r="ED41" s="141">
        <v>0</v>
      </c>
      <c r="EE41" s="141">
        <v>0</v>
      </c>
      <c r="EF41" s="310">
        <f t="shared" si="0"/>
        <v>161.637</v>
      </c>
      <c r="EG41" s="310">
        <f t="shared" si="1"/>
        <v>83.37299999999999</v>
      </c>
    </row>
    <row r="42" spans="1:137" x14ac:dyDescent="0.2">
      <c r="A42" s="65" t="str">
        <f>IF('1'!$A$1=1,B42,C42)</f>
        <v>Debt securities</v>
      </c>
      <c r="B42" s="38" t="s">
        <v>87</v>
      </c>
      <c r="C42" s="150" t="s">
        <v>88</v>
      </c>
      <c r="D42" s="141">
        <v>-869.69699999999989</v>
      </c>
      <c r="E42" s="141">
        <v>-5018.3780000000006</v>
      </c>
      <c r="F42" s="141">
        <v>-4907.0609999999997</v>
      </c>
      <c r="G42" s="141">
        <v>-9424.4320000000007</v>
      </c>
      <c r="H42" s="141">
        <v>19116.544000000002</v>
      </c>
      <c r="I42" s="141">
        <v>-955.47699999999998</v>
      </c>
      <c r="J42" s="141">
        <v>-3394.1499999999996</v>
      </c>
      <c r="K42" s="141">
        <v>-367.65699999999998</v>
      </c>
      <c r="L42" s="141">
        <v>1394.1379999999999</v>
      </c>
      <c r="M42" s="141">
        <v>3516.4500000000003</v>
      </c>
      <c r="N42" s="141">
        <v>2517.7629999999999</v>
      </c>
      <c r="O42" s="141">
        <v>1170.42</v>
      </c>
      <c r="P42" s="141">
        <v>-1237.2439999999999</v>
      </c>
      <c r="Q42" s="141">
        <v>-554.25400000000002</v>
      </c>
      <c r="R42" s="141">
        <v>105.42400000000002</v>
      </c>
      <c r="S42" s="141">
        <v>76.88900000000001</v>
      </c>
      <c r="T42" s="141">
        <v>-378.09699999999998</v>
      </c>
      <c r="U42" s="141">
        <v>0</v>
      </c>
      <c r="V42" s="141">
        <v>-74.450999999999993</v>
      </c>
      <c r="W42" s="141">
        <v>-5464.1279999999997</v>
      </c>
      <c r="X42" s="141">
        <v>26012.707000000002</v>
      </c>
      <c r="Y42" s="141">
        <v>-7881.7250000000004</v>
      </c>
      <c r="Z42" s="141">
        <v>-2852.8040000000001</v>
      </c>
      <c r="AA42" s="141">
        <v>-3275.5650000000001</v>
      </c>
      <c r="AB42" s="141">
        <v>-135.75299999999999</v>
      </c>
      <c r="AC42" s="141">
        <v>-702.72200000000009</v>
      </c>
      <c r="AD42" s="141">
        <v>-1053.0609999999999</v>
      </c>
      <c r="AE42" s="141">
        <v>1101.1299999999999</v>
      </c>
      <c r="AF42" s="141">
        <v>3778.5879999999997</v>
      </c>
      <c r="AG42" s="141">
        <v>2193.1440000000002</v>
      </c>
      <c r="AH42" s="141">
        <v>-337.601</v>
      </c>
      <c r="AI42" s="141">
        <v>538.34100000000001</v>
      </c>
      <c r="AJ42" s="141">
        <v>36787.027999999998</v>
      </c>
      <c r="AK42" s="141">
        <v>1785.883</v>
      </c>
      <c r="AL42" s="141">
        <v>240.34700000000001</v>
      </c>
      <c r="AM42" s="141">
        <v>55.032999999999959</v>
      </c>
      <c r="AN42" s="141">
        <v>3269.9479999999999</v>
      </c>
      <c r="AO42" s="141">
        <v>5434.21</v>
      </c>
      <c r="AP42" s="141">
        <v>5373.6059999999998</v>
      </c>
      <c r="AQ42" s="141">
        <v>444.57900000000018</v>
      </c>
      <c r="AR42" s="141">
        <v>-1073.43</v>
      </c>
      <c r="AS42" s="141">
        <v>-890.87400000000025</v>
      </c>
      <c r="AT42" s="141">
        <v>-3458.491</v>
      </c>
      <c r="AU42" s="141">
        <v>17203.862999999998</v>
      </c>
      <c r="AV42" s="141">
        <v>-1268.6079999999999</v>
      </c>
      <c r="AW42" s="141">
        <v>56.255000000000024</v>
      </c>
      <c r="AX42" s="141">
        <v>34609.603999999999</v>
      </c>
      <c r="AY42" s="141">
        <v>-833.67500000000007</v>
      </c>
      <c r="AZ42" s="141">
        <v>5743.1100000000006</v>
      </c>
      <c r="BA42" s="141">
        <v>2009.8899999999999</v>
      </c>
      <c r="BB42" s="141">
        <v>-1853.5839999999998</v>
      </c>
      <c r="BC42" s="141">
        <v>5978.9630000000006</v>
      </c>
      <c r="BD42" s="141">
        <v>-20338.091</v>
      </c>
      <c r="BE42" s="141">
        <v>45209.188999999998</v>
      </c>
      <c r="BF42" s="141">
        <v>69889.179000000004</v>
      </c>
      <c r="BG42" s="141">
        <v>807.90399999999954</v>
      </c>
      <c r="BH42" s="141">
        <v>322.0079999999989</v>
      </c>
      <c r="BI42" s="141">
        <v>1041.9450000000004</v>
      </c>
      <c r="BJ42" s="141">
        <v>19445.28</v>
      </c>
      <c r="BK42" s="141">
        <v>12465.781000000001</v>
      </c>
      <c r="BL42" s="141">
        <v>40737.584000000003</v>
      </c>
      <c r="BM42" s="141">
        <v>14216.790999999999</v>
      </c>
      <c r="BN42" s="141">
        <v>-16903.868000000002</v>
      </c>
      <c r="BO42" s="141">
        <v>-9855.3250000000007</v>
      </c>
      <c r="BP42" s="141">
        <v>-33866.497999999992</v>
      </c>
      <c r="BQ42" s="141">
        <v>-6009.152</v>
      </c>
      <c r="BR42" s="141">
        <v>23844.108</v>
      </c>
      <c r="BS42" s="141">
        <v>-5421.7190000000001</v>
      </c>
      <c r="BT42" s="141">
        <v>-46637.187000000005</v>
      </c>
      <c r="BU42" s="141">
        <v>-6146.5150000000003</v>
      </c>
      <c r="BV42" s="141">
        <v>-13390.701999999999</v>
      </c>
      <c r="BW42" s="141">
        <v>29690.883999999998</v>
      </c>
      <c r="BX42" s="141">
        <v>4712.7019999999993</v>
      </c>
      <c r="BY42" s="141">
        <v>2425.9660000000003</v>
      </c>
      <c r="BZ42" s="141">
        <v>-917.25499999999988</v>
      </c>
      <c r="CA42" s="141">
        <v>26645.230000000003</v>
      </c>
      <c r="CB42" s="141">
        <v>358.83799999999997</v>
      </c>
      <c r="CC42" s="141">
        <v>30209.016000000003</v>
      </c>
      <c r="CD42" s="141">
        <v>17607.813000000002</v>
      </c>
      <c r="CE42" s="141">
        <v>-7981.8850000000002</v>
      </c>
      <c r="CF42" s="141">
        <v>-56636.186999999998</v>
      </c>
      <c r="CG42" s="141">
        <v>-4615.5690000000004</v>
      </c>
      <c r="CH42" s="141">
        <v>17533.842999999997</v>
      </c>
      <c r="CI42" s="141">
        <v>326.56200000000001</v>
      </c>
      <c r="CJ42" s="141">
        <v>-13794.766000000001</v>
      </c>
      <c r="CK42" s="141">
        <v>-10882.433999999999</v>
      </c>
      <c r="CL42" s="141">
        <v>-1492</v>
      </c>
      <c r="CM42" s="141">
        <v>-1199.4520000000002</v>
      </c>
      <c r="CN42" s="141">
        <v>-1843.0590000000002</v>
      </c>
      <c r="CO42" s="141">
        <v>-1843.0589999999997</v>
      </c>
      <c r="CP42" s="141">
        <v>1337.704</v>
      </c>
      <c r="CQ42" s="141">
        <v>-2157.547</v>
      </c>
      <c r="CR42" s="141">
        <v>-2194.116</v>
      </c>
      <c r="CS42" s="141">
        <v>-7094.3090000000002</v>
      </c>
      <c r="CT42" s="141">
        <v>-1133.626</v>
      </c>
      <c r="CU42" s="141">
        <v>804.50900000000001</v>
      </c>
      <c r="CV42" s="141">
        <v>5485.2900000000009</v>
      </c>
      <c r="CW42" s="141">
        <v>-10604.894</v>
      </c>
      <c r="CX42" s="141">
        <v>-658.23400000000015</v>
      </c>
      <c r="CY42" s="141">
        <v>-2376.9580000000001</v>
      </c>
      <c r="CZ42" s="141">
        <v>-2011.2729999999999</v>
      </c>
      <c r="DA42" s="141">
        <v>3474.0169999999998</v>
      </c>
      <c r="DB42" s="141">
        <v>-146.27499999999998</v>
      </c>
      <c r="DC42" s="141">
        <v>-1938.136</v>
      </c>
      <c r="DD42" s="141">
        <v>-3364.3119999999999</v>
      </c>
      <c r="DE42" s="141">
        <v>839.93599999999992</v>
      </c>
      <c r="DF42" s="141">
        <v>-6291.0439999999999</v>
      </c>
      <c r="DG42" s="141">
        <v>-37.094000000000051</v>
      </c>
      <c r="DH42" s="141">
        <v>-4317.0060000000003</v>
      </c>
      <c r="DI42" s="141">
        <v>-75.946000000000026</v>
      </c>
      <c r="DJ42" s="141">
        <v>-1043.9250000000002</v>
      </c>
      <c r="DK42" s="141">
        <v>-196.803</v>
      </c>
      <c r="DL42" s="141">
        <v>-9967.223</v>
      </c>
      <c r="DM42" s="141">
        <v>-3035.8130000000001</v>
      </c>
      <c r="DN42" s="141">
        <v>-8566.9470000000001</v>
      </c>
      <c r="DO42" s="141">
        <v>-218880.334</v>
      </c>
      <c r="DP42" s="141">
        <v>-2103.6149999999998</v>
      </c>
      <c r="DQ42" s="141">
        <v>-1855.9110000000001</v>
      </c>
      <c r="DR42" s="141">
        <v>6905.4939999999997</v>
      </c>
      <c r="DS42" s="141">
        <v>-250.512</v>
      </c>
      <c r="DT42" s="141">
        <v>6611.1080000000002</v>
      </c>
      <c r="DU42" s="141">
        <v>-4167.1099999999997</v>
      </c>
      <c r="DV42" s="141">
        <v>1534.7849999999999</v>
      </c>
      <c r="DW42" s="141">
        <v>-869.68399999999997</v>
      </c>
      <c r="DX42" s="141">
        <v>2948.63</v>
      </c>
      <c r="DY42" s="141">
        <v>0</v>
      </c>
      <c r="DZ42" s="141">
        <v>-6561.674</v>
      </c>
      <c r="EA42" s="141">
        <v>-704.51199999999994</v>
      </c>
      <c r="EB42" s="141">
        <v>0</v>
      </c>
      <c r="EC42" s="141">
        <v>-1498.575</v>
      </c>
      <c r="ED42" s="141">
        <v>1642.056</v>
      </c>
      <c r="EE42" s="141">
        <v>149050.04699999999</v>
      </c>
      <c r="EF42" s="310">
        <f t="shared" si="0"/>
        <v>-243388.54099999997</v>
      </c>
      <c r="EG42" s="310">
        <f t="shared" si="1"/>
        <v>147985.071</v>
      </c>
    </row>
    <row r="43" spans="1:137" x14ac:dyDescent="0.2">
      <c r="A43" s="62" t="str">
        <f>IF('1'!$A$1=1,B43,C43)</f>
        <v>General government</v>
      </c>
      <c r="B43" s="61" t="s">
        <v>89</v>
      </c>
      <c r="C43" s="153" t="s">
        <v>90</v>
      </c>
      <c r="D43" s="141">
        <v>-616.69399999999996</v>
      </c>
      <c r="E43" s="141">
        <v>-1468.7940000000001</v>
      </c>
      <c r="F43" s="141">
        <v>-348.84300000000002</v>
      </c>
      <c r="G43" s="141">
        <v>-749.41300000000001</v>
      </c>
      <c r="H43" s="141">
        <v>20413.29</v>
      </c>
      <c r="I43" s="141">
        <v>-764.38199999999995</v>
      </c>
      <c r="J43" s="141">
        <v>-1653.56</v>
      </c>
      <c r="K43" s="141">
        <v>-367.65699999999998</v>
      </c>
      <c r="L43" s="141">
        <v>1372.355</v>
      </c>
      <c r="M43" s="141">
        <v>1354.1610000000001</v>
      </c>
      <c r="N43" s="141">
        <v>1468.6949999999999</v>
      </c>
      <c r="O43" s="141">
        <v>1427.912</v>
      </c>
      <c r="P43" s="141">
        <v>-1067.4259999999999</v>
      </c>
      <c r="Q43" s="141">
        <v>26.393000000000001</v>
      </c>
      <c r="R43" s="141">
        <v>-26.356000000000002</v>
      </c>
      <c r="S43" s="141">
        <v>-205.036</v>
      </c>
      <c r="T43" s="141">
        <v>50.412999999999997</v>
      </c>
      <c r="U43" s="141">
        <v>0</v>
      </c>
      <c r="V43" s="141">
        <v>-24.817</v>
      </c>
      <c r="W43" s="141">
        <v>-4361.277</v>
      </c>
      <c r="X43" s="141">
        <v>26117.809000000001</v>
      </c>
      <c r="Y43" s="141">
        <v>-7675.6670000000004</v>
      </c>
      <c r="Z43" s="141">
        <v>-2827.1030000000001</v>
      </c>
      <c r="AA43" s="141">
        <v>-2751.4749999999999</v>
      </c>
      <c r="AB43" s="141">
        <v>-135.75299999999999</v>
      </c>
      <c r="AC43" s="141">
        <v>-432.44400000000002</v>
      </c>
      <c r="AD43" s="141">
        <v>-513.03</v>
      </c>
      <c r="AE43" s="141">
        <v>26.856999999999999</v>
      </c>
      <c r="AF43" s="141">
        <v>-26.423999999999999</v>
      </c>
      <c r="AG43" s="141">
        <v>391.63299999999998</v>
      </c>
      <c r="AH43" s="141">
        <v>-155.816</v>
      </c>
      <c r="AI43" s="141">
        <v>563.976</v>
      </c>
      <c r="AJ43" s="141">
        <v>36813.135999999999</v>
      </c>
      <c r="AK43" s="141">
        <v>1785.883</v>
      </c>
      <c r="AL43" s="141">
        <v>240.34700000000001</v>
      </c>
      <c r="AM43" s="141">
        <v>522.81399999999996</v>
      </c>
      <c r="AN43" s="141">
        <v>3298.3820000000001</v>
      </c>
      <c r="AO43" s="141">
        <v>5434.21</v>
      </c>
      <c r="AP43" s="141">
        <v>711.21299999999997</v>
      </c>
      <c r="AQ43" s="141">
        <v>-2562.8719999999998</v>
      </c>
      <c r="AR43" s="141">
        <v>-1099.6110000000001</v>
      </c>
      <c r="AS43" s="141">
        <v>-812.26700000000005</v>
      </c>
      <c r="AT43" s="141">
        <v>-1293.634</v>
      </c>
      <c r="AU43" s="141">
        <v>17808.470999999998</v>
      </c>
      <c r="AV43" s="141">
        <v>-563.82600000000002</v>
      </c>
      <c r="AW43" s="141">
        <v>56.255000000000024</v>
      </c>
      <c r="AX43" s="141">
        <v>35335.875</v>
      </c>
      <c r="AY43" s="141">
        <v>-27.789999999999992</v>
      </c>
      <c r="AZ43" s="141">
        <v>5882.5060000000003</v>
      </c>
      <c r="BA43" s="141">
        <v>1222.23</v>
      </c>
      <c r="BB43" s="141">
        <v>16494.210999999999</v>
      </c>
      <c r="BC43" s="141">
        <v>16086.897000000001</v>
      </c>
      <c r="BD43" s="141">
        <v>-20364.47</v>
      </c>
      <c r="BE43" s="141">
        <v>45156.188999999998</v>
      </c>
      <c r="BF43" s="141">
        <v>30489.605</v>
      </c>
      <c r="BG43" s="141">
        <v>732.16299999999956</v>
      </c>
      <c r="BH43" s="141">
        <v>-5498.8780000000006</v>
      </c>
      <c r="BI43" s="141">
        <v>2431.2050000000004</v>
      </c>
      <c r="BJ43" s="141">
        <v>4581.0929999999998</v>
      </c>
      <c r="BK43" s="141">
        <v>12158.859</v>
      </c>
      <c r="BL43" s="141">
        <v>41581.762000000002</v>
      </c>
      <c r="BM43" s="141">
        <v>3271.3380000000002</v>
      </c>
      <c r="BN43" s="141">
        <v>-7738.8019999999997</v>
      </c>
      <c r="BO43" s="141">
        <v>-8357.969000000001</v>
      </c>
      <c r="BP43" s="141">
        <v>-33544.725999999995</v>
      </c>
      <c r="BQ43" s="141">
        <v>-6222.8109999999997</v>
      </c>
      <c r="BR43" s="141">
        <v>24363.052</v>
      </c>
      <c r="BS43" s="141">
        <v>-5339.1549999999997</v>
      </c>
      <c r="BT43" s="141">
        <v>-42972.237000000001</v>
      </c>
      <c r="BU43" s="141">
        <v>-4163.768</v>
      </c>
      <c r="BV43" s="141">
        <v>-4020.0409999999997</v>
      </c>
      <c r="BW43" s="141">
        <v>29381.017</v>
      </c>
      <c r="BX43" s="141">
        <v>10130.897999999999</v>
      </c>
      <c r="BY43" s="141">
        <v>6552.8950000000004</v>
      </c>
      <c r="BZ43" s="141">
        <v>2612.7820000000002</v>
      </c>
      <c r="CA43" s="141">
        <v>27650.710000000003</v>
      </c>
      <c r="CB43" s="141">
        <v>855.68899999999996</v>
      </c>
      <c r="CC43" s="141">
        <v>10923.188</v>
      </c>
      <c r="CD43" s="141">
        <v>10042.169000000002</v>
      </c>
      <c r="CE43" s="141">
        <v>-7901.5309999999999</v>
      </c>
      <c r="CF43" s="141">
        <v>-53215.03</v>
      </c>
      <c r="CG43" s="141">
        <v>-3956.2020000000002</v>
      </c>
      <c r="CH43" s="141">
        <v>-3914.0409999999997</v>
      </c>
      <c r="CI43" s="141">
        <v>163.28100000000001</v>
      </c>
      <c r="CJ43" s="141">
        <v>-12115.890000000001</v>
      </c>
      <c r="CK43" s="141">
        <v>-9973.1970000000001</v>
      </c>
      <c r="CL43" s="141">
        <v>29.254999999999999</v>
      </c>
      <c r="CM43" s="141">
        <v>-409.56900000000002</v>
      </c>
      <c r="CN43" s="141">
        <v>-2018.5880000000002</v>
      </c>
      <c r="CO43" s="141">
        <v>-2047.8429999999998</v>
      </c>
      <c r="CP43" s="141">
        <v>-222.95</v>
      </c>
      <c r="CQ43" s="141">
        <v>-2047.8409999999999</v>
      </c>
      <c r="CR43" s="141">
        <v>-292.54899999999998</v>
      </c>
      <c r="CS43" s="141">
        <v>-7386.8580000000002</v>
      </c>
      <c r="CT43" s="141">
        <v>-2157.547</v>
      </c>
      <c r="CU43" s="141">
        <v>-292.54899999999998</v>
      </c>
      <c r="CV43" s="141">
        <v>6143.5250000000005</v>
      </c>
      <c r="CW43" s="141">
        <v>-5777.8389999999999</v>
      </c>
      <c r="CX43" s="141">
        <v>1243.3329999999999</v>
      </c>
      <c r="CY43" s="141">
        <v>-2669.5070000000001</v>
      </c>
      <c r="CZ43" s="141">
        <v>-3035.194</v>
      </c>
      <c r="DA43" s="141">
        <v>3181.4679999999998</v>
      </c>
      <c r="DB43" s="141">
        <v>511.96000000000004</v>
      </c>
      <c r="DC43" s="141">
        <v>-2230.6849999999999</v>
      </c>
      <c r="DD43" s="141">
        <v>-694.80399999999997</v>
      </c>
      <c r="DE43" s="141">
        <v>547.78399999999999</v>
      </c>
      <c r="DF43" s="141">
        <v>-2711.6570000000002</v>
      </c>
      <c r="DG43" s="141">
        <v>-333.84500000000003</v>
      </c>
      <c r="DH43" s="141">
        <v>719.50099999999998</v>
      </c>
      <c r="DI43" s="141">
        <v>-341.75600000000003</v>
      </c>
      <c r="DJ43" s="141">
        <v>-347.97500000000002</v>
      </c>
      <c r="DK43" s="141">
        <v>-472.327</v>
      </c>
      <c r="DL43" s="141">
        <v>-3137.0940000000001</v>
      </c>
      <c r="DM43" s="141">
        <v>-3238.201</v>
      </c>
      <c r="DN43" s="141">
        <v>-1147.7249999999999</v>
      </c>
      <c r="DO43" s="141">
        <v>-219086.28099999999</v>
      </c>
      <c r="DP43" s="141">
        <v>-1278.6679999999999</v>
      </c>
      <c r="DQ43" s="141">
        <v>-2062.123</v>
      </c>
      <c r="DR43" s="141">
        <v>372.15200000000004</v>
      </c>
      <c r="DS43" s="141">
        <v>-501.024</v>
      </c>
      <c r="DT43" s="141">
        <v>547.41700000000003</v>
      </c>
      <c r="DU43" s="141">
        <v>-250.02699999999999</v>
      </c>
      <c r="DV43" s="141">
        <v>2322.9189999999999</v>
      </c>
      <c r="DW43" s="141">
        <v>-1118.165</v>
      </c>
      <c r="DX43" s="141">
        <v>1536.61</v>
      </c>
      <c r="DY43" s="141">
        <v>-249.476</v>
      </c>
      <c r="DZ43" s="141">
        <v>167.17599999999999</v>
      </c>
      <c r="EA43" s="141">
        <v>-745.95399999999995</v>
      </c>
      <c r="EB43" s="141">
        <v>-247.91</v>
      </c>
      <c r="EC43" s="141">
        <v>-1748.338</v>
      </c>
      <c r="ED43" s="141">
        <v>715.76800000000003</v>
      </c>
      <c r="EE43" s="141">
        <v>148881.247</v>
      </c>
      <c r="EF43" s="310">
        <f t="shared" si="0"/>
        <v>-230521.52099999998</v>
      </c>
      <c r="EG43" s="310">
        <f t="shared" si="1"/>
        <v>149811.26699999999</v>
      </c>
    </row>
    <row r="44" spans="1:137" x14ac:dyDescent="0.2">
      <c r="A44" s="62" t="str">
        <f>IF('1'!$A$1=1,B44,C44)</f>
        <v>Banks</v>
      </c>
      <c r="B44" s="61" t="s">
        <v>91</v>
      </c>
      <c r="C44" s="153" t="s">
        <v>92</v>
      </c>
      <c r="D44" s="141">
        <v>0</v>
      </c>
      <c r="E44" s="141">
        <v>-2937.587</v>
      </c>
      <c r="F44" s="141">
        <v>-4674.4989999999998</v>
      </c>
      <c r="G44" s="141">
        <v>-4927.9560000000001</v>
      </c>
      <c r="H44" s="141">
        <v>-1150.3389999999999</v>
      </c>
      <c r="I44" s="141">
        <v>0</v>
      </c>
      <c r="J44" s="141">
        <v>-1740.59</v>
      </c>
      <c r="K44" s="141">
        <v>-21.626999999999999</v>
      </c>
      <c r="L44" s="141">
        <v>65.349999999999994</v>
      </c>
      <c r="M44" s="141">
        <v>1507.05</v>
      </c>
      <c r="N44" s="141">
        <v>-23.312999999999999</v>
      </c>
      <c r="O44" s="141">
        <v>-234.084</v>
      </c>
      <c r="P44" s="141">
        <v>0</v>
      </c>
      <c r="Q44" s="141">
        <v>0</v>
      </c>
      <c r="R44" s="141">
        <v>237.20500000000001</v>
      </c>
      <c r="S44" s="141">
        <v>-333.18299999999999</v>
      </c>
      <c r="T44" s="141">
        <v>0</v>
      </c>
      <c r="U44" s="141">
        <v>0</v>
      </c>
      <c r="V44" s="141">
        <v>0</v>
      </c>
      <c r="W44" s="141">
        <v>-1102.8509999999999</v>
      </c>
      <c r="X44" s="141">
        <v>-525.50900000000001</v>
      </c>
      <c r="Y44" s="141">
        <v>0</v>
      </c>
      <c r="Z44" s="141">
        <v>0</v>
      </c>
      <c r="AA44" s="141">
        <v>-524.09</v>
      </c>
      <c r="AB44" s="141">
        <v>0</v>
      </c>
      <c r="AC44" s="141">
        <v>-216.22200000000001</v>
      </c>
      <c r="AD44" s="141">
        <v>-540.03099999999995</v>
      </c>
      <c r="AE44" s="141">
        <v>0</v>
      </c>
      <c r="AF44" s="141">
        <v>-79.271000000000001</v>
      </c>
      <c r="AG44" s="141">
        <v>-913.81</v>
      </c>
      <c r="AH44" s="141">
        <v>0</v>
      </c>
      <c r="AI44" s="141">
        <v>0</v>
      </c>
      <c r="AJ44" s="141">
        <v>-443.846</v>
      </c>
      <c r="AK44" s="141">
        <v>0</v>
      </c>
      <c r="AL44" s="141">
        <v>0</v>
      </c>
      <c r="AM44" s="141">
        <v>-467.78100000000001</v>
      </c>
      <c r="AN44" s="141">
        <v>0</v>
      </c>
      <c r="AO44" s="141">
        <v>0</v>
      </c>
      <c r="AP44" s="141">
        <v>3503.38</v>
      </c>
      <c r="AQ44" s="141">
        <v>0</v>
      </c>
      <c r="AR44" s="141">
        <v>0</v>
      </c>
      <c r="AS44" s="141">
        <v>-445.43700000000001</v>
      </c>
      <c r="AT44" s="141">
        <v>316.80799999999999</v>
      </c>
      <c r="AU44" s="141">
        <v>-54.963999999999999</v>
      </c>
      <c r="AV44" s="141">
        <v>-479.25200000000001</v>
      </c>
      <c r="AW44" s="141">
        <v>0</v>
      </c>
      <c r="AX44" s="141">
        <v>0</v>
      </c>
      <c r="AY44" s="141">
        <v>-472.41500000000002</v>
      </c>
      <c r="AZ44" s="141">
        <v>0</v>
      </c>
      <c r="BA44" s="141">
        <v>0</v>
      </c>
      <c r="BB44" s="141">
        <v>-11282.684999999999</v>
      </c>
      <c r="BC44" s="141">
        <v>-10268.803</v>
      </c>
      <c r="BD44" s="141">
        <v>0</v>
      </c>
      <c r="BE44" s="141">
        <v>0</v>
      </c>
      <c r="BF44" s="141">
        <v>0</v>
      </c>
      <c r="BG44" s="141">
        <v>0</v>
      </c>
      <c r="BH44" s="141">
        <v>-866.94</v>
      </c>
      <c r="BI44" s="141">
        <v>-1538.1089999999999</v>
      </c>
      <c r="BJ44" s="141">
        <v>2436.752</v>
      </c>
      <c r="BK44" s="141">
        <v>118.047</v>
      </c>
      <c r="BL44" s="141">
        <v>-1205.9680000000001</v>
      </c>
      <c r="BM44" s="141">
        <v>-1549.5809999999999</v>
      </c>
      <c r="BN44" s="141">
        <v>-7527.5039999999999</v>
      </c>
      <c r="BO44" s="141">
        <v>-1687.9290000000001</v>
      </c>
      <c r="BP44" s="141">
        <v>0</v>
      </c>
      <c r="BQ44" s="141">
        <v>0</v>
      </c>
      <c r="BR44" s="141">
        <v>-163.87700000000001</v>
      </c>
      <c r="BS44" s="141">
        <v>-275.214</v>
      </c>
      <c r="BT44" s="141">
        <v>-1678.6030000000001</v>
      </c>
      <c r="BU44" s="141">
        <v>-1756.1469999999999</v>
      </c>
      <c r="BV44" s="141">
        <v>-9030.9390000000003</v>
      </c>
      <c r="BW44" s="141">
        <v>0</v>
      </c>
      <c r="BX44" s="141">
        <v>-5615.7340000000004</v>
      </c>
      <c r="BY44" s="141">
        <v>-4322.1220000000003</v>
      </c>
      <c r="BZ44" s="141">
        <v>-1667.7339999999999</v>
      </c>
      <c r="CA44" s="141">
        <v>-949.62</v>
      </c>
      <c r="CB44" s="141">
        <v>0</v>
      </c>
      <c r="CC44" s="141">
        <v>0</v>
      </c>
      <c r="CD44" s="141">
        <v>-816.43700000000001</v>
      </c>
      <c r="CE44" s="141">
        <v>-294.63299999999998</v>
      </c>
      <c r="CF44" s="141">
        <v>-1470.0279999999998</v>
      </c>
      <c r="CG44" s="141">
        <v>-896.73900000000003</v>
      </c>
      <c r="CH44" s="141">
        <v>0</v>
      </c>
      <c r="CI44" s="141">
        <v>54.427</v>
      </c>
      <c r="CJ44" s="141">
        <v>-839.43799999999999</v>
      </c>
      <c r="CK44" s="141">
        <v>-909.23699999999997</v>
      </c>
      <c r="CL44" s="141">
        <v>-1755.2940000000001</v>
      </c>
      <c r="CM44" s="141">
        <v>-994.66700000000003</v>
      </c>
      <c r="CN44" s="141">
        <v>0</v>
      </c>
      <c r="CO44" s="141">
        <v>0</v>
      </c>
      <c r="CP44" s="141">
        <v>-828.10199999999998</v>
      </c>
      <c r="CQ44" s="141">
        <v>-402.255</v>
      </c>
      <c r="CR44" s="141">
        <v>-2194.116</v>
      </c>
      <c r="CS44" s="141">
        <v>0</v>
      </c>
      <c r="CT44" s="141">
        <v>0</v>
      </c>
      <c r="CU44" s="141">
        <v>0</v>
      </c>
      <c r="CV44" s="141">
        <v>-950.78399999999999</v>
      </c>
      <c r="CW44" s="141">
        <v>-365.68599999999998</v>
      </c>
      <c r="CX44" s="141">
        <v>-2194.116</v>
      </c>
      <c r="CY44" s="141">
        <v>0</v>
      </c>
      <c r="CZ44" s="141">
        <v>0</v>
      </c>
      <c r="DA44" s="141">
        <v>0</v>
      </c>
      <c r="DB44" s="141">
        <v>-950.78399999999999</v>
      </c>
      <c r="DC44" s="141">
        <v>0</v>
      </c>
      <c r="DD44" s="141">
        <v>-914.21500000000003</v>
      </c>
      <c r="DE44" s="141">
        <v>0</v>
      </c>
      <c r="DF44" s="141">
        <v>0</v>
      </c>
      <c r="DG44" s="141">
        <v>0</v>
      </c>
      <c r="DH44" s="141">
        <v>-1060.317</v>
      </c>
      <c r="DI44" s="141">
        <v>0</v>
      </c>
      <c r="DJ44" s="141">
        <v>-966.59699999999998</v>
      </c>
      <c r="DK44" s="141">
        <v>0</v>
      </c>
      <c r="DL44" s="141">
        <v>0</v>
      </c>
      <c r="DM44" s="141">
        <v>0</v>
      </c>
      <c r="DN44" s="141">
        <v>-860.79399999999998</v>
      </c>
      <c r="DO44" s="141">
        <v>0</v>
      </c>
      <c r="DP44" s="141">
        <v>-1031.184</v>
      </c>
      <c r="DQ44" s="141">
        <v>0</v>
      </c>
      <c r="DR44" s="141">
        <v>0</v>
      </c>
      <c r="DS44" s="141">
        <v>0</v>
      </c>
      <c r="DT44" s="141">
        <v>-926.39700000000005</v>
      </c>
      <c r="DU44" s="141">
        <v>0</v>
      </c>
      <c r="DV44" s="141">
        <v>-1037.018</v>
      </c>
      <c r="DW44" s="141">
        <v>0</v>
      </c>
      <c r="DX44" s="141">
        <v>0</v>
      </c>
      <c r="DY44" s="141">
        <v>0</v>
      </c>
      <c r="DZ44" s="141">
        <v>0</v>
      </c>
      <c r="EA44" s="141">
        <v>0</v>
      </c>
      <c r="EB44" s="141">
        <v>0</v>
      </c>
      <c r="EC44" s="141">
        <v>0</v>
      </c>
      <c r="ED44" s="141">
        <v>0</v>
      </c>
      <c r="EE44" s="141">
        <v>0</v>
      </c>
      <c r="EF44" s="310">
        <f t="shared" si="0"/>
        <v>-3918.8919999999998</v>
      </c>
      <c r="EG44" s="310">
        <f t="shared" si="1"/>
        <v>-1963.415</v>
      </c>
    </row>
    <row r="45" spans="1:137" x14ac:dyDescent="0.2">
      <c r="A45" s="62" t="str">
        <f>IF('1'!$A$1=1,B45,C45)</f>
        <v>Other sectors</v>
      </c>
      <c r="B45" s="61" t="s">
        <v>93</v>
      </c>
      <c r="C45" s="153" t="s">
        <v>94</v>
      </c>
      <c r="D45" s="141">
        <v>-253.00299999999999</v>
      </c>
      <c r="E45" s="141">
        <v>-611.99699999999996</v>
      </c>
      <c r="F45" s="141">
        <v>116.28100000000001</v>
      </c>
      <c r="G45" s="141">
        <v>-3747.0630000000001</v>
      </c>
      <c r="H45" s="141">
        <v>-146.40700000000001</v>
      </c>
      <c r="I45" s="141">
        <v>-191.095</v>
      </c>
      <c r="J45" s="141">
        <v>0</v>
      </c>
      <c r="K45" s="141">
        <v>21.626999999999999</v>
      </c>
      <c r="L45" s="141">
        <v>-43.567</v>
      </c>
      <c r="M45" s="141">
        <v>655.23900000000003</v>
      </c>
      <c r="N45" s="141">
        <v>1072.3810000000001</v>
      </c>
      <c r="O45" s="141">
        <v>-23.408000000000001</v>
      </c>
      <c r="P45" s="141">
        <v>-169.81800000000001</v>
      </c>
      <c r="Q45" s="141">
        <v>-580.64700000000005</v>
      </c>
      <c r="R45" s="141">
        <v>-105.425</v>
      </c>
      <c r="S45" s="141">
        <v>615.10800000000006</v>
      </c>
      <c r="T45" s="141">
        <v>-428.51</v>
      </c>
      <c r="U45" s="141">
        <v>0</v>
      </c>
      <c r="V45" s="141">
        <v>-49.634</v>
      </c>
      <c r="W45" s="141">
        <v>0</v>
      </c>
      <c r="X45" s="141">
        <v>420.40699999999998</v>
      </c>
      <c r="Y45" s="141">
        <v>-206.05799999999999</v>
      </c>
      <c r="Z45" s="141">
        <v>-25.701000000000001</v>
      </c>
      <c r="AA45" s="141">
        <v>0</v>
      </c>
      <c r="AB45" s="141">
        <v>0</v>
      </c>
      <c r="AC45" s="141">
        <v>-54.055999999999997</v>
      </c>
      <c r="AD45" s="141">
        <v>0</v>
      </c>
      <c r="AE45" s="141">
        <v>1074.2729999999999</v>
      </c>
      <c r="AF45" s="141">
        <v>3884.2829999999999</v>
      </c>
      <c r="AG45" s="141">
        <v>2715.3209999999999</v>
      </c>
      <c r="AH45" s="141">
        <v>-181.785</v>
      </c>
      <c r="AI45" s="141">
        <v>-25.635000000000002</v>
      </c>
      <c r="AJ45" s="141">
        <v>417.738</v>
      </c>
      <c r="AK45" s="141">
        <v>0</v>
      </c>
      <c r="AL45" s="141">
        <v>0</v>
      </c>
      <c r="AM45" s="141">
        <v>0</v>
      </c>
      <c r="AN45" s="141">
        <v>-28.434000000000001</v>
      </c>
      <c r="AO45" s="141">
        <v>0</v>
      </c>
      <c r="AP45" s="141">
        <v>1159.0129999999999</v>
      </c>
      <c r="AQ45" s="141">
        <v>3007.451</v>
      </c>
      <c r="AR45" s="141">
        <v>26.181000000000001</v>
      </c>
      <c r="AS45" s="141">
        <v>366.83</v>
      </c>
      <c r="AT45" s="141">
        <v>-2481.665</v>
      </c>
      <c r="AU45" s="141">
        <v>-549.64400000000001</v>
      </c>
      <c r="AV45" s="141">
        <v>-225.53</v>
      </c>
      <c r="AW45" s="141">
        <v>0</v>
      </c>
      <c r="AX45" s="141">
        <v>-726.27099999999996</v>
      </c>
      <c r="AY45" s="141">
        <v>-333.47</v>
      </c>
      <c r="AZ45" s="141">
        <v>-139.39599999999999</v>
      </c>
      <c r="BA45" s="141">
        <v>787.66</v>
      </c>
      <c r="BB45" s="141">
        <v>-7065.11</v>
      </c>
      <c r="BC45" s="141">
        <v>160.869</v>
      </c>
      <c r="BD45" s="141">
        <v>26.379000000000001</v>
      </c>
      <c r="BE45" s="141">
        <v>53</v>
      </c>
      <c r="BF45" s="141">
        <v>39399.574000000001</v>
      </c>
      <c r="BG45" s="141">
        <v>75.741</v>
      </c>
      <c r="BH45" s="141">
        <v>6687.826</v>
      </c>
      <c r="BI45" s="141">
        <v>148.84899999999999</v>
      </c>
      <c r="BJ45" s="141">
        <v>12427.434999999999</v>
      </c>
      <c r="BK45" s="141">
        <v>188.875</v>
      </c>
      <c r="BL45" s="141">
        <v>361.79</v>
      </c>
      <c r="BM45" s="141">
        <v>12495.034</v>
      </c>
      <c r="BN45" s="141">
        <v>-1637.5619999999999</v>
      </c>
      <c r="BO45" s="141">
        <v>190.57300000000001</v>
      </c>
      <c r="BP45" s="141">
        <v>-321.77199999999999</v>
      </c>
      <c r="BQ45" s="141">
        <v>213.65899999999999</v>
      </c>
      <c r="BR45" s="141">
        <v>-355.06700000000001</v>
      </c>
      <c r="BS45" s="141">
        <v>192.65</v>
      </c>
      <c r="BT45" s="141">
        <v>-1986.347</v>
      </c>
      <c r="BU45" s="141">
        <v>-226.6</v>
      </c>
      <c r="BV45" s="141">
        <v>-339.72199999999998</v>
      </c>
      <c r="BW45" s="141">
        <v>309.86700000000002</v>
      </c>
      <c r="BX45" s="141">
        <v>197.53800000000001</v>
      </c>
      <c r="BY45" s="141">
        <v>195.19300000000001</v>
      </c>
      <c r="BZ45" s="141">
        <v>-1862.3030000000001</v>
      </c>
      <c r="CA45" s="141">
        <v>-55.86</v>
      </c>
      <c r="CB45" s="141">
        <v>-496.851</v>
      </c>
      <c r="CC45" s="141">
        <v>19285.828000000001</v>
      </c>
      <c r="CD45" s="141">
        <v>8382.0810000000001</v>
      </c>
      <c r="CE45" s="141">
        <v>214.279</v>
      </c>
      <c r="CF45" s="141">
        <v>-1951.1289999999999</v>
      </c>
      <c r="CG45" s="141">
        <v>237.37200000000001</v>
      </c>
      <c r="CH45" s="141">
        <v>21447.883999999998</v>
      </c>
      <c r="CI45" s="141">
        <v>108.854</v>
      </c>
      <c r="CJ45" s="141">
        <v>-839.43799999999999</v>
      </c>
      <c r="CK45" s="141">
        <v>0</v>
      </c>
      <c r="CL45" s="141">
        <v>234.03899999999999</v>
      </c>
      <c r="CM45" s="141">
        <v>204.78399999999999</v>
      </c>
      <c r="CN45" s="141">
        <v>175.529</v>
      </c>
      <c r="CO45" s="141">
        <v>204.78399999999999</v>
      </c>
      <c r="CP45" s="141">
        <v>2388.7559999999999</v>
      </c>
      <c r="CQ45" s="141">
        <v>292.54899999999998</v>
      </c>
      <c r="CR45" s="141">
        <v>292.54899999999998</v>
      </c>
      <c r="CS45" s="141">
        <v>292.54899999999998</v>
      </c>
      <c r="CT45" s="141">
        <v>1023.921</v>
      </c>
      <c r="CU45" s="141">
        <v>1097.058</v>
      </c>
      <c r="CV45" s="141">
        <v>292.54899999999998</v>
      </c>
      <c r="CW45" s="141">
        <v>-4461.3689999999997</v>
      </c>
      <c r="CX45" s="141">
        <v>292.54899999999998</v>
      </c>
      <c r="CY45" s="141">
        <v>292.54899999999998</v>
      </c>
      <c r="CZ45" s="141">
        <v>1023.921</v>
      </c>
      <c r="DA45" s="141">
        <v>292.54899999999998</v>
      </c>
      <c r="DB45" s="141">
        <v>292.54899999999998</v>
      </c>
      <c r="DC45" s="141">
        <v>292.54899999999998</v>
      </c>
      <c r="DD45" s="141">
        <v>-1755.2929999999999</v>
      </c>
      <c r="DE45" s="141">
        <v>292.15199999999999</v>
      </c>
      <c r="DF45" s="141">
        <v>-3579.3870000000002</v>
      </c>
      <c r="DG45" s="141">
        <v>296.75099999999998</v>
      </c>
      <c r="DH45" s="141">
        <v>-3976.19</v>
      </c>
      <c r="DI45" s="141">
        <v>265.81</v>
      </c>
      <c r="DJ45" s="141">
        <v>270.64699999999999</v>
      </c>
      <c r="DK45" s="141">
        <v>275.524</v>
      </c>
      <c r="DL45" s="141">
        <v>-6830.1289999999999</v>
      </c>
      <c r="DM45" s="141">
        <v>202.38800000000001</v>
      </c>
      <c r="DN45" s="141">
        <v>-6558.4279999999999</v>
      </c>
      <c r="DO45" s="141">
        <v>205.947</v>
      </c>
      <c r="DP45" s="141">
        <v>206.23699999999999</v>
      </c>
      <c r="DQ45" s="141">
        <v>206.21199999999999</v>
      </c>
      <c r="DR45" s="141">
        <v>6533.3419999999996</v>
      </c>
      <c r="DS45" s="141">
        <v>250.512</v>
      </c>
      <c r="DT45" s="141">
        <v>6990.0879999999997</v>
      </c>
      <c r="DU45" s="141">
        <v>-3917.0830000000001</v>
      </c>
      <c r="DV45" s="141">
        <v>248.88399999999999</v>
      </c>
      <c r="DW45" s="141">
        <v>248.48099999999999</v>
      </c>
      <c r="DX45" s="141">
        <v>1412.02</v>
      </c>
      <c r="DY45" s="141">
        <v>249.476</v>
      </c>
      <c r="DZ45" s="141">
        <v>-6728.85</v>
      </c>
      <c r="EA45" s="141">
        <v>41.442</v>
      </c>
      <c r="EB45" s="141">
        <v>247.91</v>
      </c>
      <c r="EC45" s="141">
        <v>249.76300000000001</v>
      </c>
      <c r="ED45" s="141">
        <v>926.28800000000001</v>
      </c>
      <c r="EE45" s="141">
        <v>168.8</v>
      </c>
      <c r="EF45" s="310">
        <f t="shared" si="0"/>
        <v>-8948.1279999999988</v>
      </c>
      <c r="EG45" s="310">
        <f t="shared" si="1"/>
        <v>137.21899999999886</v>
      </c>
    </row>
    <row r="46" spans="1:137" x14ac:dyDescent="0.2">
      <c r="A46" s="63" t="str">
        <f>IF('1'!$A$1=1,B46,C46)</f>
        <v xml:space="preserve"> Financial derivatives: net</v>
      </c>
      <c r="B46" s="154" t="s">
        <v>95</v>
      </c>
      <c r="C46" s="31" t="s">
        <v>96</v>
      </c>
      <c r="D46" s="32">
        <v>0</v>
      </c>
      <c r="E46" s="32">
        <v>0</v>
      </c>
      <c r="F46" s="32">
        <v>0</v>
      </c>
      <c r="G46" s="32">
        <v>0</v>
      </c>
      <c r="H46" s="32">
        <v>0</v>
      </c>
      <c r="I46" s="32">
        <v>0</v>
      </c>
      <c r="J46" s="32">
        <v>0</v>
      </c>
      <c r="K46" s="32">
        <v>0</v>
      </c>
      <c r="L46" s="32">
        <v>0</v>
      </c>
      <c r="M46" s="32">
        <v>0</v>
      </c>
      <c r="N46" s="32">
        <v>0</v>
      </c>
      <c r="O46" s="32">
        <v>0</v>
      </c>
      <c r="P46" s="32">
        <v>0</v>
      </c>
      <c r="Q46" s="32">
        <v>0</v>
      </c>
      <c r="R46" s="32">
        <v>0</v>
      </c>
      <c r="S46" s="32">
        <v>0</v>
      </c>
      <c r="T46" s="32">
        <v>0</v>
      </c>
      <c r="U46" s="32">
        <v>0</v>
      </c>
      <c r="V46" s="32">
        <v>0</v>
      </c>
      <c r="W46" s="32">
        <v>0</v>
      </c>
      <c r="X46" s="32">
        <v>0</v>
      </c>
      <c r="Y46" s="32">
        <v>0</v>
      </c>
      <c r="Z46" s="32">
        <v>0</v>
      </c>
      <c r="AA46" s="32">
        <v>0</v>
      </c>
      <c r="AB46" s="32">
        <v>0</v>
      </c>
      <c r="AC46" s="32">
        <v>0</v>
      </c>
      <c r="AD46" s="32">
        <v>0</v>
      </c>
      <c r="AE46" s="32">
        <v>0</v>
      </c>
      <c r="AF46" s="32">
        <v>0</v>
      </c>
      <c r="AG46" s="32">
        <v>0</v>
      </c>
      <c r="AH46" s="32">
        <v>0</v>
      </c>
      <c r="AI46" s="32">
        <v>0</v>
      </c>
      <c r="AJ46" s="32">
        <v>0</v>
      </c>
      <c r="AK46" s="32">
        <v>0</v>
      </c>
      <c r="AL46" s="32">
        <v>0</v>
      </c>
      <c r="AM46" s="32">
        <v>0</v>
      </c>
      <c r="AN46" s="32">
        <v>0</v>
      </c>
      <c r="AO46" s="32">
        <v>0</v>
      </c>
      <c r="AP46" s="32">
        <v>0</v>
      </c>
      <c r="AQ46" s="32">
        <v>0</v>
      </c>
      <c r="AR46" s="32">
        <v>0</v>
      </c>
      <c r="AS46" s="32">
        <v>0</v>
      </c>
      <c r="AT46" s="32">
        <v>0</v>
      </c>
      <c r="AU46" s="32">
        <v>0</v>
      </c>
      <c r="AV46" s="32">
        <v>0</v>
      </c>
      <c r="AW46" s="32">
        <v>0</v>
      </c>
      <c r="AX46" s="32">
        <v>0</v>
      </c>
      <c r="AY46" s="32">
        <v>0</v>
      </c>
      <c r="AZ46" s="32">
        <v>0</v>
      </c>
      <c r="BA46" s="32">
        <v>0</v>
      </c>
      <c r="BB46" s="32">
        <v>0</v>
      </c>
      <c r="BC46" s="32">
        <v>0</v>
      </c>
      <c r="BD46" s="32">
        <v>0</v>
      </c>
      <c r="BE46" s="32">
        <v>0</v>
      </c>
      <c r="BF46" s="32">
        <v>0</v>
      </c>
      <c r="BG46" s="32">
        <v>0</v>
      </c>
      <c r="BH46" s="32">
        <v>0</v>
      </c>
      <c r="BI46" s="32">
        <v>0</v>
      </c>
      <c r="BJ46" s="32">
        <v>0</v>
      </c>
      <c r="BK46" s="32">
        <v>0</v>
      </c>
      <c r="BL46" s="32">
        <v>0</v>
      </c>
      <c r="BM46" s="32">
        <v>0</v>
      </c>
      <c r="BN46" s="32">
        <v>0</v>
      </c>
      <c r="BO46" s="32">
        <v>0</v>
      </c>
      <c r="BP46" s="32">
        <v>0</v>
      </c>
      <c r="BQ46" s="32">
        <v>0</v>
      </c>
      <c r="BR46" s="32">
        <v>0</v>
      </c>
      <c r="BS46" s="32">
        <v>0</v>
      </c>
      <c r="BT46" s="32">
        <v>9204.34</v>
      </c>
      <c r="BU46" s="32">
        <v>0</v>
      </c>
      <c r="BV46" s="32">
        <v>0</v>
      </c>
      <c r="BW46" s="32">
        <v>0</v>
      </c>
      <c r="BX46" s="32">
        <v>0</v>
      </c>
      <c r="BY46" s="32">
        <v>0</v>
      </c>
      <c r="BZ46" s="32">
        <v>0</v>
      </c>
      <c r="CA46" s="32">
        <v>0</v>
      </c>
      <c r="CB46" s="32">
        <v>0</v>
      </c>
      <c r="CC46" s="32">
        <v>0</v>
      </c>
      <c r="CD46" s="32">
        <v>0</v>
      </c>
      <c r="CE46" s="32">
        <v>0</v>
      </c>
      <c r="CF46" s="32">
        <v>0</v>
      </c>
      <c r="CG46" s="32">
        <v>0</v>
      </c>
      <c r="CH46" s="32">
        <v>0</v>
      </c>
      <c r="CI46" s="32">
        <v>4626.2879999999996</v>
      </c>
      <c r="CJ46" s="32">
        <v>923.38199999999995</v>
      </c>
      <c r="CK46" s="32">
        <v>397.791</v>
      </c>
      <c r="CL46" s="32">
        <v>0</v>
      </c>
      <c r="CM46" s="32">
        <v>0</v>
      </c>
      <c r="CN46" s="32">
        <v>0</v>
      </c>
      <c r="CO46" s="32">
        <v>0</v>
      </c>
      <c r="CP46" s="32">
        <v>0</v>
      </c>
      <c r="CQ46" s="32">
        <v>0</v>
      </c>
      <c r="CR46" s="32">
        <v>0</v>
      </c>
      <c r="CS46" s="32">
        <v>0</v>
      </c>
      <c r="CT46" s="32">
        <v>0</v>
      </c>
      <c r="CU46" s="32">
        <v>0</v>
      </c>
      <c r="CV46" s="32">
        <v>0</v>
      </c>
      <c r="CW46" s="32">
        <v>0</v>
      </c>
      <c r="CX46" s="32">
        <v>0</v>
      </c>
      <c r="CY46" s="32">
        <v>0</v>
      </c>
      <c r="CZ46" s="32">
        <v>0</v>
      </c>
      <c r="DA46" s="32">
        <v>0</v>
      </c>
      <c r="DB46" s="32">
        <v>0</v>
      </c>
      <c r="DC46" s="32">
        <v>0</v>
      </c>
      <c r="DD46" s="32">
        <v>0</v>
      </c>
      <c r="DE46" s="32">
        <v>0</v>
      </c>
      <c r="DF46" s="32">
        <v>0</v>
      </c>
      <c r="DG46" s="32">
        <v>0</v>
      </c>
      <c r="DH46" s="32">
        <v>0</v>
      </c>
      <c r="DI46" s="32">
        <v>0</v>
      </c>
      <c r="DJ46" s="32">
        <v>0</v>
      </c>
      <c r="DK46" s="32">
        <v>0</v>
      </c>
      <c r="DL46" s="32">
        <v>0</v>
      </c>
      <c r="DM46" s="32">
        <v>0</v>
      </c>
      <c r="DN46" s="32">
        <v>2336.44</v>
      </c>
      <c r="DO46" s="32">
        <v>0</v>
      </c>
      <c r="DP46" s="32">
        <v>0</v>
      </c>
      <c r="DQ46" s="32">
        <v>0</v>
      </c>
      <c r="DR46" s="32">
        <v>0</v>
      </c>
      <c r="DS46" s="32">
        <v>0</v>
      </c>
      <c r="DT46" s="32">
        <v>0</v>
      </c>
      <c r="DU46" s="32">
        <v>0</v>
      </c>
      <c r="DV46" s="32">
        <v>0</v>
      </c>
      <c r="DW46" s="32">
        <v>0</v>
      </c>
      <c r="DX46" s="32">
        <v>0</v>
      </c>
      <c r="DY46" s="32">
        <v>0</v>
      </c>
      <c r="DZ46" s="32">
        <v>0</v>
      </c>
      <c r="EA46" s="32">
        <v>0</v>
      </c>
      <c r="EB46" s="32">
        <v>0</v>
      </c>
      <c r="EC46" s="32">
        <v>0</v>
      </c>
      <c r="ED46" s="32">
        <v>0</v>
      </c>
      <c r="EE46" s="32">
        <v>149050.04699999999</v>
      </c>
      <c r="EF46" s="27">
        <f t="shared" si="0"/>
        <v>2336.44</v>
      </c>
      <c r="EG46" s="27">
        <f t="shared" si="1"/>
        <v>149050.04699999999</v>
      </c>
    </row>
    <row r="47" spans="1:137" s="6" customFormat="1" x14ac:dyDescent="0.2">
      <c r="A47" s="64" t="str">
        <f>IF('1'!$A$1=1,B47,C47)</f>
        <v>Financial derivatives: asssets</v>
      </c>
      <c r="B47" s="155" t="s">
        <v>449</v>
      </c>
      <c r="C47" s="35" t="s">
        <v>451</v>
      </c>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v>0</v>
      </c>
      <c r="BM47" s="32">
        <v>0</v>
      </c>
      <c r="BN47" s="32">
        <v>0</v>
      </c>
      <c r="BO47" s="32">
        <v>0</v>
      </c>
      <c r="BP47" s="32">
        <v>0</v>
      </c>
      <c r="BQ47" s="32">
        <v>0</v>
      </c>
      <c r="BR47" s="32">
        <v>0</v>
      </c>
      <c r="BS47" s="32">
        <v>0</v>
      </c>
      <c r="BT47" s="32">
        <v>0</v>
      </c>
      <c r="BU47" s="32">
        <v>0</v>
      </c>
      <c r="BV47" s="32">
        <v>0</v>
      </c>
      <c r="BW47" s="32">
        <v>0</v>
      </c>
      <c r="BX47" s="32">
        <v>0</v>
      </c>
      <c r="BY47" s="32">
        <v>0</v>
      </c>
      <c r="BZ47" s="32">
        <v>0</v>
      </c>
      <c r="CA47" s="32">
        <v>0</v>
      </c>
      <c r="CB47" s="32">
        <v>0</v>
      </c>
      <c r="CC47" s="32">
        <v>0</v>
      </c>
      <c r="CD47" s="32">
        <v>0</v>
      </c>
      <c r="CE47" s="32">
        <v>0</v>
      </c>
      <c r="CF47" s="32">
        <v>0</v>
      </c>
      <c r="CG47" s="32">
        <v>0</v>
      </c>
      <c r="CH47" s="32">
        <v>0</v>
      </c>
      <c r="CI47" s="32">
        <v>0</v>
      </c>
      <c r="CJ47" s="32">
        <v>0</v>
      </c>
      <c r="CK47" s="32">
        <v>0</v>
      </c>
      <c r="CL47" s="32">
        <v>0</v>
      </c>
      <c r="CM47" s="32">
        <v>0</v>
      </c>
      <c r="CN47" s="32">
        <v>0</v>
      </c>
      <c r="CO47" s="32">
        <v>0</v>
      </c>
      <c r="CP47" s="32">
        <v>0</v>
      </c>
      <c r="CQ47" s="32">
        <v>0</v>
      </c>
      <c r="CR47" s="32">
        <v>0</v>
      </c>
      <c r="CS47" s="32">
        <v>0</v>
      </c>
      <c r="CT47" s="32">
        <v>0</v>
      </c>
      <c r="CU47" s="32">
        <v>0</v>
      </c>
      <c r="CV47" s="32">
        <v>0</v>
      </c>
      <c r="CW47" s="32">
        <v>0</v>
      </c>
      <c r="CX47" s="32">
        <v>0</v>
      </c>
      <c r="CY47" s="32">
        <v>0</v>
      </c>
      <c r="CZ47" s="32">
        <v>0</v>
      </c>
      <c r="DA47" s="32">
        <v>0</v>
      </c>
      <c r="DB47" s="32">
        <v>0</v>
      </c>
      <c r="DC47" s="32">
        <v>0</v>
      </c>
      <c r="DD47" s="32">
        <v>0</v>
      </c>
      <c r="DE47" s="32">
        <v>0</v>
      </c>
      <c r="DF47" s="32">
        <v>0</v>
      </c>
      <c r="DG47" s="32">
        <v>0</v>
      </c>
      <c r="DH47" s="32">
        <v>0</v>
      </c>
      <c r="DI47" s="32">
        <v>0</v>
      </c>
      <c r="DJ47" s="32">
        <v>0</v>
      </c>
      <c r="DK47" s="32">
        <v>0</v>
      </c>
      <c r="DL47" s="32">
        <v>0</v>
      </c>
      <c r="DM47" s="32">
        <v>0</v>
      </c>
      <c r="DN47" s="32">
        <v>0</v>
      </c>
      <c r="DO47" s="32">
        <v>0</v>
      </c>
      <c r="DP47" s="32">
        <v>0</v>
      </c>
      <c r="DQ47" s="32">
        <v>0</v>
      </c>
      <c r="DR47" s="32">
        <v>0</v>
      </c>
      <c r="DS47" s="32">
        <v>0</v>
      </c>
      <c r="DT47" s="32">
        <v>0</v>
      </c>
      <c r="DU47" s="32">
        <v>0</v>
      </c>
      <c r="DV47" s="32">
        <v>0</v>
      </c>
      <c r="DW47" s="32">
        <v>0</v>
      </c>
      <c r="DX47" s="32">
        <v>0</v>
      </c>
      <c r="DY47" s="32">
        <v>0</v>
      </c>
      <c r="DZ47" s="32">
        <v>0</v>
      </c>
      <c r="EA47" s="32">
        <v>0</v>
      </c>
      <c r="EB47" s="32">
        <v>0</v>
      </c>
      <c r="EC47" s="32">
        <v>0</v>
      </c>
      <c r="ED47" s="32">
        <v>0</v>
      </c>
      <c r="EE47" s="32">
        <v>0</v>
      </c>
      <c r="EF47" s="27">
        <f t="shared" si="0"/>
        <v>0</v>
      </c>
      <c r="EG47" s="27">
        <f t="shared" si="1"/>
        <v>0</v>
      </c>
    </row>
    <row r="48" spans="1:137" s="6" customFormat="1" x14ac:dyDescent="0.2">
      <c r="A48" s="64" t="str">
        <f>IF('1'!$A$1=1,B48,C48)</f>
        <v>Financial derivatives: liabilities</v>
      </c>
      <c r="B48" s="155" t="s">
        <v>97</v>
      </c>
      <c r="C48" s="35" t="s">
        <v>98</v>
      </c>
      <c r="D48" s="32">
        <v>0</v>
      </c>
      <c r="E48" s="32">
        <v>0</v>
      </c>
      <c r="F48" s="32">
        <v>0</v>
      </c>
      <c r="G48" s="32">
        <v>0</v>
      </c>
      <c r="H48" s="32">
        <v>0</v>
      </c>
      <c r="I48" s="32">
        <v>0</v>
      </c>
      <c r="J48" s="32">
        <v>0</v>
      </c>
      <c r="K48" s="32">
        <v>0</v>
      </c>
      <c r="L48" s="32">
        <v>0</v>
      </c>
      <c r="M48" s="32">
        <v>0</v>
      </c>
      <c r="N48" s="32">
        <v>0</v>
      </c>
      <c r="O48" s="32">
        <v>0</v>
      </c>
      <c r="P48" s="32">
        <v>0</v>
      </c>
      <c r="Q48" s="32">
        <v>0</v>
      </c>
      <c r="R48" s="32">
        <v>0</v>
      </c>
      <c r="S48" s="32">
        <v>0</v>
      </c>
      <c r="T48" s="32">
        <v>0</v>
      </c>
      <c r="U48" s="32">
        <v>0</v>
      </c>
      <c r="V48" s="32">
        <v>0</v>
      </c>
      <c r="W48" s="32">
        <v>0</v>
      </c>
      <c r="X48" s="32">
        <v>0</v>
      </c>
      <c r="Y48" s="32">
        <v>0</v>
      </c>
      <c r="Z48" s="32">
        <v>0</v>
      </c>
      <c r="AA48" s="32">
        <v>0</v>
      </c>
      <c r="AB48" s="32">
        <v>0</v>
      </c>
      <c r="AC48" s="32">
        <v>0</v>
      </c>
      <c r="AD48" s="32">
        <v>0</v>
      </c>
      <c r="AE48" s="32">
        <v>0</v>
      </c>
      <c r="AF48" s="32">
        <v>0</v>
      </c>
      <c r="AG48" s="32">
        <v>0</v>
      </c>
      <c r="AH48" s="32">
        <v>0</v>
      </c>
      <c r="AI48" s="32">
        <v>0</v>
      </c>
      <c r="AJ48" s="32">
        <v>0</v>
      </c>
      <c r="AK48" s="32">
        <v>0</v>
      </c>
      <c r="AL48" s="32">
        <v>0</v>
      </c>
      <c r="AM48" s="32">
        <v>0</v>
      </c>
      <c r="AN48" s="32">
        <v>0</v>
      </c>
      <c r="AO48" s="32">
        <v>0</v>
      </c>
      <c r="AP48" s="32">
        <v>0</v>
      </c>
      <c r="AQ48" s="32">
        <v>0</v>
      </c>
      <c r="AR48" s="32">
        <v>0</v>
      </c>
      <c r="AS48" s="32">
        <v>0</v>
      </c>
      <c r="AT48" s="32">
        <v>0</v>
      </c>
      <c r="AU48" s="32">
        <v>0</v>
      </c>
      <c r="AV48" s="32">
        <v>0</v>
      </c>
      <c r="AW48" s="32">
        <v>0</v>
      </c>
      <c r="AX48" s="32">
        <v>0</v>
      </c>
      <c r="AY48" s="32">
        <v>0</v>
      </c>
      <c r="AZ48" s="32">
        <v>0</v>
      </c>
      <c r="BA48" s="32">
        <v>0</v>
      </c>
      <c r="BB48" s="32">
        <v>0</v>
      </c>
      <c r="BC48" s="32">
        <v>0</v>
      </c>
      <c r="BD48" s="32">
        <v>0</v>
      </c>
      <c r="BE48" s="32">
        <v>0</v>
      </c>
      <c r="BF48" s="32">
        <v>0</v>
      </c>
      <c r="BG48" s="32">
        <v>0</v>
      </c>
      <c r="BH48" s="32">
        <v>0</v>
      </c>
      <c r="BI48" s="32">
        <v>0</v>
      </c>
      <c r="BJ48" s="32">
        <v>0</v>
      </c>
      <c r="BK48" s="32">
        <v>0</v>
      </c>
      <c r="BL48" s="32">
        <v>0</v>
      </c>
      <c r="BM48" s="32">
        <v>0</v>
      </c>
      <c r="BN48" s="32">
        <v>0</v>
      </c>
      <c r="BO48" s="32">
        <v>0</v>
      </c>
      <c r="BP48" s="32">
        <v>0</v>
      </c>
      <c r="BQ48" s="32">
        <v>0</v>
      </c>
      <c r="BR48" s="32">
        <v>0</v>
      </c>
      <c r="BS48" s="32">
        <v>0</v>
      </c>
      <c r="BT48" s="32">
        <v>-9204.34</v>
      </c>
      <c r="BU48" s="32">
        <v>0</v>
      </c>
      <c r="BV48" s="32">
        <v>0</v>
      </c>
      <c r="BW48" s="32">
        <v>0</v>
      </c>
      <c r="BX48" s="32">
        <v>0</v>
      </c>
      <c r="BY48" s="32">
        <v>0</v>
      </c>
      <c r="BZ48" s="32">
        <v>0</v>
      </c>
      <c r="CA48" s="32">
        <v>0</v>
      </c>
      <c r="CB48" s="32">
        <v>0</v>
      </c>
      <c r="CC48" s="32">
        <v>0</v>
      </c>
      <c r="CD48" s="32">
        <v>0</v>
      </c>
      <c r="CE48" s="32">
        <v>0</v>
      </c>
      <c r="CF48" s="32">
        <v>0</v>
      </c>
      <c r="CG48" s="32">
        <v>0</v>
      </c>
      <c r="CH48" s="32">
        <v>0</v>
      </c>
      <c r="CI48" s="32">
        <v>-4626.2879999999996</v>
      </c>
      <c r="CJ48" s="32">
        <v>-923.38199999999995</v>
      </c>
      <c r="CK48" s="32">
        <v>-397.791</v>
      </c>
      <c r="CL48" s="32">
        <v>0</v>
      </c>
      <c r="CM48" s="32">
        <v>0</v>
      </c>
      <c r="CN48" s="32">
        <v>0</v>
      </c>
      <c r="CO48" s="32">
        <v>0</v>
      </c>
      <c r="CP48" s="32">
        <v>0</v>
      </c>
      <c r="CQ48" s="32">
        <v>0</v>
      </c>
      <c r="CR48" s="32">
        <v>0</v>
      </c>
      <c r="CS48" s="32">
        <v>0</v>
      </c>
      <c r="CT48" s="32">
        <v>0</v>
      </c>
      <c r="CU48" s="32">
        <v>0</v>
      </c>
      <c r="CV48" s="32">
        <v>0</v>
      </c>
      <c r="CW48" s="32">
        <v>0</v>
      </c>
      <c r="CX48" s="32">
        <v>0</v>
      </c>
      <c r="CY48" s="32">
        <v>0</v>
      </c>
      <c r="CZ48" s="32">
        <v>0</v>
      </c>
      <c r="DA48" s="32">
        <v>0</v>
      </c>
      <c r="DB48" s="32">
        <v>0</v>
      </c>
      <c r="DC48" s="32">
        <v>0</v>
      </c>
      <c r="DD48" s="32">
        <v>0</v>
      </c>
      <c r="DE48" s="32">
        <v>0</v>
      </c>
      <c r="DF48" s="32">
        <v>0</v>
      </c>
      <c r="DG48" s="32">
        <v>0</v>
      </c>
      <c r="DH48" s="32">
        <v>0</v>
      </c>
      <c r="DI48" s="32">
        <v>0</v>
      </c>
      <c r="DJ48" s="32">
        <v>0</v>
      </c>
      <c r="DK48" s="32">
        <v>0</v>
      </c>
      <c r="DL48" s="32">
        <v>0</v>
      </c>
      <c r="DM48" s="32">
        <v>0</v>
      </c>
      <c r="DN48" s="32">
        <v>-2336.44</v>
      </c>
      <c r="DO48" s="32">
        <v>0</v>
      </c>
      <c r="DP48" s="32">
        <v>0</v>
      </c>
      <c r="DQ48" s="32">
        <v>0</v>
      </c>
      <c r="DR48" s="32">
        <v>0</v>
      </c>
      <c r="DS48" s="32">
        <v>0</v>
      </c>
      <c r="DT48" s="32">
        <v>0</v>
      </c>
      <c r="DU48" s="32">
        <v>0</v>
      </c>
      <c r="DV48" s="32">
        <v>0</v>
      </c>
      <c r="DW48" s="32">
        <v>0</v>
      </c>
      <c r="DX48" s="32">
        <v>0</v>
      </c>
      <c r="DY48" s="32">
        <v>0</v>
      </c>
      <c r="DZ48" s="32">
        <v>0</v>
      </c>
      <c r="EA48" s="32">
        <v>0</v>
      </c>
      <c r="EB48" s="32">
        <v>0</v>
      </c>
      <c r="EC48" s="32">
        <v>0</v>
      </c>
      <c r="ED48" s="32">
        <v>0</v>
      </c>
      <c r="EE48" s="32">
        <v>-149050.04699999999</v>
      </c>
      <c r="EF48" s="27">
        <f t="shared" si="0"/>
        <v>-2336.44</v>
      </c>
      <c r="EG48" s="27">
        <f t="shared" si="1"/>
        <v>-149050.04699999999</v>
      </c>
    </row>
    <row r="49" spans="1:137" s="6" customFormat="1" x14ac:dyDescent="0.2">
      <c r="A49" s="65" t="str">
        <f>IF('1'!$A$1=1,B49,C49)</f>
        <v>General government</v>
      </c>
      <c r="B49" s="156" t="s">
        <v>89</v>
      </c>
      <c r="C49" s="38" t="s">
        <v>90</v>
      </c>
      <c r="D49" s="39">
        <v>0</v>
      </c>
      <c r="E49" s="39">
        <v>0</v>
      </c>
      <c r="F49" s="39">
        <v>0</v>
      </c>
      <c r="G49" s="39">
        <v>0</v>
      </c>
      <c r="H49" s="39">
        <v>0</v>
      </c>
      <c r="I49" s="39">
        <v>0</v>
      </c>
      <c r="J49" s="39">
        <v>0</v>
      </c>
      <c r="K49" s="39">
        <v>0</v>
      </c>
      <c r="L49" s="39">
        <v>0</v>
      </c>
      <c r="M49" s="39">
        <v>0</v>
      </c>
      <c r="N49" s="39">
        <v>0</v>
      </c>
      <c r="O49" s="39">
        <v>0</v>
      </c>
      <c r="P49" s="39">
        <v>0</v>
      </c>
      <c r="Q49" s="39">
        <v>0</v>
      </c>
      <c r="R49" s="39">
        <v>0</v>
      </c>
      <c r="S49" s="39">
        <v>0</v>
      </c>
      <c r="T49" s="39">
        <v>0</v>
      </c>
      <c r="U49" s="39">
        <v>0</v>
      </c>
      <c r="V49" s="39">
        <v>0</v>
      </c>
      <c r="W49" s="39">
        <v>0</v>
      </c>
      <c r="X49" s="39">
        <v>0</v>
      </c>
      <c r="Y49" s="39">
        <v>0</v>
      </c>
      <c r="Z49" s="39">
        <v>0</v>
      </c>
      <c r="AA49" s="39">
        <v>0</v>
      </c>
      <c r="AB49" s="39">
        <v>0</v>
      </c>
      <c r="AC49" s="39">
        <v>0</v>
      </c>
      <c r="AD49" s="39">
        <v>0</v>
      </c>
      <c r="AE49" s="39">
        <v>0</v>
      </c>
      <c r="AF49" s="39">
        <v>0</v>
      </c>
      <c r="AG49" s="39">
        <v>0</v>
      </c>
      <c r="AH49" s="39">
        <v>0</v>
      </c>
      <c r="AI49" s="39">
        <v>0</v>
      </c>
      <c r="AJ49" s="39">
        <v>0</v>
      </c>
      <c r="AK49" s="39">
        <v>0</v>
      </c>
      <c r="AL49" s="39">
        <v>0</v>
      </c>
      <c r="AM49" s="39">
        <v>0</v>
      </c>
      <c r="AN49" s="39">
        <v>0</v>
      </c>
      <c r="AO49" s="39">
        <v>0</v>
      </c>
      <c r="AP49" s="39">
        <v>0</v>
      </c>
      <c r="AQ49" s="39">
        <v>0</v>
      </c>
      <c r="AR49" s="39">
        <v>0</v>
      </c>
      <c r="AS49" s="39">
        <v>0</v>
      </c>
      <c r="AT49" s="39">
        <v>0</v>
      </c>
      <c r="AU49" s="39">
        <v>0</v>
      </c>
      <c r="AV49" s="39">
        <v>0</v>
      </c>
      <c r="AW49" s="39">
        <v>0</v>
      </c>
      <c r="AX49" s="39">
        <v>0</v>
      </c>
      <c r="AY49" s="39">
        <v>0</v>
      </c>
      <c r="AZ49" s="39">
        <v>0</v>
      </c>
      <c r="BA49" s="39">
        <v>0</v>
      </c>
      <c r="BB49" s="39">
        <v>0</v>
      </c>
      <c r="BC49" s="39">
        <v>0</v>
      </c>
      <c r="BD49" s="39">
        <v>0</v>
      </c>
      <c r="BE49" s="39">
        <v>0</v>
      </c>
      <c r="BF49" s="39">
        <v>0</v>
      </c>
      <c r="BG49" s="39">
        <v>0</v>
      </c>
      <c r="BH49" s="39">
        <v>0</v>
      </c>
      <c r="BI49" s="39">
        <v>0</v>
      </c>
      <c r="BJ49" s="39">
        <v>0</v>
      </c>
      <c r="BK49" s="39">
        <v>0</v>
      </c>
      <c r="BL49" s="39">
        <v>0</v>
      </c>
      <c r="BM49" s="39">
        <v>0</v>
      </c>
      <c r="BN49" s="39">
        <v>0</v>
      </c>
      <c r="BO49" s="39">
        <v>0</v>
      </c>
      <c r="BP49" s="39">
        <v>0</v>
      </c>
      <c r="BQ49" s="39">
        <v>0</v>
      </c>
      <c r="BR49" s="39">
        <v>0</v>
      </c>
      <c r="BS49" s="39">
        <v>0</v>
      </c>
      <c r="BT49" s="39">
        <v>-9204.34</v>
      </c>
      <c r="BU49" s="39">
        <v>0</v>
      </c>
      <c r="BV49" s="39">
        <v>0</v>
      </c>
      <c r="BW49" s="39">
        <v>0</v>
      </c>
      <c r="BX49" s="39">
        <v>0</v>
      </c>
      <c r="BY49" s="39">
        <v>0</v>
      </c>
      <c r="BZ49" s="39">
        <v>0</v>
      </c>
      <c r="CA49" s="39">
        <v>0</v>
      </c>
      <c r="CB49" s="39">
        <v>0</v>
      </c>
      <c r="CC49" s="39">
        <v>0</v>
      </c>
      <c r="CD49" s="39">
        <v>0</v>
      </c>
      <c r="CE49" s="39">
        <v>0</v>
      </c>
      <c r="CF49" s="39">
        <v>0</v>
      </c>
      <c r="CG49" s="39">
        <v>0</v>
      </c>
      <c r="CH49" s="39">
        <v>0</v>
      </c>
      <c r="CI49" s="39">
        <v>-4626.2879999999996</v>
      </c>
      <c r="CJ49" s="39">
        <v>-923.38199999999995</v>
      </c>
      <c r="CK49" s="39">
        <v>-397.791</v>
      </c>
      <c r="CL49" s="39">
        <v>0</v>
      </c>
      <c r="CM49" s="39">
        <v>0</v>
      </c>
      <c r="CN49" s="39">
        <v>0</v>
      </c>
      <c r="CO49" s="39">
        <v>0</v>
      </c>
      <c r="CP49" s="39">
        <v>0</v>
      </c>
      <c r="CQ49" s="39">
        <v>0</v>
      </c>
      <c r="CR49" s="39">
        <v>0</v>
      </c>
      <c r="CS49" s="39">
        <v>0</v>
      </c>
      <c r="CT49" s="39">
        <v>0</v>
      </c>
      <c r="CU49" s="39">
        <v>0</v>
      </c>
      <c r="CV49" s="39">
        <v>0</v>
      </c>
      <c r="CW49" s="39">
        <v>0</v>
      </c>
      <c r="CX49" s="39">
        <v>0</v>
      </c>
      <c r="CY49" s="39">
        <v>0</v>
      </c>
      <c r="CZ49" s="39">
        <v>0</v>
      </c>
      <c r="DA49" s="39">
        <v>0</v>
      </c>
      <c r="DB49" s="39">
        <v>0</v>
      </c>
      <c r="DC49" s="39">
        <v>0</v>
      </c>
      <c r="DD49" s="39">
        <v>0</v>
      </c>
      <c r="DE49" s="39">
        <v>0</v>
      </c>
      <c r="DF49" s="39">
        <v>0</v>
      </c>
      <c r="DG49" s="39">
        <v>0</v>
      </c>
      <c r="DH49" s="39">
        <v>0</v>
      </c>
      <c r="DI49" s="39">
        <v>0</v>
      </c>
      <c r="DJ49" s="39">
        <v>0</v>
      </c>
      <c r="DK49" s="39">
        <v>0</v>
      </c>
      <c r="DL49" s="39">
        <v>0</v>
      </c>
      <c r="DM49" s="39">
        <v>0</v>
      </c>
      <c r="DN49" s="39">
        <v>-2336.44</v>
      </c>
      <c r="DO49" s="39">
        <v>0</v>
      </c>
      <c r="DP49" s="39">
        <v>0</v>
      </c>
      <c r="DQ49" s="39">
        <v>0</v>
      </c>
      <c r="DR49" s="39">
        <v>0</v>
      </c>
      <c r="DS49" s="39">
        <v>0</v>
      </c>
      <c r="DT49" s="39">
        <v>0</v>
      </c>
      <c r="DU49" s="39">
        <v>0</v>
      </c>
      <c r="DV49" s="39">
        <v>0</v>
      </c>
      <c r="DW49" s="39">
        <v>0</v>
      </c>
      <c r="DX49" s="39">
        <v>0</v>
      </c>
      <c r="DY49" s="39">
        <v>0</v>
      </c>
      <c r="DZ49" s="39">
        <v>0</v>
      </c>
      <c r="EA49" s="39">
        <v>0</v>
      </c>
      <c r="EB49" s="39">
        <v>0</v>
      </c>
      <c r="EC49" s="39">
        <v>0</v>
      </c>
      <c r="ED49" s="39">
        <v>0</v>
      </c>
      <c r="EE49" s="39">
        <v>-149050.04699999999</v>
      </c>
      <c r="EF49" s="273">
        <f t="shared" si="0"/>
        <v>-2336.44</v>
      </c>
      <c r="EG49" s="273">
        <f t="shared" si="1"/>
        <v>-149050.04699999999</v>
      </c>
    </row>
    <row r="50" spans="1:137" x14ac:dyDescent="0.2">
      <c r="A50" s="63" t="str">
        <f>IF('1'!$A$1=1,B50,C50)</f>
        <v xml:space="preserve">Other investment (net) </v>
      </c>
      <c r="B50" s="31" t="s">
        <v>99</v>
      </c>
      <c r="C50" s="139" t="s">
        <v>100</v>
      </c>
      <c r="D50" s="140">
        <v>16271.251</v>
      </c>
      <c r="E50" s="140">
        <v>18090.641</v>
      </c>
      <c r="F50" s="140">
        <v>-85948.66800000002</v>
      </c>
      <c r="G50" s="140">
        <v>2725.1380000000008</v>
      </c>
      <c r="H50" s="140">
        <v>21082.576999999997</v>
      </c>
      <c r="I50" s="140">
        <v>8047.2439999999997</v>
      </c>
      <c r="J50" s="140">
        <v>-6831.817</v>
      </c>
      <c r="K50" s="140">
        <v>-37217.96100000001</v>
      </c>
      <c r="L50" s="140">
        <v>-3180.3780000000015</v>
      </c>
      <c r="M50" s="140">
        <v>3822.2300000000005</v>
      </c>
      <c r="N50" s="140">
        <v>1258.8819999999996</v>
      </c>
      <c r="O50" s="140">
        <v>45505.904000000002</v>
      </c>
      <c r="P50" s="140">
        <v>-12736.34</v>
      </c>
      <c r="Q50" s="140">
        <v>24703.897999999997</v>
      </c>
      <c r="R50" s="140">
        <v>21111.286000000004</v>
      </c>
      <c r="S50" s="140">
        <v>5228.4159999999974</v>
      </c>
      <c r="T50" s="140">
        <v>-2041.7240000000002</v>
      </c>
      <c r="U50" s="140">
        <v>723.5890000000004</v>
      </c>
      <c r="V50" s="140">
        <v>-3151.7299999999996</v>
      </c>
      <c r="W50" s="140">
        <v>-8421.7759999999998</v>
      </c>
      <c r="X50" s="140">
        <v>-20986.818000000007</v>
      </c>
      <c r="Y50" s="140">
        <v>-7212.0370000000003</v>
      </c>
      <c r="Z50" s="140">
        <v>10460.282999999999</v>
      </c>
      <c r="AA50" s="140">
        <v>-17399.804000000004</v>
      </c>
      <c r="AB50" s="140">
        <v>13249.499</v>
      </c>
      <c r="AC50" s="140">
        <v>7243.4430000000011</v>
      </c>
      <c r="AD50" s="140">
        <v>486.02699999999822</v>
      </c>
      <c r="AE50" s="140">
        <v>-44988.74</v>
      </c>
      <c r="AF50" s="140">
        <v>3012.2990000000018</v>
      </c>
      <c r="AG50" s="140">
        <v>10339.108</v>
      </c>
      <c r="AH50" s="140">
        <v>-7037.6849999999977</v>
      </c>
      <c r="AI50" s="140">
        <v>-2871.1499999999978</v>
      </c>
      <c r="AJ50" s="140">
        <v>652.71600000000126</v>
      </c>
      <c r="AK50" s="140">
        <v>-4637.9660000000003</v>
      </c>
      <c r="AL50" s="140">
        <v>12124.197</v>
      </c>
      <c r="AM50" s="140">
        <v>-660.39600000000155</v>
      </c>
      <c r="AN50" s="140">
        <v>18965.697999999997</v>
      </c>
      <c r="AO50" s="140">
        <v>23394.273999999998</v>
      </c>
      <c r="AP50" s="140">
        <v>18596.892</v>
      </c>
      <c r="AQ50" s="140">
        <v>4262.7359999999999</v>
      </c>
      <c r="AR50" s="140">
        <v>3325.0179999999991</v>
      </c>
      <c r="AS50" s="140">
        <v>1886.556</v>
      </c>
      <c r="AT50" s="140">
        <v>-6864.177999999999</v>
      </c>
      <c r="AU50" s="140">
        <v>24156.861000000001</v>
      </c>
      <c r="AV50" s="140">
        <v>-3270.1869999999999</v>
      </c>
      <c r="AW50" s="140">
        <v>-11532.225</v>
      </c>
      <c r="AX50" s="140">
        <v>7569.9770000000008</v>
      </c>
      <c r="AY50" s="140">
        <v>-80459.969999999987</v>
      </c>
      <c r="AZ50" s="140">
        <v>28994.343000000001</v>
      </c>
      <c r="BA50" s="140">
        <v>23249.541000000005</v>
      </c>
      <c r="BB50" s="140">
        <v>-22726.548000000003</v>
      </c>
      <c r="BC50" s="140">
        <v>11716.622000000001</v>
      </c>
      <c r="BD50" s="140">
        <v>11026.359</v>
      </c>
      <c r="BE50" s="140">
        <v>5830.0250000000015</v>
      </c>
      <c r="BF50" s="140">
        <v>33605.519</v>
      </c>
      <c r="BG50" s="140">
        <v>-13355.659</v>
      </c>
      <c r="BH50" s="140">
        <v>-5994.273000000001</v>
      </c>
      <c r="BI50" s="140">
        <v>-5110.49</v>
      </c>
      <c r="BJ50" s="140">
        <v>20639.288</v>
      </c>
      <c r="BK50" s="140">
        <v>-6350.9360000000052</v>
      </c>
      <c r="BL50" s="140">
        <v>38928.633999999998</v>
      </c>
      <c r="BM50" s="140">
        <v>6444.2879999999996</v>
      </c>
      <c r="BN50" s="140">
        <v>33068.192000000003</v>
      </c>
      <c r="BO50" s="140">
        <v>15245.806999999999</v>
      </c>
      <c r="BP50" s="140">
        <v>11959.189999999995</v>
      </c>
      <c r="BQ50" s="140">
        <v>-81261.051000000007</v>
      </c>
      <c r="BR50" s="140">
        <v>29115.485000000001</v>
      </c>
      <c r="BS50" s="140">
        <v>12467.203000000001</v>
      </c>
      <c r="BT50" s="140">
        <v>6546.5520000000006</v>
      </c>
      <c r="BU50" s="140">
        <v>19459.240999999998</v>
      </c>
      <c r="BV50" s="140">
        <v>4303.1440000000002</v>
      </c>
      <c r="BW50" s="140">
        <v>-61325.47800000001</v>
      </c>
      <c r="BX50" s="140">
        <v>35077.175999999999</v>
      </c>
      <c r="BY50" s="140">
        <v>14165.405999999999</v>
      </c>
      <c r="BZ50" s="140">
        <v>35828.477000000006</v>
      </c>
      <c r="CA50" s="140">
        <v>24466.688999999998</v>
      </c>
      <c r="CB50" s="140">
        <v>31936.497999999992</v>
      </c>
      <c r="CC50" s="140">
        <v>20484.381999999998</v>
      </c>
      <c r="CD50" s="140">
        <v>15512.294</v>
      </c>
      <c r="CE50" s="140">
        <v>-49752.255999999994</v>
      </c>
      <c r="CF50" s="140">
        <v>20740.765999999996</v>
      </c>
      <c r="CG50" s="140">
        <v>-15824.808000000003</v>
      </c>
      <c r="CH50" s="140">
        <v>-17877.643999999997</v>
      </c>
      <c r="CI50" s="140">
        <v>-24056.698</v>
      </c>
      <c r="CJ50" s="140">
        <v>52604.789000000004</v>
      </c>
      <c r="CK50" s="140">
        <v>15087.654999999999</v>
      </c>
      <c r="CL50" s="140">
        <v>18108.783999999992</v>
      </c>
      <c r="CM50" s="140">
        <v>57953.957999999999</v>
      </c>
      <c r="CN50" s="140">
        <v>44935.526999999987</v>
      </c>
      <c r="CO50" s="140">
        <v>64594.818999999989</v>
      </c>
      <c r="CP50" s="140">
        <v>65260.821000000011</v>
      </c>
      <c r="CQ50" s="140">
        <v>-38470.166000000012</v>
      </c>
      <c r="CR50" s="140">
        <v>115191.08899999998</v>
      </c>
      <c r="CS50" s="140">
        <v>-75294.75</v>
      </c>
      <c r="CT50" s="140">
        <v>-91531.206999999995</v>
      </c>
      <c r="CU50" s="140">
        <v>-4973.3300000000017</v>
      </c>
      <c r="CV50" s="140">
        <v>-66408.577800000014</v>
      </c>
      <c r="CW50" s="140">
        <v>23221.06259999999</v>
      </c>
      <c r="CX50" s="140">
        <v>-90507.285200000013</v>
      </c>
      <c r="CY50" s="140">
        <v>-121042.0644</v>
      </c>
      <c r="CZ50" s="140">
        <v>-48636.238799999992</v>
      </c>
      <c r="DA50" s="140">
        <v>-51525.159199999987</v>
      </c>
      <c r="DB50" s="140">
        <v>-122504.80899999999</v>
      </c>
      <c r="DC50" s="140">
        <v>-37299.973400000003</v>
      </c>
      <c r="DD50" s="140">
        <v>-2962.0583999999926</v>
      </c>
      <c r="DE50" s="140">
        <v>85.738161290326389</v>
      </c>
      <c r="DF50" s="140">
        <v>-49462.475279999999</v>
      </c>
      <c r="DG50" s="140">
        <v>-105376.72710967745</v>
      </c>
      <c r="DH50" s="140">
        <v>65894.37</v>
      </c>
      <c r="DI50" s="140">
        <v>59920.625</v>
      </c>
      <c r="DJ50" s="140">
        <v>-305458.21299999999</v>
      </c>
      <c r="DK50" s="140">
        <v>-5609.7679999999964</v>
      </c>
      <c r="DL50" s="140">
        <v>62271.625</v>
      </c>
      <c r="DM50" s="140">
        <v>-41408.006000000001</v>
      </c>
      <c r="DN50" s="140">
        <v>-73372.345000000001</v>
      </c>
      <c r="DO50" s="140">
        <v>-83206.868000000017</v>
      </c>
      <c r="DP50" s="140">
        <v>31759.07</v>
      </c>
      <c r="DQ50" s="140">
        <v>9721.8739999999962</v>
      </c>
      <c r="DR50" s="140">
        <v>-183084.91700000002</v>
      </c>
      <c r="DS50" s="140">
        <v>-188479.44699999996</v>
      </c>
      <c r="DT50" s="140">
        <v>-44461.166999999972</v>
      </c>
      <c r="DU50" s="140">
        <v>20210.483999999997</v>
      </c>
      <c r="DV50" s="140">
        <v>-125224.095</v>
      </c>
      <c r="DW50" s="140">
        <v>-213126.15499999997</v>
      </c>
      <c r="DX50" s="140">
        <v>-39058.617999999988</v>
      </c>
      <c r="DY50" s="140">
        <v>-140364.239</v>
      </c>
      <c r="DZ50" s="140">
        <v>-88461.811000000002</v>
      </c>
      <c r="EA50" s="140">
        <v>-192796.09100000001</v>
      </c>
      <c r="EB50" s="140">
        <v>-129513.735</v>
      </c>
      <c r="EC50" s="140">
        <v>-182748.351</v>
      </c>
      <c r="ED50" s="140">
        <v>-332672.15700000001</v>
      </c>
      <c r="EE50" s="140">
        <v>-133689.33600000001</v>
      </c>
      <c r="EF50" s="146">
        <f t="shared" si="0"/>
        <v>-651051.99999999988</v>
      </c>
      <c r="EG50" s="146">
        <f t="shared" si="1"/>
        <v>-1601905.2710000002</v>
      </c>
    </row>
    <row r="51" spans="1:137" x14ac:dyDescent="0.2">
      <c r="A51" s="64" t="str">
        <f>IF('1'!$A$1=1,B51,C51)</f>
        <v>Other investments: assets</v>
      </c>
      <c r="B51" s="35" t="s">
        <v>101</v>
      </c>
      <c r="C51" s="152" t="s">
        <v>186</v>
      </c>
      <c r="D51" s="140">
        <v>1944.96</v>
      </c>
      <c r="E51" s="140">
        <v>-244.79900000000043</v>
      </c>
      <c r="F51" s="140">
        <v>-255.8189999999986</v>
      </c>
      <c r="G51" s="140">
        <v>-2361.7849999999999</v>
      </c>
      <c r="H51" s="140">
        <v>6671.9669999999987</v>
      </c>
      <c r="I51" s="140">
        <v>5350.674</v>
      </c>
      <c r="J51" s="140">
        <v>-4851.8950000000004</v>
      </c>
      <c r="K51" s="140">
        <v>2638.4779999999992</v>
      </c>
      <c r="L51" s="140">
        <v>-1002.0370000000009</v>
      </c>
      <c r="M51" s="140">
        <v>262.09700000000066</v>
      </c>
      <c r="N51" s="140">
        <v>-186.50200000000041</v>
      </c>
      <c r="O51" s="140">
        <v>3253.7670000000007</v>
      </c>
      <c r="P51" s="140">
        <v>339.63599999999997</v>
      </c>
      <c r="Q51" s="140">
        <v>-5199.4310000000005</v>
      </c>
      <c r="R51" s="140">
        <v>11201.369000000002</v>
      </c>
      <c r="S51" s="140">
        <v>-16761.691999999999</v>
      </c>
      <c r="T51" s="140">
        <v>-17316.849000000002</v>
      </c>
      <c r="U51" s="140">
        <v>2594.9400000000005</v>
      </c>
      <c r="V51" s="140">
        <v>-11117.916999999999</v>
      </c>
      <c r="W51" s="140">
        <v>-7494.3779999999997</v>
      </c>
      <c r="X51" s="140">
        <v>-18313.997000000003</v>
      </c>
      <c r="Y51" s="140">
        <v>592.41800000000012</v>
      </c>
      <c r="Z51" s="140">
        <v>2415.8890000000001</v>
      </c>
      <c r="AA51" s="140">
        <v>-11529.991000000002</v>
      </c>
      <c r="AB51" s="140">
        <v>1737.6389999999997</v>
      </c>
      <c r="AC51" s="140">
        <v>9784.0529999999999</v>
      </c>
      <c r="AD51" s="140">
        <v>8721.5029999999988</v>
      </c>
      <c r="AE51" s="140">
        <v>1235.415</v>
      </c>
      <c r="AF51" s="140">
        <v>5681.0930000000008</v>
      </c>
      <c r="AG51" s="140">
        <v>7388.8070000000007</v>
      </c>
      <c r="AH51" s="140">
        <v>4232.9979999999996</v>
      </c>
      <c r="AI51" s="140">
        <v>-12304.929999999997</v>
      </c>
      <c r="AJ51" s="140">
        <v>4882.3100000000013</v>
      </c>
      <c r="AK51" s="140">
        <v>-15060.060999999998</v>
      </c>
      <c r="AL51" s="140">
        <v>-3658.6220000000003</v>
      </c>
      <c r="AM51" s="140">
        <v>4622.7729999999992</v>
      </c>
      <c r="AN51" s="140">
        <v>1905.1009999999999</v>
      </c>
      <c r="AO51" s="140">
        <v>13612.696</v>
      </c>
      <c r="AP51" s="140">
        <v>5320.924</v>
      </c>
      <c r="AQ51" s="140">
        <v>3948.915</v>
      </c>
      <c r="AR51" s="140">
        <v>4922.0719999999992</v>
      </c>
      <c r="AS51" s="140">
        <v>864.67199999999968</v>
      </c>
      <c r="AT51" s="140">
        <v>5464.942</v>
      </c>
      <c r="AU51" s="140">
        <v>21573.532999999999</v>
      </c>
      <c r="AV51" s="140">
        <v>140.95700000000033</v>
      </c>
      <c r="AW51" s="140">
        <v>-84.380999999999858</v>
      </c>
      <c r="AX51" s="140">
        <v>-1312.8740000000003</v>
      </c>
      <c r="AY51" s="140">
        <v>-2584.3899999999994</v>
      </c>
      <c r="AZ51" s="140">
        <v>18706.927000000003</v>
      </c>
      <c r="BA51" s="140">
        <v>16051.961000000001</v>
      </c>
      <c r="BB51" s="140">
        <v>-3787.7580000000025</v>
      </c>
      <c r="BC51" s="140">
        <v>14692.699000000001</v>
      </c>
      <c r="BD51" s="140">
        <v>7597.1089999999995</v>
      </c>
      <c r="BE51" s="140">
        <v>19106.580000000002</v>
      </c>
      <c r="BF51" s="140">
        <v>38421.023000000001</v>
      </c>
      <c r="BG51" s="140">
        <v>-4291.9890000000005</v>
      </c>
      <c r="BH51" s="140">
        <v>-9462.0349999999999</v>
      </c>
      <c r="BI51" s="140">
        <v>10568.295</v>
      </c>
      <c r="BJ51" s="140">
        <v>27705.868000000002</v>
      </c>
      <c r="BK51" s="140">
        <v>17329.326999999997</v>
      </c>
      <c r="BL51" s="140">
        <v>33405.301999999996</v>
      </c>
      <c r="BM51" s="140">
        <v>7944.6760000000004</v>
      </c>
      <c r="BN51" s="140">
        <v>12994.848999999998</v>
      </c>
      <c r="BO51" s="140">
        <v>9637.5279999999984</v>
      </c>
      <c r="BP51" s="140">
        <v>20512.961999999996</v>
      </c>
      <c r="BQ51" s="140">
        <v>3285.0030000000006</v>
      </c>
      <c r="BR51" s="140">
        <v>22150.710999999999</v>
      </c>
      <c r="BS51" s="140">
        <v>9219.6770000000015</v>
      </c>
      <c r="BT51" s="140">
        <v>13037.151</v>
      </c>
      <c r="BU51" s="140">
        <v>16711.720999999998</v>
      </c>
      <c r="BV51" s="140">
        <v>16957.784</v>
      </c>
      <c r="BW51" s="140">
        <v>-3493.0449999999969</v>
      </c>
      <c r="BX51" s="140">
        <v>19386.983</v>
      </c>
      <c r="BY51" s="140">
        <v>15336.561999999998</v>
      </c>
      <c r="BZ51" s="140">
        <v>25405.142000000003</v>
      </c>
      <c r="CA51" s="140">
        <v>21115.087999999996</v>
      </c>
      <c r="CB51" s="140">
        <v>36352.954999999994</v>
      </c>
      <c r="CC51" s="140">
        <v>18305.191999999999</v>
      </c>
      <c r="CD51" s="140">
        <v>16682.52</v>
      </c>
      <c r="CE51" s="140">
        <v>14142.400999999998</v>
      </c>
      <c r="CF51" s="140">
        <v>11599.861999999997</v>
      </c>
      <c r="CG51" s="140">
        <v>9415.7610000000004</v>
      </c>
      <c r="CH51" s="140">
        <v>20495.821</v>
      </c>
      <c r="CI51" s="140">
        <v>-6531.2299999999987</v>
      </c>
      <c r="CJ51" s="140">
        <v>35927.952000000005</v>
      </c>
      <c r="CK51" s="140">
        <v>36028.525999999998</v>
      </c>
      <c r="CL51" s="140">
        <v>81679.680000000008</v>
      </c>
      <c r="CM51" s="140">
        <v>71850.035000000003</v>
      </c>
      <c r="CN51" s="140">
        <v>62225.171999999991</v>
      </c>
      <c r="CO51" s="140">
        <v>107189.95399999998</v>
      </c>
      <c r="CP51" s="140">
        <v>55036.945000000007</v>
      </c>
      <c r="CQ51" s="140">
        <v>6838.3290000000006</v>
      </c>
      <c r="CR51" s="140">
        <v>74380.531999999992</v>
      </c>
      <c r="CS51" s="140">
        <v>76684.353000000003</v>
      </c>
      <c r="CT51" s="140">
        <v>11994.499999999998</v>
      </c>
      <c r="CU51" s="140">
        <v>33094.582000000002</v>
      </c>
      <c r="CV51" s="140">
        <v>78915.039000000004</v>
      </c>
      <c r="CW51" s="140">
        <v>58217.211999999992</v>
      </c>
      <c r="CX51" s="140">
        <v>28816.058000000001</v>
      </c>
      <c r="CY51" s="140">
        <v>31960.957000000002</v>
      </c>
      <c r="CZ51" s="140">
        <v>22343.414000000001</v>
      </c>
      <c r="DA51" s="140">
        <v>39164.969000000005</v>
      </c>
      <c r="DB51" s="140">
        <v>-7277.1509999999998</v>
      </c>
      <c r="DC51" s="140">
        <v>17918.612000000001</v>
      </c>
      <c r="DD51" s="140">
        <v>15651.360000000002</v>
      </c>
      <c r="DE51" s="140">
        <v>47036.409999999996</v>
      </c>
      <c r="DF51" s="140">
        <v>16306.092999999997</v>
      </c>
      <c r="DG51" s="140">
        <v>42620.920000000006</v>
      </c>
      <c r="DH51" s="140">
        <v>102320.618</v>
      </c>
      <c r="DI51" s="140">
        <v>48339.493999999999</v>
      </c>
      <c r="DJ51" s="140">
        <v>32825.621999999996</v>
      </c>
      <c r="DK51" s="140">
        <v>35739.379999999997</v>
      </c>
      <c r="DL51" s="140">
        <v>55038.133000000002</v>
      </c>
      <c r="DM51" s="140">
        <v>44646.696000000004</v>
      </c>
      <c r="DN51" s="140">
        <v>27791.34</v>
      </c>
      <c r="DO51" s="140">
        <v>41106.995999999992</v>
      </c>
      <c r="DP51" s="140">
        <v>13817.865999999996</v>
      </c>
      <c r="DQ51" s="140">
        <v>81082.672999999995</v>
      </c>
      <c r="DR51" s="140">
        <v>64010.206999999995</v>
      </c>
      <c r="DS51" s="140">
        <v>71395.936000000016</v>
      </c>
      <c r="DT51" s="140">
        <v>101440.496</v>
      </c>
      <c r="DU51" s="140">
        <v>-17918.572999999997</v>
      </c>
      <c r="DV51" s="140">
        <v>50647.934999999998</v>
      </c>
      <c r="DW51" s="140">
        <v>22031.981000000003</v>
      </c>
      <c r="DX51" s="140">
        <v>11379.220000000001</v>
      </c>
      <c r="DY51" s="140">
        <v>-24573.365000000002</v>
      </c>
      <c r="DZ51" s="140">
        <v>4012.2329999999979</v>
      </c>
      <c r="EA51" s="140">
        <v>-9282.9849999999988</v>
      </c>
      <c r="EB51" s="140">
        <v>-26650.303</v>
      </c>
      <c r="EC51" s="140">
        <v>26349.954999999998</v>
      </c>
      <c r="ED51" s="140">
        <v>-23157.199999999997</v>
      </c>
      <c r="EE51" s="140">
        <v>15318.563999999998</v>
      </c>
      <c r="EF51" s="146">
        <f t="shared" si="0"/>
        <v>618114.96099999989</v>
      </c>
      <c r="EG51" s="146">
        <f t="shared" si="1"/>
        <v>129597.95800000004</v>
      </c>
    </row>
    <row r="52" spans="1:137" x14ac:dyDescent="0.2">
      <c r="A52" s="65" t="str">
        <f>IF('1'!$A$1=1,B52,C52)</f>
        <v xml:space="preserve">Currency and deposits </v>
      </c>
      <c r="B52" s="38" t="s">
        <v>188</v>
      </c>
      <c r="C52" s="153" t="s">
        <v>187</v>
      </c>
      <c r="D52" s="141">
        <v>6261.8230000000003</v>
      </c>
      <c r="E52" s="141">
        <v>3990.223</v>
      </c>
      <c r="F52" s="141">
        <v>-4860.5489999999991</v>
      </c>
      <c r="G52" s="141">
        <v>-2021.143</v>
      </c>
      <c r="H52" s="141">
        <v>6065.4239999999991</v>
      </c>
      <c r="I52" s="141">
        <v>6518.48</v>
      </c>
      <c r="J52" s="141">
        <v>-1087.8690000000001</v>
      </c>
      <c r="K52" s="141">
        <v>-5601.3590000000004</v>
      </c>
      <c r="L52" s="141">
        <v>87.133999999999105</v>
      </c>
      <c r="M52" s="141">
        <v>-4128.0069999999996</v>
      </c>
      <c r="N52" s="141">
        <v>-3893.2090000000003</v>
      </c>
      <c r="O52" s="141">
        <v>-6835.2479999999996</v>
      </c>
      <c r="P52" s="141">
        <v>-2571.5280000000002</v>
      </c>
      <c r="Q52" s="141">
        <v>-4935.5010000000002</v>
      </c>
      <c r="R52" s="141">
        <v>10806.026000000002</v>
      </c>
      <c r="S52" s="141">
        <v>-15326.439999999999</v>
      </c>
      <c r="T52" s="141">
        <v>-17669.741000000002</v>
      </c>
      <c r="U52" s="141">
        <v>3368.4310000000005</v>
      </c>
      <c r="V52" s="141">
        <v>-9107.7579999999998</v>
      </c>
      <c r="W52" s="141">
        <v>-9499.5630000000001</v>
      </c>
      <c r="X52" s="141">
        <v>-19890.525000000001</v>
      </c>
      <c r="Y52" s="141">
        <v>-1184.8340000000001</v>
      </c>
      <c r="Z52" s="141">
        <v>616.82300000000009</v>
      </c>
      <c r="AA52" s="141">
        <v>-14622.125</v>
      </c>
      <c r="AB52" s="141">
        <v>-1656.1880000000001</v>
      </c>
      <c r="AC52" s="141">
        <v>7081.2759999999998</v>
      </c>
      <c r="AD52" s="141">
        <v>4725.2729999999992</v>
      </c>
      <c r="AE52" s="141">
        <v>-6069.6419999999998</v>
      </c>
      <c r="AF52" s="141">
        <v>-2325.2859999999996</v>
      </c>
      <c r="AG52" s="141">
        <v>-835.48299999999972</v>
      </c>
      <c r="AH52" s="141">
        <v>8414.0579999999991</v>
      </c>
      <c r="AI52" s="141">
        <v>-10715.543999999998</v>
      </c>
      <c r="AJ52" s="141">
        <v>8981.3610000000008</v>
      </c>
      <c r="AK52" s="141">
        <v>-16792.634999999998</v>
      </c>
      <c r="AL52" s="141">
        <v>-4192.7280000000001</v>
      </c>
      <c r="AM52" s="141">
        <v>2421.4529999999995</v>
      </c>
      <c r="AN52" s="141">
        <v>-824.59500000000003</v>
      </c>
      <c r="AO52" s="141">
        <v>11520.525</v>
      </c>
      <c r="AP52" s="141">
        <v>2765.8269999999998</v>
      </c>
      <c r="AQ52" s="141">
        <v>-418.42699999999996</v>
      </c>
      <c r="AR52" s="141">
        <v>-3403.558</v>
      </c>
      <c r="AS52" s="141">
        <v>157.21299999999974</v>
      </c>
      <c r="AT52" s="141">
        <v>3775.2979999999998</v>
      </c>
      <c r="AU52" s="141">
        <v>21903.32</v>
      </c>
      <c r="AV52" s="141">
        <v>6822.2870000000003</v>
      </c>
      <c r="AW52" s="141">
        <v>1631.3890000000001</v>
      </c>
      <c r="AX52" s="141">
        <v>1927.4110000000001</v>
      </c>
      <c r="AY52" s="141">
        <v>11615.86</v>
      </c>
      <c r="AZ52" s="141">
        <v>5994.0230000000001</v>
      </c>
      <c r="BA52" s="141">
        <v>24417.45</v>
      </c>
      <c r="BB52" s="141">
        <v>-11309.548000000003</v>
      </c>
      <c r="BC52" s="141">
        <v>16676.75</v>
      </c>
      <c r="BD52" s="141">
        <v>9100.7029999999995</v>
      </c>
      <c r="BE52" s="141">
        <v>25175.105</v>
      </c>
      <c r="BF52" s="141">
        <v>44395.338000000003</v>
      </c>
      <c r="BG52" s="141">
        <v>1085.6199999999999</v>
      </c>
      <c r="BH52" s="141">
        <v>-4508.0899999999992</v>
      </c>
      <c r="BI52" s="141">
        <v>11808.706</v>
      </c>
      <c r="BJ52" s="141">
        <v>27803.339</v>
      </c>
      <c r="BK52" s="141">
        <v>17990.39</v>
      </c>
      <c r="BL52" s="141">
        <v>32874.676999999996</v>
      </c>
      <c r="BM52" s="141">
        <v>8092.2560000000003</v>
      </c>
      <c r="BN52" s="141">
        <v>14024.927999999998</v>
      </c>
      <c r="BO52" s="141">
        <v>10399.817999999999</v>
      </c>
      <c r="BP52" s="141">
        <v>20700.661999999997</v>
      </c>
      <c r="BQ52" s="141">
        <v>3418.5400000000004</v>
      </c>
      <c r="BR52" s="141">
        <v>24636.18</v>
      </c>
      <c r="BS52" s="141">
        <v>9109.5910000000003</v>
      </c>
      <c r="BT52" s="141">
        <v>13624.662</v>
      </c>
      <c r="BU52" s="141">
        <v>13029.477999999999</v>
      </c>
      <c r="BV52" s="141">
        <v>15683.826000000001</v>
      </c>
      <c r="BW52" s="141">
        <v>-4309.9669999999969</v>
      </c>
      <c r="BX52" s="141">
        <v>21785.663</v>
      </c>
      <c r="BY52" s="141">
        <v>14611.561999999998</v>
      </c>
      <c r="BZ52" s="141">
        <v>20540.919000000002</v>
      </c>
      <c r="CA52" s="141">
        <v>10753.054</v>
      </c>
      <c r="CB52" s="141">
        <v>24373.316999999999</v>
      </c>
      <c r="CC52" s="141">
        <v>13756.133999999998</v>
      </c>
      <c r="CD52" s="141">
        <v>19186.258000000002</v>
      </c>
      <c r="CE52" s="141">
        <v>13365.640999999998</v>
      </c>
      <c r="CF52" s="141">
        <v>13337.167999999998</v>
      </c>
      <c r="CG52" s="141">
        <v>2769.3420000000006</v>
      </c>
      <c r="CH52" s="141">
        <v>22849.535</v>
      </c>
      <c r="CI52" s="141">
        <v>-6694.5109999999986</v>
      </c>
      <c r="CJ52" s="141">
        <v>21321.727999999999</v>
      </c>
      <c r="CK52" s="141">
        <v>30573.102999999999</v>
      </c>
      <c r="CL52" s="141">
        <v>-234.03899999999703</v>
      </c>
      <c r="CM52" s="141">
        <v>39406.351000000002</v>
      </c>
      <c r="CN52" s="141">
        <v>23520.938999999998</v>
      </c>
      <c r="CO52" s="141">
        <v>70562.818999999989</v>
      </c>
      <c r="CP52" s="141">
        <v>36245.396000000001</v>
      </c>
      <c r="CQ52" s="141">
        <v>-2376.9589999999989</v>
      </c>
      <c r="CR52" s="141">
        <v>57924.663000000008</v>
      </c>
      <c r="CS52" s="141">
        <v>57193.289999999994</v>
      </c>
      <c r="CT52" s="141">
        <v>-841.07800000000134</v>
      </c>
      <c r="CU52" s="141">
        <v>21758.315999999999</v>
      </c>
      <c r="CV52" s="141">
        <v>67176.517999999996</v>
      </c>
      <c r="CW52" s="141">
        <v>59131.426999999996</v>
      </c>
      <c r="CX52" s="141">
        <v>38872.423000000003</v>
      </c>
      <c r="CY52" s="141">
        <v>33423.701000000008</v>
      </c>
      <c r="CZ52" s="141">
        <v>25159.197</v>
      </c>
      <c r="DA52" s="141">
        <v>32692.328000000001</v>
      </c>
      <c r="DB52" s="141">
        <v>9142.15</v>
      </c>
      <c r="DC52" s="141">
        <v>17004.398000000001</v>
      </c>
      <c r="DD52" s="141">
        <v>11701.952000000001</v>
      </c>
      <c r="DE52" s="141">
        <v>51382.165000000001</v>
      </c>
      <c r="DF52" s="141">
        <v>17969.242999999999</v>
      </c>
      <c r="DG52" s="141">
        <v>49965.518000000004</v>
      </c>
      <c r="DH52" s="141">
        <v>86075.042000000001</v>
      </c>
      <c r="DI52" s="141">
        <v>48605.303999999996</v>
      </c>
      <c r="DJ52" s="141">
        <v>44656.765999999996</v>
      </c>
      <c r="DK52" s="141">
        <v>49948.538</v>
      </c>
      <c r="DL52" s="141">
        <v>48009.453000000001</v>
      </c>
      <c r="DM52" s="141">
        <v>51689.784</v>
      </c>
      <c r="DN52" s="141">
        <v>46851.773000000001</v>
      </c>
      <c r="DO52" s="141">
        <v>50786.498999999996</v>
      </c>
      <c r="DP52" s="141">
        <v>24542.179999999997</v>
      </c>
      <c r="DQ52" s="141">
        <v>81041.429999999993</v>
      </c>
      <c r="DR52" s="141">
        <v>63224.551999999996</v>
      </c>
      <c r="DS52" s="141">
        <v>83211.755000000005</v>
      </c>
      <c r="DT52" s="141">
        <v>109314.87299999999</v>
      </c>
      <c r="DU52" s="141">
        <v>1166.7910000000047</v>
      </c>
      <c r="DV52" s="141">
        <v>63589.913</v>
      </c>
      <c r="DW52" s="141">
        <v>38970.103000000003</v>
      </c>
      <c r="DX52" s="141">
        <v>11337.69</v>
      </c>
      <c r="DY52" s="141">
        <v>-2910.5499999999993</v>
      </c>
      <c r="DZ52" s="141">
        <v>14753.316999999999</v>
      </c>
      <c r="EA52" s="141">
        <v>165.76800000000185</v>
      </c>
      <c r="EB52" s="141">
        <v>4090.5120000000006</v>
      </c>
      <c r="EC52" s="141">
        <v>26974.360999999997</v>
      </c>
      <c r="ED52" s="141">
        <v>-10652.311999999998</v>
      </c>
      <c r="EE52" s="141">
        <v>35532.315999999999</v>
      </c>
      <c r="EF52" s="310">
        <f t="shared" si="0"/>
        <v>678643.076</v>
      </c>
      <c r="EG52" s="310">
        <f t="shared" si="1"/>
        <v>292332.78200000001</v>
      </c>
    </row>
    <row r="53" spans="1:137" ht="25.5" x14ac:dyDescent="0.2">
      <c r="A53" s="157" t="str">
        <f>IF('1'!$A$1=1,B53,C53)</f>
        <v>o/w: foreign cash outside the banking system</v>
      </c>
      <c r="B53" s="159" t="s">
        <v>177</v>
      </c>
      <c r="C53" s="158" t="s">
        <v>189</v>
      </c>
      <c r="D53" s="160">
        <v>4032.2339999999999</v>
      </c>
      <c r="E53" s="160">
        <v>3941.2629999999999</v>
      </c>
      <c r="F53" s="160">
        <v>5604.7479999999996</v>
      </c>
      <c r="G53" s="160">
        <v>-386.06099999999998</v>
      </c>
      <c r="H53" s="160">
        <v>-2447.085</v>
      </c>
      <c r="I53" s="160">
        <v>-1847.2560000000001</v>
      </c>
      <c r="J53" s="160">
        <v>1936.4059999999999</v>
      </c>
      <c r="K53" s="160">
        <v>-3222.4029999999998</v>
      </c>
      <c r="L53" s="160">
        <v>-3812.098</v>
      </c>
      <c r="M53" s="160">
        <v>-4455.6270000000004</v>
      </c>
      <c r="N53" s="160">
        <v>-2191.3870000000002</v>
      </c>
      <c r="O53" s="160">
        <v>-1661.9949999999999</v>
      </c>
      <c r="P53" s="160">
        <v>-6719.9350000000004</v>
      </c>
      <c r="Q53" s="160">
        <v>-6439.9049999999997</v>
      </c>
      <c r="R53" s="160">
        <v>-8328.5470000000005</v>
      </c>
      <c r="S53" s="160">
        <v>-9457.2849999999999</v>
      </c>
      <c r="T53" s="160">
        <v>-9452.4290000000001</v>
      </c>
      <c r="U53" s="160">
        <v>-11602.374</v>
      </c>
      <c r="V53" s="160">
        <v>-9728.1779999999999</v>
      </c>
      <c r="W53" s="160">
        <v>-2531.5459999999998</v>
      </c>
      <c r="X53" s="160">
        <v>-6831.62</v>
      </c>
      <c r="Y53" s="160">
        <v>-1545.4359999999999</v>
      </c>
      <c r="Z53" s="160">
        <v>1105.1400000000001</v>
      </c>
      <c r="AA53" s="160">
        <v>2463.2249999999999</v>
      </c>
      <c r="AB53" s="160">
        <v>6136.0379999999996</v>
      </c>
      <c r="AC53" s="160">
        <v>1405.444</v>
      </c>
      <c r="AD53" s="160">
        <v>-54.003</v>
      </c>
      <c r="AE53" s="160">
        <v>-6042.7860000000001</v>
      </c>
      <c r="AF53" s="160">
        <v>-5628.2470000000003</v>
      </c>
      <c r="AG53" s="160">
        <v>-4777.9210000000003</v>
      </c>
      <c r="AH53" s="160">
        <v>-2259.33</v>
      </c>
      <c r="AI53" s="160">
        <v>-1230.4929999999999</v>
      </c>
      <c r="AJ53" s="160">
        <v>4699.549</v>
      </c>
      <c r="AK53" s="160">
        <v>7729.9430000000002</v>
      </c>
      <c r="AL53" s="160">
        <v>6088.8029999999999</v>
      </c>
      <c r="AM53" s="160">
        <v>4815.3890000000001</v>
      </c>
      <c r="AN53" s="160">
        <v>-540.25199999999995</v>
      </c>
      <c r="AO53" s="160">
        <v>5733.0910000000003</v>
      </c>
      <c r="AP53" s="160">
        <v>3635.0859999999998</v>
      </c>
      <c r="AQ53" s="160">
        <v>-470.73099999999999</v>
      </c>
      <c r="AR53" s="160">
        <v>-994.88699999999994</v>
      </c>
      <c r="AS53" s="160">
        <v>-2672.6210000000001</v>
      </c>
      <c r="AT53" s="160">
        <v>4461.7160000000003</v>
      </c>
      <c r="AU53" s="160">
        <v>10498.204</v>
      </c>
      <c r="AV53" s="160">
        <v>3157.422</v>
      </c>
      <c r="AW53" s="160">
        <v>9113.2720000000008</v>
      </c>
      <c r="AX53" s="160">
        <v>18883.044999999998</v>
      </c>
      <c r="AY53" s="160">
        <v>16284.434999999999</v>
      </c>
      <c r="AZ53" s="160">
        <v>-1059.4090000000001</v>
      </c>
      <c r="BA53" s="160">
        <v>-1819.7660000000001</v>
      </c>
      <c r="BB53" s="160">
        <v>10369.324000000001</v>
      </c>
      <c r="BC53" s="160">
        <v>10241.991</v>
      </c>
      <c r="BD53" s="160">
        <v>7649.866</v>
      </c>
      <c r="BE53" s="160">
        <v>-662.50300000000004</v>
      </c>
      <c r="BF53" s="160">
        <v>8317.6880000000001</v>
      </c>
      <c r="BG53" s="160">
        <v>8382.0010000000002</v>
      </c>
      <c r="BH53" s="160">
        <v>4433.7809999999999</v>
      </c>
      <c r="BI53" s="160">
        <v>8707.68</v>
      </c>
      <c r="BJ53" s="160">
        <v>9673.9050000000007</v>
      </c>
      <c r="BK53" s="160">
        <v>2172.0680000000002</v>
      </c>
      <c r="BL53" s="160">
        <v>5643.9279999999999</v>
      </c>
      <c r="BM53" s="160">
        <v>368.94799999999998</v>
      </c>
      <c r="BN53" s="160">
        <v>14605.998</v>
      </c>
      <c r="BO53" s="160">
        <v>19819.547999999999</v>
      </c>
      <c r="BP53" s="160">
        <v>13004.95</v>
      </c>
      <c r="BQ53" s="160">
        <v>4620.37</v>
      </c>
      <c r="BR53" s="160">
        <v>7128.6509999999998</v>
      </c>
      <c r="BS53" s="160">
        <v>8283.9470000000001</v>
      </c>
      <c r="BT53" s="160">
        <v>9232.3169999999991</v>
      </c>
      <c r="BU53" s="160">
        <v>11131.706</v>
      </c>
      <c r="BV53" s="160">
        <v>16136.787</v>
      </c>
      <c r="BW53" s="160">
        <v>14817.272000000001</v>
      </c>
      <c r="BX53" s="160">
        <v>14279.204</v>
      </c>
      <c r="BY53" s="160">
        <v>15141.37</v>
      </c>
      <c r="BZ53" s="160">
        <v>7310.232</v>
      </c>
      <c r="CA53" s="160">
        <v>3770.5509999999999</v>
      </c>
      <c r="CB53" s="160">
        <v>7590.7839999999997</v>
      </c>
      <c r="CC53" s="160">
        <v>4494.5789999999997</v>
      </c>
      <c r="CD53" s="160">
        <v>4354.3280000000004</v>
      </c>
      <c r="CE53" s="160">
        <v>16526.252</v>
      </c>
      <c r="CF53" s="160">
        <v>12508.606</v>
      </c>
      <c r="CG53" s="160">
        <v>13187.34</v>
      </c>
      <c r="CH53" s="160">
        <v>20654.498</v>
      </c>
      <c r="CI53" s="160">
        <v>8844.375</v>
      </c>
      <c r="CJ53" s="160">
        <v>21937.315999999999</v>
      </c>
      <c r="CK53" s="160">
        <v>26112.156999999999</v>
      </c>
      <c r="CL53" s="160">
        <v>21326.822</v>
      </c>
      <c r="CM53" s="160">
        <v>24720.391</v>
      </c>
      <c r="CN53" s="160">
        <v>31741.566999999999</v>
      </c>
      <c r="CO53" s="160">
        <v>21677.881000000001</v>
      </c>
      <c r="CP53" s="160">
        <v>24460.864000000001</v>
      </c>
      <c r="CQ53" s="160">
        <v>27865.273000000001</v>
      </c>
      <c r="CR53" s="160">
        <v>39420.951000000001</v>
      </c>
      <c r="CS53" s="160">
        <v>30242.232</v>
      </c>
      <c r="CT53" s="160">
        <v>22489.688999999998</v>
      </c>
      <c r="CU53" s="160">
        <v>29839.977999999999</v>
      </c>
      <c r="CV53" s="160">
        <v>33679.680999999997</v>
      </c>
      <c r="CW53" s="160">
        <v>35142.425000000003</v>
      </c>
      <c r="CX53" s="160">
        <v>41139.675000000003</v>
      </c>
      <c r="CY53" s="160">
        <v>36276.050999999999</v>
      </c>
      <c r="CZ53" s="160">
        <v>37629.089</v>
      </c>
      <c r="DA53" s="160">
        <v>25634.589</v>
      </c>
      <c r="DB53" s="160">
        <v>18320.868999999999</v>
      </c>
      <c r="DC53" s="160">
        <v>21794.885999999999</v>
      </c>
      <c r="DD53" s="160">
        <v>26256.255000000001</v>
      </c>
      <c r="DE53" s="160">
        <v>36920.660000000003</v>
      </c>
      <c r="DF53" s="160">
        <v>35576.932999999997</v>
      </c>
      <c r="DG53" s="160">
        <v>53266.877</v>
      </c>
      <c r="DH53" s="160">
        <v>58317.45</v>
      </c>
      <c r="DI53" s="160">
        <v>50010.3</v>
      </c>
      <c r="DJ53" s="160">
        <v>37117.313000000002</v>
      </c>
      <c r="DK53" s="160">
        <v>40108.400000000001</v>
      </c>
      <c r="DL53" s="160">
        <v>53012.919000000002</v>
      </c>
      <c r="DM53" s="160">
        <v>49139.701000000001</v>
      </c>
      <c r="DN53" s="160">
        <v>55090.798000000003</v>
      </c>
      <c r="DO53" s="160">
        <v>41106.995000000003</v>
      </c>
      <c r="DP53" s="160">
        <v>53044.105000000003</v>
      </c>
      <c r="DQ53" s="160">
        <v>64874.387000000002</v>
      </c>
      <c r="DR53" s="160">
        <v>61694.593000000001</v>
      </c>
      <c r="DS53" s="160">
        <v>59663.622000000003</v>
      </c>
      <c r="DT53" s="160">
        <v>65605.767000000007</v>
      </c>
      <c r="DU53" s="160">
        <v>43712.983999999997</v>
      </c>
      <c r="DV53" s="160">
        <v>34097.135000000002</v>
      </c>
      <c r="DW53" s="160">
        <v>13252.32</v>
      </c>
      <c r="DX53" s="160">
        <v>14327.85</v>
      </c>
      <c r="DY53" s="160">
        <v>16756.457999999999</v>
      </c>
      <c r="DZ53" s="160">
        <v>16216.111000000001</v>
      </c>
      <c r="EA53" s="160">
        <v>16949.737000000001</v>
      </c>
      <c r="EB53" s="160">
        <v>17147.095000000001</v>
      </c>
      <c r="EC53" s="160">
        <v>34425.612000000001</v>
      </c>
      <c r="ED53" s="160">
        <v>33346.368000000002</v>
      </c>
      <c r="EE53" s="160">
        <v>31523.325000000001</v>
      </c>
      <c r="EF53" s="311">
        <f t="shared" si="0"/>
        <v>623180.58299999998</v>
      </c>
      <c r="EG53" s="311">
        <f t="shared" si="1"/>
        <v>337360.76200000005</v>
      </c>
    </row>
    <row r="54" spans="1:137" x14ac:dyDescent="0.2">
      <c r="A54" s="65" t="str">
        <f>IF('1'!$A$1=1,B54,C54)</f>
        <v>Loans</v>
      </c>
      <c r="B54" s="38" t="s">
        <v>190</v>
      </c>
      <c r="C54" s="153" t="s">
        <v>160</v>
      </c>
      <c r="D54" s="141">
        <v>-79.062999999999988</v>
      </c>
      <c r="E54" s="141">
        <v>-122.4</v>
      </c>
      <c r="F54" s="141">
        <v>-232.56200000000001</v>
      </c>
      <c r="G54" s="141">
        <v>22.710000000000036</v>
      </c>
      <c r="H54" s="141">
        <v>-146.40600000000001</v>
      </c>
      <c r="I54" s="141">
        <v>-106.16400000000002</v>
      </c>
      <c r="J54" s="141">
        <v>-108.78699999999999</v>
      </c>
      <c r="K54" s="141">
        <v>-21.626000000000005</v>
      </c>
      <c r="L54" s="141">
        <v>-43.567000000000007</v>
      </c>
      <c r="M54" s="141">
        <v>-109.20599999999999</v>
      </c>
      <c r="N54" s="141">
        <v>0</v>
      </c>
      <c r="O54" s="141">
        <v>1942.8960000000002</v>
      </c>
      <c r="P54" s="141">
        <v>-121.298</v>
      </c>
      <c r="Q54" s="141">
        <v>-158.358</v>
      </c>
      <c r="R54" s="141">
        <v>-527.12300000000005</v>
      </c>
      <c r="S54" s="141">
        <v>-153.77699999999999</v>
      </c>
      <c r="T54" s="141">
        <v>-50.411999999999999</v>
      </c>
      <c r="U54" s="141">
        <v>-149.708</v>
      </c>
      <c r="V54" s="141">
        <v>-49.634</v>
      </c>
      <c r="W54" s="141">
        <v>0</v>
      </c>
      <c r="X54" s="141">
        <v>183.928</v>
      </c>
      <c r="Y54" s="141">
        <v>-206.05799999999999</v>
      </c>
      <c r="Z54" s="141">
        <v>-102.804</v>
      </c>
      <c r="AA54" s="141">
        <v>-524.09100000000001</v>
      </c>
      <c r="AB54" s="141">
        <v>0</v>
      </c>
      <c r="AC54" s="141">
        <v>-27.027999999999999</v>
      </c>
      <c r="AD54" s="141">
        <v>-81.004999999999995</v>
      </c>
      <c r="AE54" s="141">
        <v>0</v>
      </c>
      <c r="AF54" s="141">
        <v>-26.423999999999999</v>
      </c>
      <c r="AG54" s="141">
        <v>0</v>
      </c>
      <c r="AH54" s="141">
        <v>0</v>
      </c>
      <c r="AI54" s="141">
        <v>717.78800000000001</v>
      </c>
      <c r="AJ54" s="141">
        <v>-156.65100000000001</v>
      </c>
      <c r="AK54" s="141">
        <v>-852.95899999999995</v>
      </c>
      <c r="AL54" s="141">
        <v>160.232</v>
      </c>
      <c r="AM54" s="141">
        <v>-137.583</v>
      </c>
      <c r="AN54" s="141">
        <v>0</v>
      </c>
      <c r="AO54" s="141">
        <v>-108.684</v>
      </c>
      <c r="AP54" s="141">
        <v>0</v>
      </c>
      <c r="AQ54" s="141">
        <v>0</v>
      </c>
      <c r="AR54" s="141">
        <v>0</v>
      </c>
      <c r="AS54" s="141">
        <v>0</v>
      </c>
      <c r="AT54" s="141">
        <v>0</v>
      </c>
      <c r="AU54" s="141">
        <v>-82.447000000000003</v>
      </c>
      <c r="AV54" s="141">
        <v>0</v>
      </c>
      <c r="AW54" s="141">
        <v>0</v>
      </c>
      <c r="AX54" s="141">
        <v>0</v>
      </c>
      <c r="AY54" s="141">
        <v>0</v>
      </c>
      <c r="AZ54" s="141">
        <v>-27.879000000000001</v>
      </c>
      <c r="BA54" s="141">
        <v>-54.320999999999998</v>
      </c>
      <c r="BB54" s="141">
        <v>-26.864000000000001</v>
      </c>
      <c r="BC54" s="141">
        <v>0</v>
      </c>
      <c r="BD54" s="141">
        <v>-52.758000000000003</v>
      </c>
      <c r="BE54" s="141">
        <v>-26.5</v>
      </c>
      <c r="BF54" s="141">
        <v>25.751000000000001</v>
      </c>
      <c r="BG54" s="141">
        <v>-75.741</v>
      </c>
      <c r="BH54" s="141">
        <v>99.079000000000008</v>
      </c>
      <c r="BI54" s="141">
        <v>49.616</v>
      </c>
      <c r="BJ54" s="141">
        <v>389.88</v>
      </c>
      <c r="BK54" s="141">
        <v>-47.218000000000004</v>
      </c>
      <c r="BL54" s="141">
        <v>0</v>
      </c>
      <c r="BM54" s="141">
        <v>-73.789999999999992</v>
      </c>
      <c r="BN54" s="141">
        <v>-105.649</v>
      </c>
      <c r="BO54" s="141">
        <v>-353.92</v>
      </c>
      <c r="BP54" s="141">
        <v>-80.442999999999998</v>
      </c>
      <c r="BQ54" s="141">
        <v>0</v>
      </c>
      <c r="BR54" s="141">
        <v>0</v>
      </c>
      <c r="BS54" s="141">
        <v>27.522000000000006</v>
      </c>
      <c r="BT54" s="141">
        <v>-167.86099999999999</v>
      </c>
      <c r="BU54" s="141">
        <v>56.65</v>
      </c>
      <c r="BV54" s="141">
        <v>113.241</v>
      </c>
      <c r="BW54" s="141">
        <v>112.679</v>
      </c>
      <c r="BX54" s="141">
        <v>-112.879</v>
      </c>
      <c r="BY54" s="141">
        <v>111.538</v>
      </c>
      <c r="BZ54" s="141">
        <v>-138.97800000000001</v>
      </c>
      <c r="CA54" s="141">
        <v>111.72</v>
      </c>
      <c r="CB54" s="141">
        <v>276.029</v>
      </c>
      <c r="CC54" s="141">
        <v>544.79700000000003</v>
      </c>
      <c r="CD54" s="141">
        <v>136.07300000000001</v>
      </c>
      <c r="CE54" s="141">
        <v>374.988</v>
      </c>
      <c r="CF54" s="141">
        <v>374.18900000000002</v>
      </c>
      <c r="CG54" s="141">
        <v>1846.2280000000001</v>
      </c>
      <c r="CH54" s="141">
        <v>-1004.9559999999999</v>
      </c>
      <c r="CI54" s="141">
        <v>1523.954</v>
      </c>
      <c r="CJ54" s="141">
        <v>-223.85</v>
      </c>
      <c r="CK54" s="141">
        <v>511.44600000000003</v>
      </c>
      <c r="CL54" s="141">
        <v>-29.254999999999999</v>
      </c>
      <c r="CM54" s="141">
        <v>-3890.902</v>
      </c>
      <c r="CN54" s="141">
        <v>-29.254999999999999</v>
      </c>
      <c r="CO54" s="141">
        <v>1462.7449999999999</v>
      </c>
      <c r="CP54" s="141">
        <v>891.80200000000002</v>
      </c>
      <c r="CQ54" s="141">
        <v>-1609.018</v>
      </c>
      <c r="CR54" s="141">
        <v>-36.569000000000003</v>
      </c>
      <c r="CS54" s="141">
        <v>-36.569000000000003</v>
      </c>
      <c r="CT54" s="141">
        <v>-73.137</v>
      </c>
      <c r="CU54" s="141">
        <v>36.567999999999998</v>
      </c>
      <c r="CV54" s="141">
        <v>-109.70599999999999</v>
      </c>
      <c r="CW54" s="141">
        <v>0</v>
      </c>
      <c r="CX54" s="141">
        <v>511.96</v>
      </c>
      <c r="CY54" s="141">
        <v>-36.569000000000003</v>
      </c>
      <c r="CZ54" s="141">
        <v>-548.529</v>
      </c>
      <c r="DA54" s="141">
        <v>0</v>
      </c>
      <c r="DB54" s="141">
        <v>0</v>
      </c>
      <c r="DC54" s="141">
        <v>-36.569000000000003</v>
      </c>
      <c r="DD54" s="141">
        <v>-1791.8619999999999</v>
      </c>
      <c r="DE54" s="141">
        <v>-474.74599999999998</v>
      </c>
      <c r="DF54" s="141">
        <v>0</v>
      </c>
      <c r="DG54" s="141">
        <v>-222.56399999999999</v>
      </c>
      <c r="DH54" s="141">
        <v>0</v>
      </c>
      <c r="DI54" s="141">
        <v>0</v>
      </c>
      <c r="DJ54" s="141">
        <v>-38.664000000000001</v>
      </c>
      <c r="DK54" s="141">
        <v>-78.721000000000004</v>
      </c>
      <c r="DL54" s="141">
        <v>-158.84</v>
      </c>
      <c r="DM54" s="141">
        <v>0</v>
      </c>
      <c r="DN54" s="141">
        <v>0</v>
      </c>
      <c r="DO54" s="141">
        <v>0</v>
      </c>
      <c r="DP54" s="141">
        <v>0</v>
      </c>
      <c r="DQ54" s="141">
        <v>0</v>
      </c>
      <c r="DR54" s="141">
        <v>0</v>
      </c>
      <c r="DS54" s="141">
        <v>-41.752000000000002</v>
      </c>
      <c r="DT54" s="141">
        <v>0</v>
      </c>
      <c r="DU54" s="141">
        <v>0</v>
      </c>
      <c r="DV54" s="141">
        <v>0</v>
      </c>
      <c r="DW54" s="141">
        <v>0</v>
      </c>
      <c r="DX54" s="141">
        <v>0</v>
      </c>
      <c r="DY54" s="141">
        <v>0</v>
      </c>
      <c r="DZ54" s="141">
        <v>0</v>
      </c>
      <c r="EA54" s="141">
        <v>0</v>
      </c>
      <c r="EB54" s="141">
        <v>-41.317999999999998</v>
      </c>
      <c r="EC54" s="141">
        <v>0</v>
      </c>
      <c r="ED54" s="141">
        <v>0</v>
      </c>
      <c r="EE54" s="141">
        <v>0</v>
      </c>
      <c r="EF54" s="310">
        <f t="shared" si="0"/>
        <v>-317.97700000000003</v>
      </c>
      <c r="EG54" s="310">
        <f t="shared" si="1"/>
        <v>-41.317999999999998</v>
      </c>
    </row>
    <row r="55" spans="1:137" x14ac:dyDescent="0.2">
      <c r="A55" s="65" t="str">
        <f>IF('1'!$A$1=1,B55,C55)</f>
        <v>Trade credits</v>
      </c>
      <c r="B55" s="38" t="s">
        <v>191</v>
      </c>
      <c r="C55" s="153" t="s">
        <v>117</v>
      </c>
      <c r="D55" s="141">
        <v>-4237.8</v>
      </c>
      <c r="E55" s="141">
        <v>-4112.6220000000003</v>
      </c>
      <c r="F55" s="141">
        <v>4837.2920000000004</v>
      </c>
      <c r="G55" s="141">
        <v>-363.35199999999998</v>
      </c>
      <c r="H55" s="141">
        <v>752.94899999999996</v>
      </c>
      <c r="I55" s="141">
        <v>-1061.6420000000001</v>
      </c>
      <c r="J55" s="141">
        <v>-3655.239</v>
      </c>
      <c r="K55" s="141">
        <v>8261.4629999999997</v>
      </c>
      <c r="L55" s="141">
        <v>-1045.604</v>
      </c>
      <c r="M55" s="141">
        <v>4499.3100000000004</v>
      </c>
      <c r="N55" s="141">
        <v>3706.7069999999999</v>
      </c>
      <c r="O55" s="141">
        <v>7865.2179999999998</v>
      </c>
      <c r="P55" s="141">
        <v>3032.462</v>
      </c>
      <c r="Q55" s="141">
        <v>-105.572</v>
      </c>
      <c r="R55" s="141">
        <v>922.46600000000012</v>
      </c>
      <c r="S55" s="141">
        <v>-1281.4749999999999</v>
      </c>
      <c r="T55" s="141">
        <v>403.30399999999997</v>
      </c>
      <c r="U55" s="141">
        <v>-623.78300000000002</v>
      </c>
      <c r="V55" s="141">
        <v>-1960.5250000000001</v>
      </c>
      <c r="W55" s="141">
        <v>2005.1850000000002</v>
      </c>
      <c r="X55" s="141">
        <v>1392.6</v>
      </c>
      <c r="Y55" s="141">
        <v>1983.3100000000002</v>
      </c>
      <c r="Z55" s="141">
        <v>1901.8700000000001</v>
      </c>
      <c r="AA55" s="141">
        <v>3301.7709999999997</v>
      </c>
      <c r="AB55" s="141">
        <v>3393.8269999999998</v>
      </c>
      <c r="AC55" s="141">
        <v>2729.8050000000003</v>
      </c>
      <c r="AD55" s="141">
        <v>4077.2350000000001</v>
      </c>
      <c r="AE55" s="141">
        <v>7305.0569999999998</v>
      </c>
      <c r="AF55" s="141">
        <v>8032.8029999999999</v>
      </c>
      <c r="AG55" s="141">
        <v>8224.2900000000009</v>
      </c>
      <c r="AH55" s="141">
        <v>-4181.0599999999995</v>
      </c>
      <c r="AI55" s="141">
        <v>-2307.174</v>
      </c>
      <c r="AJ55" s="141">
        <v>-3942.4</v>
      </c>
      <c r="AK55" s="141">
        <v>2585.5329999999999</v>
      </c>
      <c r="AL55" s="141">
        <v>373.87400000000002</v>
      </c>
      <c r="AM55" s="141">
        <v>1678.5070000000001</v>
      </c>
      <c r="AN55" s="141">
        <v>2729.6959999999999</v>
      </c>
      <c r="AO55" s="141">
        <v>2200.855</v>
      </c>
      <c r="AP55" s="141">
        <v>2555.0970000000002</v>
      </c>
      <c r="AQ55" s="141">
        <v>3739.7</v>
      </c>
      <c r="AR55" s="141">
        <v>8325.6299999999992</v>
      </c>
      <c r="AS55" s="141">
        <v>707.45899999999995</v>
      </c>
      <c r="AT55" s="141">
        <v>1689.644</v>
      </c>
      <c r="AU55" s="141">
        <v>-247.34</v>
      </c>
      <c r="AV55" s="141">
        <v>-6681.33</v>
      </c>
      <c r="AW55" s="141">
        <v>-1715.77</v>
      </c>
      <c r="AX55" s="141">
        <v>-3240.2850000000003</v>
      </c>
      <c r="AY55" s="141">
        <v>-14200.25</v>
      </c>
      <c r="AZ55" s="141">
        <v>12740.783000000001</v>
      </c>
      <c r="BA55" s="141">
        <v>-8311.1679999999997</v>
      </c>
      <c r="BB55" s="141">
        <v>7548.6539999999995</v>
      </c>
      <c r="BC55" s="141">
        <v>-1984.0510000000002</v>
      </c>
      <c r="BD55" s="141">
        <v>-1450.836</v>
      </c>
      <c r="BE55" s="141">
        <v>-6042.0249999999996</v>
      </c>
      <c r="BF55" s="141">
        <v>-6000.0659999999998</v>
      </c>
      <c r="BG55" s="141">
        <v>-5301.8680000000004</v>
      </c>
      <c r="BH55" s="141">
        <v>-5053.0240000000003</v>
      </c>
      <c r="BI55" s="141">
        <v>-1290.027</v>
      </c>
      <c r="BJ55" s="141">
        <v>-487.351</v>
      </c>
      <c r="BK55" s="141">
        <v>-613.84500000000003</v>
      </c>
      <c r="BL55" s="141">
        <v>530.625</v>
      </c>
      <c r="BM55" s="141">
        <v>-73.789999999999992</v>
      </c>
      <c r="BN55" s="141">
        <v>-924.43000000000006</v>
      </c>
      <c r="BO55" s="141">
        <v>-408.37</v>
      </c>
      <c r="BP55" s="141">
        <v>-107.25700000000001</v>
      </c>
      <c r="BQ55" s="141">
        <v>-133.53700000000001</v>
      </c>
      <c r="BR55" s="141">
        <v>-2485.4690000000001</v>
      </c>
      <c r="BS55" s="141">
        <v>82.563999999999993</v>
      </c>
      <c r="BT55" s="141">
        <v>-419.65</v>
      </c>
      <c r="BU55" s="141">
        <v>3625.5930000000003</v>
      </c>
      <c r="BV55" s="141">
        <v>1160.7170000000001</v>
      </c>
      <c r="BW55" s="141">
        <v>704.24299999999994</v>
      </c>
      <c r="BX55" s="141">
        <v>-2285.8009999999999</v>
      </c>
      <c r="BY55" s="141">
        <v>613.46199999999999</v>
      </c>
      <c r="BZ55" s="141">
        <v>5003.201</v>
      </c>
      <c r="CA55" s="141">
        <v>10250.313999999998</v>
      </c>
      <c r="CB55" s="141">
        <v>11703.608999999999</v>
      </c>
      <c r="CC55" s="141">
        <v>4004.261</v>
      </c>
      <c r="CD55" s="141">
        <v>-2639.8110000000001</v>
      </c>
      <c r="CE55" s="141">
        <v>401.77199999999999</v>
      </c>
      <c r="CF55" s="141">
        <v>-2111.4949999999999</v>
      </c>
      <c r="CG55" s="141">
        <v>4800.1909999999998</v>
      </c>
      <c r="CH55" s="141">
        <v>-1348.758</v>
      </c>
      <c r="CI55" s="141">
        <v>-1360.673</v>
      </c>
      <c r="CJ55" s="141">
        <v>12479.647000000001</v>
      </c>
      <c r="CK55" s="141">
        <v>7501.2070000000003</v>
      </c>
      <c r="CL55" s="141">
        <v>82908.385999999999</v>
      </c>
      <c r="CM55" s="141">
        <v>36100.546999999999</v>
      </c>
      <c r="CN55" s="141">
        <v>38148.39</v>
      </c>
      <c r="CO55" s="141">
        <v>35252.154999999999</v>
      </c>
      <c r="CP55" s="141">
        <v>17453.846000000001</v>
      </c>
      <c r="CQ55" s="141">
        <v>10166.071</v>
      </c>
      <c r="CR55" s="141">
        <v>15614.791999999999</v>
      </c>
      <c r="CS55" s="141">
        <v>21356.061999999998</v>
      </c>
      <c r="CT55" s="141">
        <v>12579.598</v>
      </c>
      <c r="CU55" s="141">
        <v>12213.913</v>
      </c>
      <c r="CV55" s="141">
        <v>9727.2479999999996</v>
      </c>
      <c r="CW55" s="141">
        <v>-182.84299999999999</v>
      </c>
      <c r="CX55" s="141">
        <v>-11116.853999999999</v>
      </c>
      <c r="CY55" s="141">
        <v>109.70600000000002</v>
      </c>
      <c r="CZ55" s="141">
        <v>-4351.6639999999998</v>
      </c>
      <c r="DA55" s="141">
        <v>6070.3869999999997</v>
      </c>
      <c r="DB55" s="141">
        <v>-14810.282999999999</v>
      </c>
      <c r="DC55" s="141">
        <v>109.706</v>
      </c>
      <c r="DD55" s="141">
        <v>3583.723</v>
      </c>
      <c r="DE55" s="141">
        <v>-1752.91</v>
      </c>
      <c r="DF55" s="141">
        <v>-3145.5219999999999</v>
      </c>
      <c r="DG55" s="141">
        <v>-4117.4259999999995</v>
      </c>
      <c r="DH55" s="141">
        <v>15147.39</v>
      </c>
      <c r="DI55" s="141">
        <v>-1746.7529999999999</v>
      </c>
      <c r="DJ55" s="141">
        <v>-11560.496999999999</v>
      </c>
      <c r="DK55" s="141">
        <v>-13540.028999999999</v>
      </c>
      <c r="DL55" s="141">
        <v>3573.9050000000002</v>
      </c>
      <c r="DM55" s="141">
        <v>-5019.2120000000004</v>
      </c>
      <c r="DN55" s="141">
        <v>-16764.983</v>
      </c>
      <c r="DO55" s="141">
        <v>-10873.995000000001</v>
      </c>
      <c r="DP55" s="141">
        <v>-13364.145</v>
      </c>
      <c r="DQ55" s="141">
        <v>1154.789</v>
      </c>
      <c r="DR55" s="141">
        <v>909.70600000000002</v>
      </c>
      <c r="DS55" s="141">
        <v>-9435.9539999999997</v>
      </c>
      <c r="DT55" s="141">
        <v>-10864.113000000001</v>
      </c>
      <c r="DU55" s="141">
        <v>-18668.653000000002</v>
      </c>
      <c r="DV55" s="141">
        <v>-11614.596000000001</v>
      </c>
      <c r="DW55" s="141">
        <v>-16938.121999999999</v>
      </c>
      <c r="DX55" s="141">
        <v>-1162.8399999999999</v>
      </c>
      <c r="DY55" s="141">
        <v>-21247.022000000001</v>
      </c>
      <c r="DZ55" s="141">
        <v>-9905.2020000000011</v>
      </c>
      <c r="EA55" s="141">
        <v>-12888.431</v>
      </c>
      <c r="EB55" s="141">
        <v>-26567.666999999998</v>
      </c>
      <c r="EC55" s="141">
        <v>-6410.5730000000003</v>
      </c>
      <c r="ED55" s="141">
        <v>-11578.6</v>
      </c>
      <c r="EE55" s="141">
        <v>-14769.965</v>
      </c>
      <c r="EF55" s="310">
        <f t="shared" si="0"/>
        <v>-61519.778000000006</v>
      </c>
      <c r="EG55" s="310">
        <f t="shared" si="1"/>
        <v>-162615.78400000001</v>
      </c>
    </row>
    <row r="56" spans="1:137" x14ac:dyDescent="0.2">
      <c r="A56" s="65" t="str">
        <f>IF('1'!$A$1=1,B56,C56)</f>
        <v>Other accounts receivable</v>
      </c>
      <c r="B56" s="38" t="s">
        <v>445</v>
      </c>
      <c r="C56" s="153" t="s">
        <v>446</v>
      </c>
      <c r="D56" s="141">
        <v>0</v>
      </c>
      <c r="E56" s="141">
        <v>0</v>
      </c>
      <c r="F56" s="141">
        <v>0</v>
      </c>
      <c r="G56" s="141">
        <v>0</v>
      </c>
      <c r="H56" s="141">
        <v>0</v>
      </c>
      <c r="I56" s="141">
        <v>0</v>
      </c>
      <c r="J56" s="141">
        <v>0</v>
      </c>
      <c r="K56" s="141">
        <v>0</v>
      </c>
      <c r="L56" s="141">
        <v>0</v>
      </c>
      <c r="M56" s="141">
        <v>0</v>
      </c>
      <c r="N56" s="141">
        <v>0</v>
      </c>
      <c r="O56" s="141">
        <v>0</v>
      </c>
      <c r="P56" s="141">
        <v>0</v>
      </c>
      <c r="Q56" s="141">
        <v>0</v>
      </c>
      <c r="R56" s="141">
        <v>0</v>
      </c>
      <c r="S56" s="141">
        <v>0</v>
      </c>
      <c r="T56" s="141">
        <v>0</v>
      </c>
      <c r="U56" s="141">
        <v>0</v>
      </c>
      <c r="V56" s="141">
        <v>0</v>
      </c>
      <c r="W56" s="141">
        <v>0</v>
      </c>
      <c r="X56" s="141">
        <v>0</v>
      </c>
      <c r="Y56" s="141">
        <v>0</v>
      </c>
      <c r="Z56" s="141">
        <v>0</v>
      </c>
      <c r="AA56" s="141">
        <v>0</v>
      </c>
      <c r="AB56" s="141">
        <v>0</v>
      </c>
      <c r="AC56" s="141">
        <v>0</v>
      </c>
      <c r="AD56" s="141">
        <v>0</v>
      </c>
      <c r="AE56" s="141">
        <v>0</v>
      </c>
      <c r="AF56" s="141">
        <v>0</v>
      </c>
      <c r="AG56" s="141">
        <v>0</v>
      </c>
      <c r="AH56" s="141">
        <v>0</v>
      </c>
      <c r="AI56" s="141">
        <v>0</v>
      </c>
      <c r="AJ56" s="141">
        <v>0</v>
      </c>
      <c r="AK56" s="141">
        <v>0</v>
      </c>
      <c r="AL56" s="141">
        <v>0</v>
      </c>
      <c r="AM56" s="141">
        <v>0</v>
      </c>
      <c r="AN56" s="141">
        <v>0</v>
      </c>
      <c r="AO56" s="141">
        <v>0</v>
      </c>
      <c r="AP56" s="141">
        <v>0</v>
      </c>
      <c r="AQ56" s="141">
        <v>0</v>
      </c>
      <c r="AR56" s="141">
        <v>0</v>
      </c>
      <c r="AS56" s="141">
        <v>0</v>
      </c>
      <c r="AT56" s="141">
        <v>0</v>
      </c>
      <c r="AU56" s="141">
        <v>0</v>
      </c>
      <c r="AV56" s="141">
        <v>0</v>
      </c>
      <c r="AW56" s="141">
        <v>0</v>
      </c>
      <c r="AX56" s="141">
        <v>0</v>
      </c>
      <c r="AY56" s="141">
        <v>0</v>
      </c>
      <c r="AZ56" s="141">
        <v>0</v>
      </c>
      <c r="BA56" s="141">
        <v>0</v>
      </c>
      <c r="BB56" s="141">
        <v>0</v>
      </c>
      <c r="BC56" s="141">
        <v>0</v>
      </c>
      <c r="BD56" s="141">
        <v>0</v>
      </c>
      <c r="BE56" s="141">
        <v>0</v>
      </c>
      <c r="BF56" s="141">
        <v>0</v>
      </c>
      <c r="BG56" s="141">
        <v>0</v>
      </c>
      <c r="BH56" s="141">
        <v>0</v>
      </c>
      <c r="BI56" s="141">
        <v>0</v>
      </c>
      <c r="BJ56" s="141">
        <v>0</v>
      </c>
      <c r="BK56" s="141">
        <v>0</v>
      </c>
      <c r="BL56" s="141">
        <v>0</v>
      </c>
      <c r="BM56" s="141">
        <v>0</v>
      </c>
      <c r="BN56" s="141">
        <v>0</v>
      </c>
      <c r="BO56" s="141">
        <v>0</v>
      </c>
      <c r="BP56" s="141">
        <v>0</v>
      </c>
      <c r="BQ56" s="141">
        <v>0</v>
      </c>
      <c r="BR56" s="141">
        <v>0</v>
      </c>
      <c r="BS56" s="141">
        <v>0</v>
      </c>
      <c r="BT56" s="141">
        <v>0</v>
      </c>
      <c r="BU56" s="141">
        <v>0</v>
      </c>
      <c r="BV56" s="141">
        <v>0</v>
      </c>
      <c r="BW56" s="141">
        <v>0</v>
      </c>
      <c r="BX56" s="141">
        <v>0</v>
      </c>
      <c r="BY56" s="141">
        <v>0</v>
      </c>
      <c r="BZ56" s="141">
        <v>0</v>
      </c>
      <c r="CA56" s="141">
        <v>0</v>
      </c>
      <c r="CB56" s="141">
        <v>0</v>
      </c>
      <c r="CC56" s="141">
        <v>0</v>
      </c>
      <c r="CD56" s="141">
        <v>0</v>
      </c>
      <c r="CE56" s="141">
        <v>0</v>
      </c>
      <c r="CF56" s="141">
        <v>0</v>
      </c>
      <c r="CG56" s="141">
        <v>0</v>
      </c>
      <c r="CH56" s="141">
        <v>0</v>
      </c>
      <c r="CI56" s="141">
        <v>0</v>
      </c>
      <c r="CJ56" s="141">
        <v>2350.4270000000001</v>
      </c>
      <c r="CK56" s="141">
        <v>-2557.23</v>
      </c>
      <c r="CL56" s="141">
        <v>-965.41200000000003</v>
      </c>
      <c r="CM56" s="141">
        <v>234.03899999999999</v>
      </c>
      <c r="CN56" s="141">
        <v>585.09799999999996</v>
      </c>
      <c r="CO56" s="141">
        <v>-87.765000000000001</v>
      </c>
      <c r="CP56" s="141">
        <v>445.90100000000001</v>
      </c>
      <c r="CQ56" s="141">
        <v>658.23500000000001</v>
      </c>
      <c r="CR56" s="141">
        <v>877.64600000000007</v>
      </c>
      <c r="CS56" s="141">
        <v>-1828.43</v>
      </c>
      <c r="CT56" s="141">
        <v>329.11700000000002</v>
      </c>
      <c r="CU56" s="141">
        <v>-914.21500000000003</v>
      </c>
      <c r="CV56" s="141">
        <v>2120.9789999999998</v>
      </c>
      <c r="CW56" s="141">
        <v>-731.37200000000007</v>
      </c>
      <c r="CX56" s="141">
        <v>548.529</v>
      </c>
      <c r="CY56" s="141">
        <v>-1535.8810000000001</v>
      </c>
      <c r="CZ56" s="141">
        <v>2084.41</v>
      </c>
      <c r="DA56" s="141">
        <v>402.25399999999996</v>
      </c>
      <c r="DB56" s="141">
        <v>-1609.018</v>
      </c>
      <c r="DC56" s="141">
        <v>841.077</v>
      </c>
      <c r="DD56" s="141">
        <v>2157.547</v>
      </c>
      <c r="DE56" s="141">
        <v>-2118.0990000000002</v>
      </c>
      <c r="DF56" s="141">
        <v>1482.3720000000001</v>
      </c>
      <c r="DG56" s="141">
        <v>-3004.6080000000002</v>
      </c>
      <c r="DH56" s="141">
        <v>1098.1859999999999</v>
      </c>
      <c r="DI56" s="141">
        <v>1480.943</v>
      </c>
      <c r="DJ56" s="141">
        <v>-231.983</v>
      </c>
      <c r="DK56" s="141">
        <v>-590.40800000000002</v>
      </c>
      <c r="DL56" s="141">
        <v>3613.6149999999998</v>
      </c>
      <c r="DM56" s="141">
        <v>-2023.876</v>
      </c>
      <c r="DN56" s="141">
        <v>-2295.4499999999998</v>
      </c>
      <c r="DO56" s="141">
        <v>1194.492</v>
      </c>
      <c r="DP56" s="141">
        <v>2639.8309999999997</v>
      </c>
      <c r="DQ56" s="141">
        <v>-1113.546</v>
      </c>
      <c r="DR56" s="141">
        <v>-124.051</v>
      </c>
      <c r="DS56" s="141">
        <v>-2338.1129999999998</v>
      </c>
      <c r="DT56" s="141">
        <v>2989.7359999999999</v>
      </c>
      <c r="DU56" s="141">
        <v>-416.71100000000001</v>
      </c>
      <c r="DV56" s="141">
        <v>-1327.3820000000001</v>
      </c>
      <c r="DW56" s="141">
        <v>0</v>
      </c>
      <c r="DX56" s="141">
        <v>1204.3699999999999</v>
      </c>
      <c r="DY56" s="141">
        <v>-415.79300000000006</v>
      </c>
      <c r="DZ56" s="141">
        <v>-835.88199999999995</v>
      </c>
      <c r="EA56" s="141">
        <v>3439.6779999999999</v>
      </c>
      <c r="EB56" s="141">
        <v>-4131.83</v>
      </c>
      <c r="EC56" s="141">
        <v>5786.1670000000004</v>
      </c>
      <c r="ED56" s="141">
        <v>-926.28800000000001</v>
      </c>
      <c r="EE56" s="141">
        <v>-5443.7870000000003</v>
      </c>
      <c r="EF56" s="310">
        <f t="shared" si="0"/>
        <v>1309.6399999999985</v>
      </c>
      <c r="EG56" s="310">
        <f t="shared" si="1"/>
        <v>-77.721999999999753</v>
      </c>
    </row>
    <row r="57" spans="1:137" x14ac:dyDescent="0.2">
      <c r="A57" s="65" t="str">
        <f>IF('1'!$A$1=1,B57,C57)</f>
        <v>Other equity</v>
      </c>
      <c r="B57" s="38" t="s">
        <v>193</v>
      </c>
      <c r="C57" s="153" t="s">
        <v>192</v>
      </c>
      <c r="D57" s="141">
        <v>0</v>
      </c>
      <c r="E57" s="141">
        <v>0</v>
      </c>
      <c r="F57" s="141">
        <v>0</v>
      </c>
      <c r="G57" s="141">
        <v>0</v>
      </c>
      <c r="H57" s="141">
        <v>0</v>
      </c>
      <c r="I57" s="141">
        <v>0</v>
      </c>
      <c r="J57" s="141">
        <v>0</v>
      </c>
      <c r="K57" s="141">
        <v>0</v>
      </c>
      <c r="L57" s="141">
        <v>0</v>
      </c>
      <c r="M57" s="141">
        <v>0</v>
      </c>
      <c r="N57" s="141">
        <v>0</v>
      </c>
      <c r="O57" s="141">
        <v>280.90100000000001</v>
      </c>
      <c r="P57" s="141">
        <v>0</v>
      </c>
      <c r="Q57" s="141">
        <v>0</v>
      </c>
      <c r="R57" s="141">
        <v>0</v>
      </c>
      <c r="S57" s="141">
        <v>0</v>
      </c>
      <c r="T57" s="141">
        <v>0</v>
      </c>
      <c r="U57" s="141">
        <v>0</v>
      </c>
      <c r="V57" s="141">
        <v>0</v>
      </c>
      <c r="W57" s="141">
        <v>0</v>
      </c>
      <c r="X57" s="141">
        <v>0</v>
      </c>
      <c r="Y57" s="141">
        <v>0</v>
      </c>
      <c r="Z57" s="141">
        <v>0</v>
      </c>
      <c r="AA57" s="141">
        <v>314.45400000000001</v>
      </c>
      <c r="AB57" s="141">
        <v>0</v>
      </c>
      <c r="AC57" s="141">
        <v>0</v>
      </c>
      <c r="AD57" s="141">
        <v>0</v>
      </c>
      <c r="AE57" s="141">
        <v>0</v>
      </c>
      <c r="AF57" s="141">
        <v>0</v>
      </c>
      <c r="AG57" s="141">
        <v>0</v>
      </c>
      <c r="AH57" s="141">
        <v>0</v>
      </c>
      <c r="AI57" s="141">
        <v>0</v>
      </c>
      <c r="AJ57" s="141">
        <v>0</v>
      </c>
      <c r="AK57" s="141">
        <v>0</v>
      </c>
      <c r="AL57" s="141">
        <v>0</v>
      </c>
      <c r="AM57" s="141">
        <v>660.39599999999996</v>
      </c>
      <c r="AN57" s="141">
        <v>0</v>
      </c>
      <c r="AO57" s="141">
        <v>0</v>
      </c>
      <c r="AP57" s="141">
        <v>0</v>
      </c>
      <c r="AQ57" s="141">
        <v>627.64200000000005</v>
      </c>
      <c r="AR57" s="141">
        <v>0</v>
      </c>
      <c r="AS57" s="141">
        <v>0</v>
      </c>
      <c r="AT57" s="141">
        <v>0</v>
      </c>
      <c r="AU57" s="141">
        <v>0</v>
      </c>
      <c r="AV57" s="141">
        <v>0</v>
      </c>
      <c r="AW57" s="141">
        <v>0</v>
      </c>
      <c r="AX57" s="141">
        <v>0</v>
      </c>
      <c r="AY57" s="141">
        <v>0</v>
      </c>
      <c r="AZ57" s="141">
        <v>0</v>
      </c>
      <c r="BA57" s="141">
        <v>0</v>
      </c>
      <c r="BB57" s="141">
        <v>0</v>
      </c>
      <c r="BC57" s="141">
        <v>0</v>
      </c>
      <c r="BD57" s="141">
        <v>0</v>
      </c>
      <c r="BE57" s="141">
        <v>0</v>
      </c>
      <c r="BF57" s="141">
        <v>0</v>
      </c>
      <c r="BG57" s="141">
        <v>0</v>
      </c>
      <c r="BH57" s="141">
        <v>0</v>
      </c>
      <c r="BI57" s="141">
        <v>0</v>
      </c>
      <c r="BJ57" s="141">
        <v>0</v>
      </c>
      <c r="BK57" s="141">
        <v>0</v>
      </c>
      <c r="BL57" s="141">
        <v>0</v>
      </c>
      <c r="BM57" s="141">
        <v>0</v>
      </c>
      <c r="BN57" s="141">
        <v>0</v>
      </c>
      <c r="BO57" s="141">
        <v>0</v>
      </c>
      <c r="BP57" s="141">
        <v>0</v>
      </c>
      <c r="BQ57" s="141">
        <v>0</v>
      </c>
      <c r="BR57" s="141">
        <v>0</v>
      </c>
      <c r="BS57" s="141">
        <v>0</v>
      </c>
      <c r="BT57" s="141">
        <v>0</v>
      </c>
      <c r="BU57" s="141">
        <v>0</v>
      </c>
      <c r="BV57" s="141">
        <v>0</v>
      </c>
      <c r="BW57" s="141">
        <v>0</v>
      </c>
      <c r="BX57" s="141">
        <v>0</v>
      </c>
      <c r="BY57" s="141">
        <v>0</v>
      </c>
      <c r="BZ57" s="141">
        <v>0</v>
      </c>
      <c r="CA57" s="141">
        <v>0</v>
      </c>
      <c r="CB57" s="141">
        <v>0</v>
      </c>
      <c r="CC57" s="141">
        <v>0</v>
      </c>
      <c r="CD57" s="141">
        <v>0</v>
      </c>
      <c r="CE57" s="141">
        <v>0</v>
      </c>
      <c r="CF57" s="141">
        <v>0</v>
      </c>
      <c r="CG57" s="141">
        <v>0</v>
      </c>
      <c r="CH57" s="141">
        <v>0</v>
      </c>
      <c r="CI57" s="141">
        <v>0</v>
      </c>
      <c r="CJ57" s="141">
        <v>0</v>
      </c>
      <c r="CK57" s="141">
        <v>0</v>
      </c>
      <c r="CL57" s="141">
        <v>0</v>
      </c>
      <c r="CM57" s="141">
        <v>0</v>
      </c>
      <c r="CN57" s="141">
        <v>0</v>
      </c>
      <c r="CO57" s="141">
        <v>0</v>
      </c>
      <c r="CP57" s="141">
        <v>0</v>
      </c>
      <c r="CQ57" s="141">
        <v>0</v>
      </c>
      <c r="CR57" s="141">
        <v>0</v>
      </c>
      <c r="CS57" s="141">
        <v>0</v>
      </c>
      <c r="CT57" s="141">
        <v>0</v>
      </c>
      <c r="CU57" s="141">
        <v>0</v>
      </c>
      <c r="CV57" s="141">
        <v>0</v>
      </c>
      <c r="CW57" s="141">
        <v>0</v>
      </c>
      <c r="CX57" s="141">
        <v>0</v>
      </c>
      <c r="CY57" s="141">
        <v>0</v>
      </c>
      <c r="CZ57" s="141">
        <v>0</v>
      </c>
      <c r="DA57" s="141">
        <v>0</v>
      </c>
      <c r="DB57" s="141">
        <v>0</v>
      </c>
      <c r="DC57" s="141">
        <v>0</v>
      </c>
      <c r="DD57" s="141">
        <v>0</v>
      </c>
      <c r="DE57" s="141">
        <v>0</v>
      </c>
      <c r="DF57" s="141">
        <v>0</v>
      </c>
      <c r="DG57" s="141">
        <v>0</v>
      </c>
      <c r="DH57" s="141">
        <v>0</v>
      </c>
      <c r="DI57" s="141">
        <v>0</v>
      </c>
      <c r="DJ57" s="141">
        <v>0</v>
      </c>
      <c r="DK57" s="141">
        <v>0</v>
      </c>
      <c r="DL57" s="141">
        <v>0</v>
      </c>
      <c r="DM57" s="141">
        <v>0</v>
      </c>
      <c r="DN57" s="141">
        <v>0</v>
      </c>
      <c r="DO57" s="141">
        <v>0</v>
      </c>
      <c r="DP57" s="141">
        <v>0</v>
      </c>
      <c r="DQ57" s="141">
        <v>0</v>
      </c>
      <c r="DR57" s="141">
        <v>0</v>
      </c>
      <c r="DS57" s="141">
        <v>0</v>
      </c>
      <c r="DT57" s="141">
        <v>0</v>
      </c>
      <c r="DU57" s="141">
        <v>0</v>
      </c>
      <c r="DV57" s="141">
        <v>0</v>
      </c>
      <c r="DW57" s="141">
        <v>0</v>
      </c>
      <c r="DX57" s="141">
        <v>0</v>
      </c>
      <c r="DY57" s="141">
        <v>0</v>
      </c>
      <c r="DZ57" s="141">
        <v>0</v>
      </c>
      <c r="EA57" s="141">
        <v>0</v>
      </c>
      <c r="EB57" s="141">
        <v>0</v>
      </c>
      <c r="EC57" s="141">
        <v>0</v>
      </c>
      <c r="ED57" s="141">
        <v>0</v>
      </c>
      <c r="EE57" s="141">
        <v>0</v>
      </c>
      <c r="EF57" s="310">
        <f t="shared" si="0"/>
        <v>0</v>
      </c>
      <c r="EG57" s="310">
        <f t="shared" si="1"/>
        <v>0</v>
      </c>
    </row>
    <row r="58" spans="1:137" x14ac:dyDescent="0.2">
      <c r="A58" s="64" t="str">
        <f>IF('1'!$A$1=1,B58,C58)</f>
        <v>Other investments:  liabilities</v>
      </c>
      <c r="B58" s="35" t="s">
        <v>109</v>
      </c>
      <c r="C58" s="152" t="s">
        <v>194</v>
      </c>
      <c r="D58" s="140">
        <v>-14326.291000000001</v>
      </c>
      <c r="E58" s="140">
        <v>-18335.439999999999</v>
      </c>
      <c r="F58" s="140">
        <v>85692.849000000017</v>
      </c>
      <c r="G58" s="140">
        <v>-5086.9230000000007</v>
      </c>
      <c r="H58" s="140">
        <v>-14410.61</v>
      </c>
      <c r="I58" s="140">
        <v>-2696.5699999999997</v>
      </c>
      <c r="J58" s="140">
        <v>1979.9219999999996</v>
      </c>
      <c r="K58" s="140">
        <v>39856.439000000006</v>
      </c>
      <c r="L58" s="140">
        <v>2178.3410000000003</v>
      </c>
      <c r="M58" s="140">
        <v>-3560.1329999999998</v>
      </c>
      <c r="N58" s="140">
        <v>-1445.384</v>
      </c>
      <c r="O58" s="140">
        <v>-42252.137000000002</v>
      </c>
      <c r="P58" s="140">
        <v>13075.976000000001</v>
      </c>
      <c r="Q58" s="140">
        <v>-29903.328999999998</v>
      </c>
      <c r="R58" s="140">
        <v>-9909.9170000000013</v>
      </c>
      <c r="S58" s="140">
        <v>-21990.107999999997</v>
      </c>
      <c r="T58" s="140">
        <v>-15275.125000000002</v>
      </c>
      <c r="U58" s="140">
        <v>1871.3510000000001</v>
      </c>
      <c r="V58" s="140">
        <v>-7966.1869999999999</v>
      </c>
      <c r="W58" s="140">
        <v>927.39800000000014</v>
      </c>
      <c r="X58" s="140">
        <v>2672.8210000000036</v>
      </c>
      <c r="Y58" s="140">
        <v>7804.4549999999999</v>
      </c>
      <c r="Z58" s="140">
        <v>-8044.3940000000002</v>
      </c>
      <c r="AA58" s="140">
        <v>5869.8130000000001</v>
      </c>
      <c r="AB58" s="140">
        <v>-11511.86</v>
      </c>
      <c r="AC58" s="140">
        <v>2540.6099999999988</v>
      </c>
      <c r="AD58" s="140">
        <v>8235.4760000000006</v>
      </c>
      <c r="AE58" s="140">
        <v>46224.154999999999</v>
      </c>
      <c r="AF58" s="140">
        <v>2668.793999999999</v>
      </c>
      <c r="AG58" s="140">
        <v>-2950.3010000000004</v>
      </c>
      <c r="AH58" s="140">
        <v>11270.682999999997</v>
      </c>
      <c r="AI58" s="140">
        <v>-9433.7799999999988</v>
      </c>
      <c r="AJ58" s="140">
        <v>4229.5940000000001</v>
      </c>
      <c r="AK58" s="140">
        <v>-10422.094999999998</v>
      </c>
      <c r="AL58" s="140">
        <v>-15782.819</v>
      </c>
      <c r="AM58" s="140">
        <v>5283.1690000000008</v>
      </c>
      <c r="AN58" s="140">
        <v>-17060.596999999998</v>
      </c>
      <c r="AO58" s="140">
        <v>-9781.5779999999995</v>
      </c>
      <c r="AP58" s="140">
        <v>-13275.968000000001</v>
      </c>
      <c r="AQ58" s="140">
        <v>-313.82100000000014</v>
      </c>
      <c r="AR58" s="140">
        <v>1597.0540000000001</v>
      </c>
      <c r="AS58" s="140">
        <v>-1021.8840000000005</v>
      </c>
      <c r="AT58" s="140">
        <v>12329.119999999999</v>
      </c>
      <c r="AU58" s="140">
        <v>-2583.3280000000013</v>
      </c>
      <c r="AV58" s="140">
        <v>3411.1440000000002</v>
      </c>
      <c r="AW58" s="140">
        <v>11447.844000000001</v>
      </c>
      <c r="AX58" s="140">
        <v>-8882.8510000000006</v>
      </c>
      <c r="AY58" s="140">
        <v>77875.579999999987</v>
      </c>
      <c r="AZ58" s="140">
        <v>-10287.415999999999</v>
      </c>
      <c r="BA58" s="140">
        <v>-7197.5800000000027</v>
      </c>
      <c r="BB58" s="140">
        <v>18938.79</v>
      </c>
      <c r="BC58" s="140">
        <v>2976.0769999999998</v>
      </c>
      <c r="BD58" s="140">
        <v>-3429.2500000000009</v>
      </c>
      <c r="BE58" s="140">
        <v>13276.555</v>
      </c>
      <c r="BF58" s="140">
        <v>4815.5039999999999</v>
      </c>
      <c r="BG58" s="140">
        <v>9063.67</v>
      </c>
      <c r="BH58" s="140">
        <v>-3467.7619999999988</v>
      </c>
      <c r="BI58" s="140">
        <v>15678.785</v>
      </c>
      <c r="BJ58" s="140">
        <v>7066.5800000000008</v>
      </c>
      <c r="BK58" s="140">
        <v>23680.263000000003</v>
      </c>
      <c r="BL58" s="140">
        <v>-5523.3320000000003</v>
      </c>
      <c r="BM58" s="140">
        <v>1500.3880000000008</v>
      </c>
      <c r="BN58" s="140">
        <v>-20073.343000000004</v>
      </c>
      <c r="BO58" s="140">
        <v>-5608.2790000000005</v>
      </c>
      <c r="BP58" s="140">
        <v>8553.7720000000008</v>
      </c>
      <c r="BQ58" s="140">
        <v>84546.054000000004</v>
      </c>
      <c r="BR58" s="140">
        <v>-6964.7740000000013</v>
      </c>
      <c r="BS58" s="140">
        <v>-3247.5259999999998</v>
      </c>
      <c r="BT58" s="140">
        <v>6490.5989999999993</v>
      </c>
      <c r="BU58" s="140">
        <v>-2747.5200000000004</v>
      </c>
      <c r="BV58" s="140">
        <v>12654.64</v>
      </c>
      <c r="BW58" s="140">
        <v>57832.433000000012</v>
      </c>
      <c r="BX58" s="140">
        <v>-15690.192999999999</v>
      </c>
      <c r="BY58" s="140">
        <v>1171.1559999999999</v>
      </c>
      <c r="BZ58" s="140">
        <v>-10423.335000000001</v>
      </c>
      <c r="CA58" s="140">
        <v>-3351.6010000000006</v>
      </c>
      <c r="CB58" s="140">
        <v>4416.4570000000003</v>
      </c>
      <c r="CC58" s="140">
        <v>-2179.1900000000005</v>
      </c>
      <c r="CD58" s="140">
        <v>1170.2260000000006</v>
      </c>
      <c r="CE58" s="140">
        <v>63894.656999999992</v>
      </c>
      <c r="CF58" s="140">
        <v>-9140.9039999999986</v>
      </c>
      <c r="CG58" s="140">
        <v>25240.569000000003</v>
      </c>
      <c r="CH58" s="140">
        <v>38373.464999999997</v>
      </c>
      <c r="CI58" s="140">
        <v>17525.468000000001</v>
      </c>
      <c r="CJ58" s="140">
        <v>-16676.837</v>
      </c>
      <c r="CK58" s="140">
        <v>20940.870999999999</v>
      </c>
      <c r="CL58" s="140">
        <v>63570.896000000015</v>
      </c>
      <c r="CM58" s="140">
        <v>13896.077000000001</v>
      </c>
      <c r="CN58" s="140">
        <v>17289.645</v>
      </c>
      <c r="CO58" s="140">
        <v>42595.134999999995</v>
      </c>
      <c r="CP58" s="140">
        <v>-10223.876</v>
      </c>
      <c r="CQ58" s="140">
        <v>45308.49500000001</v>
      </c>
      <c r="CR58" s="140">
        <v>-40810.556999999993</v>
      </c>
      <c r="CS58" s="140">
        <v>151979.103</v>
      </c>
      <c r="CT58" s="140">
        <v>103525.70699999999</v>
      </c>
      <c r="CU58" s="140">
        <v>38067.912000000004</v>
      </c>
      <c r="CV58" s="140">
        <v>145323.61680000002</v>
      </c>
      <c r="CW58" s="140">
        <v>34996.149400000002</v>
      </c>
      <c r="CX58" s="140">
        <v>119323.34320000002</v>
      </c>
      <c r="CY58" s="140">
        <v>153003.0214</v>
      </c>
      <c r="CZ58" s="140">
        <v>70979.652799999996</v>
      </c>
      <c r="DA58" s="140">
        <v>90690.128199999992</v>
      </c>
      <c r="DB58" s="140">
        <v>115227.658</v>
      </c>
      <c r="DC58" s="140">
        <v>55218.585400000004</v>
      </c>
      <c r="DD58" s="140">
        <v>18613.418399999995</v>
      </c>
      <c r="DE58" s="140">
        <v>46950.67183870967</v>
      </c>
      <c r="DF58" s="140">
        <v>65768.568279999992</v>
      </c>
      <c r="DG58" s="140">
        <v>147997.64710967746</v>
      </c>
      <c r="DH58" s="140">
        <v>36426.248000000007</v>
      </c>
      <c r="DI58" s="140">
        <v>-11581.130999999999</v>
      </c>
      <c r="DJ58" s="140">
        <v>338283.83499999996</v>
      </c>
      <c r="DK58" s="140">
        <v>41349.147999999994</v>
      </c>
      <c r="DL58" s="140">
        <v>-7233.4920000000002</v>
      </c>
      <c r="DM58" s="140">
        <v>86054.702000000005</v>
      </c>
      <c r="DN58" s="140">
        <v>101163.685</v>
      </c>
      <c r="DO58" s="140">
        <v>124313.864</v>
      </c>
      <c r="DP58" s="140">
        <v>-17941.204000000005</v>
      </c>
      <c r="DQ58" s="140">
        <v>71360.798999999999</v>
      </c>
      <c r="DR58" s="140">
        <v>247095.12400000001</v>
      </c>
      <c r="DS58" s="140">
        <v>259875.38299999997</v>
      </c>
      <c r="DT58" s="140">
        <v>145901.66299999997</v>
      </c>
      <c r="DU58" s="140">
        <v>-38129.056999999993</v>
      </c>
      <c r="DV58" s="140">
        <v>175872.03</v>
      </c>
      <c r="DW58" s="140">
        <v>235158.13599999997</v>
      </c>
      <c r="DX58" s="140">
        <v>50437.837999999989</v>
      </c>
      <c r="DY58" s="140">
        <v>115790.87400000001</v>
      </c>
      <c r="DZ58" s="140">
        <v>92474.043999999994</v>
      </c>
      <c r="EA58" s="140">
        <v>183513.10600000003</v>
      </c>
      <c r="EB58" s="140">
        <v>102863.432</v>
      </c>
      <c r="EC58" s="140">
        <v>209098.30599999998</v>
      </c>
      <c r="ED58" s="140">
        <v>309514.95699999999</v>
      </c>
      <c r="EE58" s="140">
        <v>149007.9</v>
      </c>
      <c r="EF58" s="146">
        <f t="shared" si="0"/>
        <v>1269166.9609999999</v>
      </c>
      <c r="EG58" s="146">
        <f t="shared" si="1"/>
        <v>1731503.2289999998</v>
      </c>
    </row>
    <row r="59" spans="1:137" x14ac:dyDescent="0.2">
      <c r="A59" s="65" t="str">
        <f>IF('1'!$A$1=1,B59,C59)</f>
        <v xml:space="preserve">Currency and deposits </v>
      </c>
      <c r="B59" s="38" t="s">
        <v>188</v>
      </c>
      <c r="C59" s="153" t="s">
        <v>187</v>
      </c>
      <c r="D59" s="141">
        <v>-1438.954</v>
      </c>
      <c r="E59" s="141">
        <v>-3402.7049999999999</v>
      </c>
      <c r="F59" s="141">
        <v>-10186.222</v>
      </c>
      <c r="G59" s="141">
        <v>-6653.8760000000002</v>
      </c>
      <c r="H59" s="141">
        <v>-9453.6949999999997</v>
      </c>
      <c r="I59" s="141">
        <v>-4182.8680000000004</v>
      </c>
      <c r="J59" s="141">
        <v>1566.5309999999999</v>
      </c>
      <c r="K59" s="141">
        <v>-18707.239999999998</v>
      </c>
      <c r="L59" s="141">
        <v>-5315.1549999999997</v>
      </c>
      <c r="M59" s="141">
        <v>371.30200000000002</v>
      </c>
      <c r="N59" s="141">
        <v>-1142.319</v>
      </c>
      <c r="O59" s="141">
        <v>-25117.198999999997</v>
      </c>
      <c r="P59" s="141">
        <v>412.41500000000019</v>
      </c>
      <c r="Q59" s="141">
        <v>-14516.179</v>
      </c>
      <c r="R59" s="141">
        <v>-5956.4929999999995</v>
      </c>
      <c r="S59" s="141">
        <v>-6227.9679999999998</v>
      </c>
      <c r="T59" s="141">
        <v>-7183.8459999999995</v>
      </c>
      <c r="U59" s="141">
        <v>-548.93000000000006</v>
      </c>
      <c r="V59" s="141">
        <v>-9058.125</v>
      </c>
      <c r="W59" s="141">
        <v>-1228.175</v>
      </c>
      <c r="X59" s="141">
        <v>-5833.1530000000002</v>
      </c>
      <c r="Y59" s="141">
        <v>5718.1149999999998</v>
      </c>
      <c r="Z59" s="141">
        <v>-2955.6080000000002</v>
      </c>
      <c r="AA59" s="141">
        <v>4428.5650000000005</v>
      </c>
      <c r="AB59" s="141">
        <v>-8389.5390000000007</v>
      </c>
      <c r="AC59" s="141">
        <v>-1648.6940000000002</v>
      </c>
      <c r="AD59" s="141">
        <v>-1485.0859999999998</v>
      </c>
      <c r="AE59" s="141">
        <v>-4109.0950000000003</v>
      </c>
      <c r="AF59" s="141">
        <v>1585.422</v>
      </c>
      <c r="AG59" s="141">
        <v>-11174.592000000001</v>
      </c>
      <c r="AH59" s="141">
        <v>-2077.5450000000001</v>
      </c>
      <c r="AI59" s="141">
        <v>-3101.8680000000004</v>
      </c>
      <c r="AJ59" s="141">
        <v>287.19499999999994</v>
      </c>
      <c r="AK59" s="141">
        <v>-2905.3920000000003</v>
      </c>
      <c r="AL59" s="141">
        <v>-4806.95</v>
      </c>
      <c r="AM59" s="141">
        <v>330.19800000000004</v>
      </c>
      <c r="AN59" s="141">
        <v>-1819.797</v>
      </c>
      <c r="AO59" s="141">
        <v>-2336.7110000000002</v>
      </c>
      <c r="AP59" s="141">
        <v>1290.7190000000001</v>
      </c>
      <c r="AQ59" s="141">
        <v>1542.953</v>
      </c>
      <c r="AR59" s="141">
        <v>-3037.0219999999999</v>
      </c>
      <c r="AS59" s="141">
        <v>-7913.0550000000003</v>
      </c>
      <c r="AT59" s="141">
        <v>475.2120000000001</v>
      </c>
      <c r="AU59" s="141">
        <v>-1786.3429999999998</v>
      </c>
      <c r="AV59" s="141">
        <v>704.78200000000015</v>
      </c>
      <c r="AW59" s="141">
        <v>112.50900000000001</v>
      </c>
      <c r="AX59" s="141">
        <v>-642.47</v>
      </c>
      <c r="AY59" s="141">
        <v>-1055.9880000000001</v>
      </c>
      <c r="AZ59" s="141">
        <v>250.91300000000001</v>
      </c>
      <c r="BA59" s="141">
        <v>-9125.9880000000012</v>
      </c>
      <c r="BB59" s="141">
        <v>-590.99800000000005</v>
      </c>
      <c r="BC59" s="141">
        <v>482.60699999999997</v>
      </c>
      <c r="BD59" s="141">
        <v>4220.6149999999998</v>
      </c>
      <c r="BE59" s="141">
        <v>2014.008</v>
      </c>
      <c r="BF59" s="141">
        <v>-3991.46</v>
      </c>
      <c r="BG59" s="141">
        <v>656.42200000000003</v>
      </c>
      <c r="BH59" s="141">
        <v>173.38800000000001</v>
      </c>
      <c r="BI59" s="141">
        <v>372.12299999999999</v>
      </c>
      <c r="BJ59" s="141">
        <v>706.65800000000002</v>
      </c>
      <c r="BK59" s="141">
        <v>-1747.098</v>
      </c>
      <c r="BL59" s="141">
        <v>-96.477000000000004</v>
      </c>
      <c r="BM59" s="141">
        <v>2213.6869999999999</v>
      </c>
      <c r="BN59" s="141">
        <v>-4859.8620000000001</v>
      </c>
      <c r="BO59" s="141">
        <v>-653.39199999999994</v>
      </c>
      <c r="BP59" s="141">
        <v>2171.9610000000002</v>
      </c>
      <c r="BQ59" s="141">
        <v>-1041.587</v>
      </c>
      <c r="BR59" s="141">
        <v>600.88200000000006</v>
      </c>
      <c r="BS59" s="141">
        <v>-1403.5920000000001</v>
      </c>
      <c r="BT59" s="141">
        <v>391.67399999999998</v>
      </c>
      <c r="BU59" s="141">
        <v>-2265.9960000000001</v>
      </c>
      <c r="BV59" s="141">
        <v>651.13400000000001</v>
      </c>
      <c r="BW59" s="141">
        <v>1831.0309999999999</v>
      </c>
      <c r="BX59" s="141">
        <v>620.83500000000004</v>
      </c>
      <c r="BY59" s="141">
        <v>474.03899999999999</v>
      </c>
      <c r="BZ59" s="141">
        <v>500.32000000000005</v>
      </c>
      <c r="CA59" s="141">
        <v>363.08999999999992</v>
      </c>
      <c r="CB59" s="141">
        <v>552.05700000000002</v>
      </c>
      <c r="CC59" s="141">
        <v>1307.5129999999999</v>
      </c>
      <c r="CD59" s="141">
        <v>4000.5390000000002</v>
      </c>
      <c r="CE59" s="141">
        <v>964.25400000000002</v>
      </c>
      <c r="CF59" s="141">
        <v>908.745</v>
      </c>
      <c r="CG59" s="141">
        <v>870.36400000000003</v>
      </c>
      <c r="CH59" s="141">
        <v>1004.9559999999999</v>
      </c>
      <c r="CI59" s="141">
        <v>-1006.898</v>
      </c>
      <c r="CJ59" s="141">
        <v>-1287.1389999999999</v>
      </c>
      <c r="CK59" s="141">
        <v>3949.4990000000003</v>
      </c>
      <c r="CL59" s="141">
        <v>-3744.6280000000006</v>
      </c>
      <c r="CM59" s="141">
        <v>614.35299999999995</v>
      </c>
      <c r="CN59" s="141">
        <v>3276.5479999999998</v>
      </c>
      <c r="CO59" s="141">
        <v>-3510.5880000000002</v>
      </c>
      <c r="CP59" s="141">
        <v>-1974.7049999999999</v>
      </c>
      <c r="CQ59" s="141">
        <v>1389.607</v>
      </c>
      <c r="CR59" s="141">
        <v>109.706</v>
      </c>
      <c r="CS59" s="141">
        <v>-4936.7609999999995</v>
      </c>
      <c r="CT59" s="141">
        <v>1682.155</v>
      </c>
      <c r="CU59" s="141">
        <v>-3766.5659999999998</v>
      </c>
      <c r="CV59" s="141">
        <v>-1170.1959999999999</v>
      </c>
      <c r="CW59" s="141">
        <v>1353.038</v>
      </c>
      <c r="CX59" s="141">
        <v>-1060.489</v>
      </c>
      <c r="CY59" s="141">
        <v>1682.155</v>
      </c>
      <c r="CZ59" s="141">
        <v>-1206.7640000000001</v>
      </c>
      <c r="DA59" s="141">
        <v>-1426.175</v>
      </c>
      <c r="DB59" s="141">
        <v>-1462.7440000000001</v>
      </c>
      <c r="DC59" s="141">
        <v>694.803</v>
      </c>
      <c r="DD59" s="141">
        <v>2230.6849999999999</v>
      </c>
      <c r="DE59" s="141">
        <v>-2300.694</v>
      </c>
      <c r="DF59" s="141">
        <v>4483.2719999999999</v>
      </c>
      <c r="DG59" s="141">
        <v>-630.59700000000009</v>
      </c>
      <c r="DH59" s="141">
        <v>681.63200000000006</v>
      </c>
      <c r="DI59" s="141">
        <v>-2088.509</v>
      </c>
      <c r="DJ59" s="141">
        <v>1353.2350000000001</v>
      </c>
      <c r="DK59" s="141">
        <v>432.96600000000001</v>
      </c>
      <c r="DL59" s="141">
        <v>-238.26000000000002</v>
      </c>
      <c r="DM59" s="141">
        <v>3076.2910000000002</v>
      </c>
      <c r="DN59" s="141">
        <v>614.85200000000009</v>
      </c>
      <c r="DO59" s="141">
        <v>-1482.818</v>
      </c>
      <c r="DP59" s="141">
        <v>1154.9259999999999</v>
      </c>
      <c r="DQ59" s="141">
        <v>-1154.789</v>
      </c>
      <c r="DR59" s="141">
        <v>-1529.96</v>
      </c>
      <c r="DS59" s="141">
        <v>1795.337</v>
      </c>
      <c r="DT59" s="141">
        <v>1263.269</v>
      </c>
      <c r="DU59" s="141">
        <v>1583.502</v>
      </c>
      <c r="DV59" s="141">
        <v>-995.53700000000003</v>
      </c>
      <c r="DW59" s="141">
        <v>1697.954</v>
      </c>
      <c r="DX59" s="141">
        <v>-706.01</v>
      </c>
      <c r="DY59" s="141">
        <v>498.952</v>
      </c>
      <c r="DZ59" s="141">
        <v>-250.76499999999999</v>
      </c>
      <c r="EA59" s="141">
        <v>1077.489</v>
      </c>
      <c r="EB59" s="141">
        <v>454.50099999999998</v>
      </c>
      <c r="EC59" s="141">
        <v>999.05000000000007</v>
      </c>
      <c r="ED59" s="141">
        <v>-1684.1599999999999</v>
      </c>
      <c r="EE59" s="141">
        <v>2531.9939999999997</v>
      </c>
      <c r="EF59" s="310">
        <f t="shared" si="0"/>
        <v>2614.9029999999998</v>
      </c>
      <c r="EG59" s="310">
        <f t="shared" si="1"/>
        <v>6470.2390000000005</v>
      </c>
    </row>
    <row r="60" spans="1:137" x14ac:dyDescent="0.2">
      <c r="A60" s="65" t="str">
        <f>IF('1'!$A$1=1,B60,C60)</f>
        <v>Loans</v>
      </c>
      <c r="B60" s="38" t="s">
        <v>190</v>
      </c>
      <c r="C60" s="153" t="s">
        <v>160</v>
      </c>
      <c r="D60" s="141">
        <v>-3747.6060000000002</v>
      </c>
      <c r="E60" s="141">
        <v>-8616.9220000000005</v>
      </c>
      <c r="F60" s="141">
        <v>105879.243</v>
      </c>
      <c r="G60" s="141">
        <v>817.53999999999951</v>
      </c>
      <c r="H60" s="141">
        <v>-6755.6270000000004</v>
      </c>
      <c r="I60" s="141">
        <v>2420.543000000001</v>
      </c>
      <c r="J60" s="141">
        <v>1457.7439999999997</v>
      </c>
      <c r="K60" s="141">
        <v>45976.842000000004</v>
      </c>
      <c r="L60" s="141">
        <v>-4639.8680000000004</v>
      </c>
      <c r="M60" s="141">
        <v>4215.3730000000005</v>
      </c>
      <c r="N60" s="141">
        <v>10956.932999999999</v>
      </c>
      <c r="O60" s="141">
        <v>912.92799999999966</v>
      </c>
      <c r="P60" s="141">
        <v>7083.8310000000001</v>
      </c>
      <c r="Q60" s="141">
        <v>-19134.963</v>
      </c>
      <c r="R60" s="141">
        <v>-7933.2050000000008</v>
      </c>
      <c r="S60" s="141">
        <v>-21067.445999999996</v>
      </c>
      <c r="T60" s="141">
        <v>-7612.3560000000007</v>
      </c>
      <c r="U60" s="141">
        <v>-623.78299999999967</v>
      </c>
      <c r="V60" s="141">
        <v>2878.7460000000001</v>
      </c>
      <c r="W60" s="141">
        <v>802.07400000000007</v>
      </c>
      <c r="X60" s="141">
        <v>10108.778000000004</v>
      </c>
      <c r="Y60" s="141">
        <v>-231.815</v>
      </c>
      <c r="Z60" s="141">
        <v>2030.3740000000003</v>
      </c>
      <c r="AA60" s="141">
        <v>576.49900000000025</v>
      </c>
      <c r="AB60" s="141">
        <v>4588.4529999999995</v>
      </c>
      <c r="AC60" s="141">
        <v>-1864.9160000000002</v>
      </c>
      <c r="AD60" s="141">
        <v>4644.268</v>
      </c>
      <c r="AE60" s="141">
        <v>45364.737000000001</v>
      </c>
      <c r="AF60" s="141">
        <v>-6923.0070000000005</v>
      </c>
      <c r="AG60" s="141">
        <v>2140.9269999999997</v>
      </c>
      <c r="AH60" s="141">
        <v>3194.2259999999997</v>
      </c>
      <c r="AI60" s="141">
        <v>-6716.4409999999989</v>
      </c>
      <c r="AJ60" s="141">
        <v>-2114.7979999999998</v>
      </c>
      <c r="AK60" s="141">
        <v>-12101.358999999999</v>
      </c>
      <c r="AL60" s="141">
        <v>-13726.511999999999</v>
      </c>
      <c r="AM60" s="141">
        <v>9438.1620000000003</v>
      </c>
      <c r="AN60" s="141">
        <v>-8700.9039999999986</v>
      </c>
      <c r="AO60" s="141">
        <v>-9075.130000000001</v>
      </c>
      <c r="AP60" s="141">
        <v>-4214.5929999999989</v>
      </c>
      <c r="AQ60" s="141">
        <v>-1229.1320000000001</v>
      </c>
      <c r="AR60" s="141">
        <v>-12148.089</v>
      </c>
      <c r="AS60" s="141">
        <v>3877.9209999999998</v>
      </c>
      <c r="AT60" s="141">
        <v>12989.137999999999</v>
      </c>
      <c r="AU60" s="141">
        <v>-9288.987000000001</v>
      </c>
      <c r="AV60" s="141">
        <v>958.50300000000004</v>
      </c>
      <c r="AW60" s="141">
        <v>4753.527</v>
      </c>
      <c r="AX60" s="141">
        <v>-12793.542000000001</v>
      </c>
      <c r="AY60" s="141">
        <v>73095.848999999987</v>
      </c>
      <c r="AZ60" s="141">
        <v>-3150.3469999999998</v>
      </c>
      <c r="BA60" s="141">
        <v>-2254.3360000000011</v>
      </c>
      <c r="BB60" s="141">
        <v>5721.9310000000014</v>
      </c>
      <c r="BC60" s="141">
        <v>160.86900000000014</v>
      </c>
      <c r="BD60" s="141">
        <v>-7808.1380000000008</v>
      </c>
      <c r="BE60" s="141">
        <v>4399.018</v>
      </c>
      <c r="BF60" s="141">
        <v>334.76800000000003</v>
      </c>
      <c r="BG60" s="141">
        <v>2095.5010000000002</v>
      </c>
      <c r="BH60" s="141">
        <v>-13028.875</v>
      </c>
      <c r="BI60" s="141">
        <v>7814.5839999999998</v>
      </c>
      <c r="BJ60" s="141">
        <v>-1340.2139999999999</v>
      </c>
      <c r="BK60" s="141">
        <v>23278.902000000002</v>
      </c>
      <c r="BL60" s="141">
        <v>-1712.4739999999997</v>
      </c>
      <c r="BM60" s="141">
        <v>-13257.526</v>
      </c>
      <c r="BN60" s="141">
        <v>-24193.660000000003</v>
      </c>
      <c r="BO60" s="141">
        <v>-2722.4650000000001</v>
      </c>
      <c r="BP60" s="141">
        <v>1716.117</v>
      </c>
      <c r="BQ60" s="141">
        <v>80406.415999999997</v>
      </c>
      <c r="BR60" s="141">
        <v>-16742.77</v>
      </c>
      <c r="BS60" s="141">
        <v>-5421.7189999999991</v>
      </c>
      <c r="BT60" s="141">
        <v>-1986.3460000000002</v>
      </c>
      <c r="BU60" s="141">
        <v>-1954.4220000000003</v>
      </c>
      <c r="BV60" s="141">
        <v>-3680.3190000000009</v>
      </c>
      <c r="BW60" s="141">
        <v>49099.820000000007</v>
      </c>
      <c r="BX60" s="141">
        <v>-3978.9880000000003</v>
      </c>
      <c r="BY60" s="141">
        <v>-7584.6270000000004</v>
      </c>
      <c r="BZ60" s="141">
        <v>-24821.435000000001</v>
      </c>
      <c r="CA60" s="141">
        <v>83.789999999999907</v>
      </c>
      <c r="CB60" s="141">
        <v>2180.6260000000002</v>
      </c>
      <c r="CC60" s="141">
        <v>9152.5959999999995</v>
      </c>
      <c r="CD60" s="141">
        <v>-1768.9449999999997</v>
      </c>
      <c r="CE60" s="141">
        <v>-6642.6440000000002</v>
      </c>
      <c r="CF60" s="141">
        <v>-11626.588</v>
      </c>
      <c r="CG60" s="141">
        <v>20651.375</v>
      </c>
      <c r="CH60" s="141">
        <v>30836.292999999998</v>
      </c>
      <c r="CI60" s="141">
        <v>24056.698</v>
      </c>
      <c r="CJ60" s="141">
        <v>-923.38199999999995</v>
      </c>
      <c r="CK60" s="141">
        <v>-6734.0379999999996</v>
      </c>
      <c r="CL60" s="141">
        <v>77496.23000000001</v>
      </c>
      <c r="CM60" s="141">
        <v>23199.135000000002</v>
      </c>
      <c r="CN60" s="141">
        <v>28523.527000000002</v>
      </c>
      <c r="CO60" s="141">
        <v>53829.015999999996</v>
      </c>
      <c r="CP60" s="141">
        <v>-254.80099999999993</v>
      </c>
      <c r="CQ60" s="141">
        <v>56059.664000000004</v>
      </c>
      <c r="CR60" s="141">
        <v>-6253.23</v>
      </c>
      <c r="CS60" s="141">
        <v>160133.9</v>
      </c>
      <c r="CT60" s="141">
        <v>98186.691000000006</v>
      </c>
      <c r="CU60" s="141">
        <v>53097.607000000004</v>
      </c>
      <c r="CV60" s="141">
        <v>128611.76680000001</v>
      </c>
      <c r="CW60" s="141">
        <v>7642.8373999999985</v>
      </c>
      <c r="CX60" s="141">
        <v>92701.401200000022</v>
      </c>
      <c r="CY60" s="141">
        <v>154246.3554</v>
      </c>
      <c r="CZ60" s="141">
        <v>71857.299799999993</v>
      </c>
      <c r="DA60" s="141">
        <v>91275.22619999999</v>
      </c>
      <c r="DB60" s="141">
        <v>114313.44300000001</v>
      </c>
      <c r="DC60" s="141">
        <v>61874.071400000001</v>
      </c>
      <c r="DD60" s="141">
        <v>31156.447399999994</v>
      </c>
      <c r="DE60" s="141">
        <v>51077.312838709673</v>
      </c>
      <c r="DF60" s="141">
        <v>78242.188280000002</v>
      </c>
      <c r="DG60" s="141">
        <v>164318.97510967747</v>
      </c>
      <c r="DH60" s="141">
        <v>22074.097000000002</v>
      </c>
      <c r="DI60" s="141">
        <v>-12606.398999999999</v>
      </c>
      <c r="DJ60" s="141">
        <v>311296.45600000001</v>
      </c>
      <c r="DK60" s="141">
        <v>23912.424999999996</v>
      </c>
      <c r="DL60" s="141">
        <v>6942.9960000000001</v>
      </c>
      <c r="DM60" s="141">
        <v>65775.468000000008</v>
      </c>
      <c r="DN60" s="141">
        <v>88538.710999999996</v>
      </c>
      <c r="DO60" s="141">
        <v>111215.643</v>
      </c>
      <c r="DP60" s="141">
        <v>-33656.448000000004</v>
      </c>
      <c r="DQ60" s="141">
        <v>72928.010999999999</v>
      </c>
      <c r="DR60" s="141">
        <v>214552.467</v>
      </c>
      <c r="DS60" s="141">
        <v>284175.05199999997</v>
      </c>
      <c r="DT60" s="141">
        <v>132426.79399999999</v>
      </c>
      <c r="DU60" s="141">
        <v>-20252.154999999999</v>
      </c>
      <c r="DV60" s="141">
        <v>137377.94100000002</v>
      </c>
      <c r="DW60" s="141">
        <v>218054.36</v>
      </c>
      <c r="DX60" s="141">
        <v>44582.107999999993</v>
      </c>
      <c r="DY60" s="141">
        <v>103275.504</v>
      </c>
      <c r="DZ60" s="141">
        <v>112785.978</v>
      </c>
      <c r="EA60" s="141">
        <v>194412.32600000003</v>
      </c>
      <c r="EB60" s="141">
        <v>68403.97</v>
      </c>
      <c r="EC60" s="141">
        <v>212719.864</v>
      </c>
      <c r="ED60" s="141">
        <v>313556.94099999999</v>
      </c>
      <c r="EE60" s="141">
        <v>140652.31999999998</v>
      </c>
      <c r="EF60" s="310">
        <f t="shared" si="0"/>
        <v>1155148.4789999998</v>
      </c>
      <c r="EG60" s="310">
        <f t="shared" si="1"/>
        <v>1657995.9510000001</v>
      </c>
    </row>
    <row r="61" spans="1:137" x14ac:dyDescent="0.2">
      <c r="A61" s="161" t="str">
        <f>IF('1'!$A$1=1,B61,C61)</f>
        <v xml:space="preserve">General government </v>
      </c>
      <c r="B61" s="68" t="s">
        <v>141</v>
      </c>
      <c r="C61" s="158" t="s">
        <v>195</v>
      </c>
      <c r="D61" s="141">
        <v>-2435.1530000000002</v>
      </c>
      <c r="E61" s="141">
        <v>-391.678</v>
      </c>
      <c r="F61" s="141">
        <v>58088.865999999995</v>
      </c>
      <c r="G61" s="141">
        <v>3247.4539999999997</v>
      </c>
      <c r="H61" s="141">
        <v>-334.64400000000001</v>
      </c>
      <c r="I61" s="141">
        <v>-1019.1759999999999</v>
      </c>
      <c r="J61" s="141">
        <v>11379.106</v>
      </c>
      <c r="K61" s="141">
        <v>10467.404</v>
      </c>
      <c r="L61" s="141">
        <v>8713.3679999999986</v>
      </c>
      <c r="M61" s="141">
        <v>4411.9440000000004</v>
      </c>
      <c r="N61" s="141">
        <v>-326.37700000000001</v>
      </c>
      <c r="O61" s="141">
        <v>-1264.0530000000001</v>
      </c>
      <c r="P61" s="141">
        <v>-897.60900000000004</v>
      </c>
      <c r="Q61" s="141">
        <v>-554.25400000000002</v>
      </c>
      <c r="R61" s="141">
        <v>8302.1910000000007</v>
      </c>
      <c r="S61" s="141">
        <v>-153.77699999999999</v>
      </c>
      <c r="T61" s="141">
        <v>-806.60699999999997</v>
      </c>
      <c r="U61" s="141">
        <v>1023.005</v>
      </c>
      <c r="V61" s="141">
        <v>-595.60299999999995</v>
      </c>
      <c r="W61" s="141">
        <v>-375.97199999999998</v>
      </c>
      <c r="X61" s="141">
        <v>-341.58100000000002</v>
      </c>
      <c r="Y61" s="141">
        <v>-103.029</v>
      </c>
      <c r="Z61" s="141">
        <v>-436.916</v>
      </c>
      <c r="AA61" s="141">
        <v>1703.2940000000001</v>
      </c>
      <c r="AB61" s="141">
        <v>-1004.573</v>
      </c>
      <c r="AC61" s="141">
        <v>-324.33300000000003</v>
      </c>
      <c r="AD61" s="141">
        <v>189.011</v>
      </c>
      <c r="AE61" s="141">
        <v>15979.812</v>
      </c>
      <c r="AF61" s="141">
        <v>-1083.3710000000001</v>
      </c>
      <c r="AG61" s="141">
        <v>417.74200000000002</v>
      </c>
      <c r="AH61" s="141">
        <v>-908.92600000000004</v>
      </c>
      <c r="AI61" s="141">
        <v>-6562.6299999999992</v>
      </c>
      <c r="AJ61" s="141">
        <v>-261.08600000000001</v>
      </c>
      <c r="AK61" s="141">
        <v>159.93</v>
      </c>
      <c r="AL61" s="141">
        <v>-4993.8869999999997</v>
      </c>
      <c r="AM61" s="141">
        <v>-2393.9360000000001</v>
      </c>
      <c r="AN61" s="141">
        <v>-1080.5039999999999</v>
      </c>
      <c r="AO61" s="141">
        <v>-7145.9859999999999</v>
      </c>
      <c r="AP61" s="141">
        <v>-3371.674</v>
      </c>
      <c r="AQ61" s="141">
        <v>-261.517</v>
      </c>
      <c r="AR61" s="141">
        <v>-7042.75</v>
      </c>
      <c r="AS61" s="141">
        <v>-2384.3980000000001</v>
      </c>
      <c r="AT61" s="141">
        <v>290.40800000000002</v>
      </c>
      <c r="AU61" s="141">
        <v>-9728.7019999999993</v>
      </c>
      <c r="AV61" s="141">
        <v>-28.190999999999999</v>
      </c>
      <c r="AW61" s="141">
        <v>534.41999999999996</v>
      </c>
      <c r="AX61" s="141">
        <v>-6731.973</v>
      </c>
      <c r="AY61" s="141">
        <v>25371.483</v>
      </c>
      <c r="AZ61" s="141">
        <v>27.879000000000001</v>
      </c>
      <c r="BA61" s="141">
        <v>-6274.1170000000002</v>
      </c>
      <c r="BB61" s="141">
        <v>13243.722000000002</v>
      </c>
      <c r="BC61" s="141">
        <v>616.66399999999999</v>
      </c>
      <c r="BD61" s="141">
        <v>-6489.1959999999999</v>
      </c>
      <c r="BE61" s="141">
        <v>-2040.5080000000003</v>
      </c>
      <c r="BF61" s="141">
        <v>0</v>
      </c>
      <c r="BG61" s="141">
        <v>-1237.1020000000001</v>
      </c>
      <c r="BH61" s="141">
        <v>-9016.18</v>
      </c>
      <c r="BI61" s="141">
        <v>7740.16</v>
      </c>
      <c r="BJ61" s="141">
        <v>-268.04300000000001</v>
      </c>
      <c r="BK61" s="141">
        <v>4296.9170000000004</v>
      </c>
      <c r="BL61" s="141">
        <v>-723.58100000000002</v>
      </c>
      <c r="BM61" s="141">
        <v>-1598.7739999999999</v>
      </c>
      <c r="BN61" s="141">
        <v>-9825.3729999999996</v>
      </c>
      <c r="BO61" s="141">
        <v>-462.81900000000002</v>
      </c>
      <c r="BP61" s="141">
        <v>589.91499999999996</v>
      </c>
      <c r="BQ61" s="141">
        <v>70952.016999999993</v>
      </c>
      <c r="BR61" s="141">
        <v>-18463.478999999999</v>
      </c>
      <c r="BS61" s="141">
        <v>-1761.3710000000001</v>
      </c>
      <c r="BT61" s="141">
        <v>3329.2299999999996</v>
      </c>
      <c r="BU61" s="141">
        <v>736.44899999999996</v>
      </c>
      <c r="BV61" s="141">
        <v>1472.1279999999999</v>
      </c>
      <c r="BW61" s="141">
        <v>41663.014000000003</v>
      </c>
      <c r="BX61" s="141">
        <v>-705.49400000000003</v>
      </c>
      <c r="BY61" s="141">
        <v>-2202.8879999999999</v>
      </c>
      <c r="BZ61" s="141">
        <v>-16065.834000000001</v>
      </c>
      <c r="CA61" s="141">
        <v>754.11</v>
      </c>
      <c r="CB61" s="141">
        <v>910.89400000000001</v>
      </c>
      <c r="CC61" s="141">
        <v>9724.634</v>
      </c>
      <c r="CD61" s="141">
        <v>244.93100000000001</v>
      </c>
      <c r="CE61" s="141">
        <v>-1151.749</v>
      </c>
      <c r="CF61" s="141">
        <v>-4864.4579999999996</v>
      </c>
      <c r="CG61" s="141">
        <v>16484.174999999999</v>
      </c>
      <c r="CH61" s="141">
        <v>27213.161</v>
      </c>
      <c r="CI61" s="141">
        <v>16763.491000000002</v>
      </c>
      <c r="CJ61" s="141">
        <v>-923.38199999999995</v>
      </c>
      <c r="CK61" s="141">
        <v>-2898.194</v>
      </c>
      <c r="CL61" s="141">
        <v>90690.19</v>
      </c>
      <c r="CM61" s="141">
        <v>25715.057000000001</v>
      </c>
      <c r="CN61" s="141">
        <v>27411.841</v>
      </c>
      <c r="CO61" s="141">
        <v>59943.29</v>
      </c>
      <c r="CP61" s="141">
        <v>-1019.203</v>
      </c>
      <c r="CQ61" s="141">
        <v>56973.879000000001</v>
      </c>
      <c r="CR61" s="141">
        <v>9434.6990000000005</v>
      </c>
      <c r="CS61" s="141">
        <v>153514.98300000001</v>
      </c>
      <c r="CT61" s="141">
        <v>95005.222999999998</v>
      </c>
      <c r="CU61" s="141">
        <v>58509.760000000002</v>
      </c>
      <c r="CV61" s="141">
        <v>117677.75480000001</v>
      </c>
      <c r="CW61" s="141">
        <v>18979.103399999996</v>
      </c>
      <c r="CX61" s="141">
        <v>113984.32620000002</v>
      </c>
      <c r="CY61" s="141">
        <v>156659.8824</v>
      </c>
      <c r="CZ61" s="141">
        <v>70504.260799999989</v>
      </c>
      <c r="DA61" s="141">
        <v>93140.224199999997</v>
      </c>
      <c r="DB61" s="141">
        <v>115008.247</v>
      </c>
      <c r="DC61" s="141">
        <v>57193.290399999998</v>
      </c>
      <c r="DD61" s="141">
        <v>44942.809399999991</v>
      </c>
      <c r="DE61" s="141">
        <v>56737.750838709675</v>
      </c>
      <c r="DF61" s="141">
        <v>71914.990279999998</v>
      </c>
      <c r="DG61" s="141">
        <v>167546.14710967746</v>
      </c>
      <c r="DH61" s="141">
        <v>12152.557000000001</v>
      </c>
      <c r="DI61" s="141">
        <v>-3075.203</v>
      </c>
      <c r="DJ61" s="141">
        <v>329700.45699999999</v>
      </c>
      <c r="DK61" s="141">
        <v>35720.589999999997</v>
      </c>
      <c r="DL61" s="141">
        <v>-522.49400000000003</v>
      </c>
      <c r="DM61" s="141">
        <v>70147.040000000008</v>
      </c>
      <c r="DN61" s="141">
        <v>88005.84</v>
      </c>
      <c r="DO61" s="141">
        <v>118753.299</v>
      </c>
      <c r="DP61" s="141">
        <v>-20581.035</v>
      </c>
      <c r="DQ61" s="141">
        <v>56472.271000000001</v>
      </c>
      <c r="DR61" s="141">
        <v>214759.21900000001</v>
      </c>
      <c r="DS61" s="141">
        <v>258080.046</v>
      </c>
      <c r="DT61" s="141">
        <v>128426.442</v>
      </c>
      <c r="DU61" s="141">
        <v>-9209.3130000000001</v>
      </c>
      <c r="DV61" s="141">
        <v>152228.03100000002</v>
      </c>
      <c r="DW61" s="141">
        <v>224514.86600000001</v>
      </c>
      <c r="DX61" s="141">
        <v>41176.647999999994</v>
      </c>
      <c r="DY61" s="141">
        <v>107350.27600000001</v>
      </c>
      <c r="DZ61" s="141">
        <v>97071.397000000012</v>
      </c>
      <c r="EA61" s="141">
        <v>187242.878</v>
      </c>
      <c r="EB61" s="141">
        <v>53446.745000000003</v>
      </c>
      <c r="EC61" s="141">
        <v>201105.902</v>
      </c>
      <c r="ED61" s="141">
        <v>289515.55699999997</v>
      </c>
      <c r="EE61" s="141">
        <v>124996.15699999999</v>
      </c>
      <c r="EF61" s="310">
        <f t="shared" si="0"/>
        <v>1159612.5869999998</v>
      </c>
      <c r="EG61" s="310">
        <f t="shared" si="1"/>
        <v>1597865.5860000001</v>
      </c>
    </row>
    <row r="62" spans="1:137" x14ac:dyDescent="0.2">
      <c r="A62" s="62" t="str">
        <f>IF('1'!$A$1=1,B62,C62)</f>
        <v>Credit and loans with the IMF</v>
      </c>
      <c r="B62" s="61" t="s">
        <v>126</v>
      </c>
      <c r="C62" s="162" t="s">
        <v>196</v>
      </c>
      <c r="D62" s="141">
        <v>-1881.7090000000001</v>
      </c>
      <c r="E62" s="141">
        <v>0</v>
      </c>
      <c r="F62" s="141">
        <v>54670.201999999997</v>
      </c>
      <c r="G62" s="141">
        <v>-2679.7179999999998</v>
      </c>
      <c r="H62" s="141">
        <v>0</v>
      </c>
      <c r="I62" s="141">
        <v>-2441.7759999999998</v>
      </c>
      <c r="J62" s="141">
        <v>-2567.37</v>
      </c>
      <c r="K62" s="141">
        <v>0</v>
      </c>
      <c r="L62" s="141">
        <v>-2505.0929999999998</v>
      </c>
      <c r="M62" s="141">
        <v>0</v>
      </c>
      <c r="N62" s="141">
        <v>0</v>
      </c>
      <c r="O62" s="141">
        <v>-2645.1480000000001</v>
      </c>
      <c r="P62" s="141">
        <v>0</v>
      </c>
      <c r="Q62" s="141">
        <v>0</v>
      </c>
      <c r="R62" s="141">
        <v>0</v>
      </c>
      <c r="S62" s="141">
        <v>0</v>
      </c>
      <c r="T62" s="141">
        <v>0</v>
      </c>
      <c r="U62" s="141">
        <v>0</v>
      </c>
      <c r="V62" s="141">
        <v>0</v>
      </c>
      <c r="W62" s="141">
        <v>0</v>
      </c>
      <c r="X62" s="141">
        <v>0</v>
      </c>
      <c r="Y62" s="141">
        <v>0</v>
      </c>
      <c r="Z62" s="141">
        <v>0</v>
      </c>
      <c r="AA62" s="141">
        <v>0</v>
      </c>
      <c r="AB62" s="141">
        <v>0</v>
      </c>
      <c r="AC62" s="141">
        <v>0</v>
      </c>
      <c r="AD62" s="141">
        <v>0</v>
      </c>
      <c r="AE62" s="141">
        <v>0</v>
      </c>
      <c r="AF62" s="141">
        <v>0</v>
      </c>
      <c r="AG62" s="141">
        <v>0</v>
      </c>
      <c r="AH62" s="141">
        <v>0</v>
      </c>
      <c r="AI62" s="141">
        <v>-5844.8419999999996</v>
      </c>
      <c r="AJ62" s="141">
        <v>0</v>
      </c>
      <c r="AK62" s="141">
        <v>0</v>
      </c>
      <c r="AL62" s="141">
        <v>-6088.8029999999999</v>
      </c>
      <c r="AM62" s="141">
        <v>-3164.3980000000001</v>
      </c>
      <c r="AN62" s="141">
        <v>0</v>
      </c>
      <c r="AO62" s="141">
        <v>-6385.1970000000001</v>
      </c>
      <c r="AP62" s="141">
        <v>-3081.9209999999998</v>
      </c>
      <c r="AQ62" s="141">
        <v>0</v>
      </c>
      <c r="AR62" s="141">
        <v>-6047.8630000000003</v>
      </c>
      <c r="AS62" s="141">
        <v>-3013.25</v>
      </c>
      <c r="AT62" s="141">
        <v>0</v>
      </c>
      <c r="AU62" s="141">
        <v>-9343.9509999999991</v>
      </c>
      <c r="AV62" s="141">
        <v>0</v>
      </c>
      <c r="AW62" s="141">
        <v>0</v>
      </c>
      <c r="AX62" s="141">
        <v>-6257.1040000000003</v>
      </c>
      <c r="AY62" s="141">
        <v>-3112.384</v>
      </c>
      <c r="AZ62" s="141">
        <v>0</v>
      </c>
      <c r="BA62" s="141">
        <v>-6111.1530000000002</v>
      </c>
      <c r="BB62" s="141">
        <v>-3062.4430000000002</v>
      </c>
      <c r="BC62" s="141">
        <v>0</v>
      </c>
      <c r="BD62" s="141">
        <v>-5882.4830000000002</v>
      </c>
      <c r="BE62" s="141">
        <v>-2968.0120000000002</v>
      </c>
      <c r="BF62" s="141">
        <v>0</v>
      </c>
      <c r="BG62" s="141">
        <v>0</v>
      </c>
      <c r="BH62" s="141">
        <v>-8174.009</v>
      </c>
      <c r="BI62" s="141">
        <v>0</v>
      </c>
      <c r="BJ62" s="141">
        <v>0</v>
      </c>
      <c r="BK62" s="141">
        <v>0</v>
      </c>
      <c r="BL62" s="141">
        <v>0</v>
      </c>
      <c r="BM62" s="141">
        <v>0</v>
      </c>
      <c r="BN62" s="141">
        <v>-5837.1170000000002</v>
      </c>
      <c r="BO62" s="141">
        <v>0</v>
      </c>
      <c r="BP62" s="141">
        <v>0</v>
      </c>
      <c r="BQ62" s="141">
        <v>55221.392</v>
      </c>
      <c r="BR62" s="141">
        <v>0</v>
      </c>
      <c r="BS62" s="141">
        <v>0</v>
      </c>
      <c r="BT62" s="141">
        <v>-6294.7610000000004</v>
      </c>
      <c r="BU62" s="141">
        <v>0</v>
      </c>
      <c r="BV62" s="141">
        <v>0</v>
      </c>
      <c r="BW62" s="141">
        <v>0</v>
      </c>
      <c r="BX62" s="141">
        <v>0</v>
      </c>
      <c r="BY62" s="141">
        <v>0</v>
      </c>
      <c r="BZ62" s="141">
        <v>-6337.3879999999999</v>
      </c>
      <c r="CA62" s="141">
        <v>0</v>
      </c>
      <c r="CB62" s="141">
        <v>0</v>
      </c>
      <c r="CC62" s="141">
        <v>0</v>
      </c>
      <c r="CD62" s="141">
        <v>0</v>
      </c>
      <c r="CE62" s="141">
        <v>0</v>
      </c>
      <c r="CF62" s="141">
        <v>-6093.9359999999997</v>
      </c>
      <c r="CG62" s="141">
        <v>0</v>
      </c>
      <c r="CH62" s="141">
        <v>18459.462</v>
      </c>
      <c r="CI62" s="141">
        <v>0</v>
      </c>
      <c r="CJ62" s="141">
        <v>0</v>
      </c>
      <c r="CK62" s="141">
        <v>0</v>
      </c>
      <c r="CL62" s="141">
        <v>34696.311000000002</v>
      </c>
      <c r="CM62" s="141">
        <v>0</v>
      </c>
      <c r="CN62" s="141">
        <v>0</v>
      </c>
      <c r="CO62" s="141">
        <v>0</v>
      </c>
      <c r="CP62" s="141">
        <v>0</v>
      </c>
      <c r="CQ62" s="141">
        <v>0</v>
      </c>
      <c r="CR62" s="141">
        <v>-7606.2690000000002</v>
      </c>
      <c r="CS62" s="141">
        <v>46917.514000000003</v>
      </c>
      <c r="CT62" s="141">
        <v>0</v>
      </c>
      <c r="CU62" s="141">
        <v>0</v>
      </c>
      <c r="CV62" s="141">
        <v>0</v>
      </c>
      <c r="CW62" s="141">
        <v>0</v>
      </c>
      <c r="CX62" s="141">
        <v>-7752.5432000000064</v>
      </c>
      <c r="CY62" s="141">
        <v>98954.631600000008</v>
      </c>
      <c r="CZ62" s="141">
        <v>0</v>
      </c>
      <c r="DA62" s="141">
        <v>32399.779600000002</v>
      </c>
      <c r="DB62" s="141">
        <v>0</v>
      </c>
      <c r="DC62" s="141">
        <v>0</v>
      </c>
      <c r="DD62" s="141">
        <v>-16748.418800000014</v>
      </c>
      <c r="DE62" s="141">
        <v>0</v>
      </c>
      <c r="DF62" s="141">
        <v>0</v>
      </c>
      <c r="DG62" s="141">
        <v>23419.22147419355</v>
      </c>
      <c r="DH62" s="141">
        <v>0</v>
      </c>
      <c r="DI62" s="141">
        <v>0</v>
      </c>
      <c r="DJ62" s="141">
        <v>16660.082999999999</v>
      </c>
      <c r="DK62" s="141">
        <v>0</v>
      </c>
      <c r="DL62" s="141">
        <v>0</v>
      </c>
      <c r="DM62" s="141">
        <v>-10038.423000000001</v>
      </c>
      <c r="DN62" s="141">
        <v>89522.476999999999</v>
      </c>
      <c r="DO62" s="141">
        <v>0</v>
      </c>
      <c r="DP62" s="141">
        <v>-19262.517</v>
      </c>
      <c r="DQ62" s="141">
        <v>45919.074000000001</v>
      </c>
      <c r="DR62" s="141">
        <v>0</v>
      </c>
      <c r="DS62" s="141">
        <v>35290.326999999997</v>
      </c>
      <c r="DT62" s="141">
        <v>0</v>
      </c>
      <c r="DU62" s="141">
        <v>-3417.03</v>
      </c>
      <c r="DV62" s="141">
        <v>-2614.0819999999999</v>
      </c>
      <c r="DW62" s="141">
        <v>0</v>
      </c>
      <c r="DX62" s="141">
        <v>-3530.05</v>
      </c>
      <c r="DY62" s="141">
        <v>-17712.781999999999</v>
      </c>
      <c r="DZ62" s="141">
        <v>21432.524000000001</v>
      </c>
      <c r="EA62" s="141">
        <v>-3522.5619999999999</v>
      </c>
      <c r="EB62" s="141">
        <v>-7106.7479999999996</v>
      </c>
      <c r="EC62" s="141">
        <v>0</v>
      </c>
      <c r="ED62" s="141">
        <v>-3578.84</v>
      </c>
      <c r="EE62" s="141">
        <v>-7216.183</v>
      </c>
      <c r="EF62" s="310">
        <f t="shared" si="0"/>
        <v>158091.02099999998</v>
      </c>
      <c r="EG62" s="310">
        <f t="shared" si="1"/>
        <v>-27265.752999999997</v>
      </c>
    </row>
    <row r="63" spans="1:137" x14ac:dyDescent="0.2">
      <c r="A63" s="62" t="str">
        <f>IF('1'!$A$1=1,B63,C63)</f>
        <v xml:space="preserve">Other short-term </v>
      </c>
      <c r="B63" s="61" t="s">
        <v>198</v>
      </c>
      <c r="C63" s="162" t="s">
        <v>197</v>
      </c>
      <c r="D63" s="141">
        <v>0</v>
      </c>
      <c r="E63" s="141">
        <v>0</v>
      </c>
      <c r="F63" s="141">
        <v>0</v>
      </c>
      <c r="G63" s="141">
        <v>0</v>
      </c>
      <c r="H63" s="141">
        <v>0</v>
      </c>
      <c r="I63" s="141">
        <v>0</v>
      </c>
      <c r="J63" s="141">
        <v>0</v>
      </c>
      <c r="K63" s="141">
        <v>0</v>
      </c>
      <c r="L63" s="141">
        <v>0</v>
      </c>
      <c r="M63" s="141">
        <v>0</v>
      </c>
      <c r="N63" s="141">
        <v>0</v>
      </c>
      <c r="O63" s="141">
        <v>0</v>
      </c>
      <c r="P63" s="141">
        <v>0</v>
      </c>
      <c r="Q63" s="141">
        <v>0</v>
      </c>
      <c r="R63" s="141">
        <v>0</v>
      </c>
      <c r="S63" s="141">
        <v>0</v>
      </c>
      <c r="T63" s="141">
        <v>0</v>
      </c>
      <c r="U63" s="141">
        <v>0</v>
      </c>
      <c r="V63" s="141">
        <v>0</v>
      </c>
      <c r="W63" s="141">
        <v>0</v>
      </c>
      <c r="X63" s="141">
        <v>0</v>
      </c>
      <c r="Y63" s="141">
        <v>0</v>
      </c>
      <c r="Z63" s="141">
        <v>0</v>
      </c>
      <c r="AA63" s="141">
        <v>0</v>
      </c>
      <c r="AB63" s="141">
        <v>0</v>
      </c>
      <c r="AC63" s="141">
        <v>0</v>
      </c>
      <c r="AD63" s="141">
        <v>0</v>
      </c>
      <c r="AE63" s="141">
        <v>0</v>
      </c>
      <c r="AF63" s="141">
        <v>0</v>
      </c>
      <c r="AG63" s="141">
        <v>0</v>
      </c>
      <c r="AH63" s="141">
        <v>0</v>
      </c>
      <c r="AI63" s="141">
        <v>0</v>
      </c>
      <c r="AJ63" s="141">
        <v>0</v>
      </c>
      <c r="AK63" s="141">
        <v>0</v>
      </c>
      <c r="AL63" s="141">
        <v>0</v>
      </c>
      <c r="AM63" s="141">
        <v>0</v>
      </c>
      <c r="AN63" s="141">
        <v>0</v>
      </c>
      <c r="AO63" s="141">
        <v>0</v>
      </c>
      <c r="AP63" s="141">
        <v>0</v>
      </c>
      <c r="AQ63" s="141">
        <v>0</v>
      </c>
      <c r="AR63" s="141">
        <v>0</v>
      </c>
      <c r="AS63" s="141">
        <v>0</v>
      </c>
      <c r="AT63" s="141">
        <v>0</v>
      </c>
      <c r="AU63" s="141">
        <v>0</v>
      </c>
      <c r="AV63" s="141">
        <v>0</v>
      </c>
      <c r="AW63" s="141">
        <v>0</v>
      </c>
      <c r="AX63" s="141">
        <v>0</v>
      </c>
      <c r="AY63" s="141">
        <v>0</v>
      </c>
      <c r="AZ63" s="141">
        <v>0</v>
      </c>
      <c r="BA63" s="141">
        <v>0</v>
      </c>
      <c r="BB63" s="141">
        <v>0</v>
      </c>
      <c r="BC63" s="141">
        <v>0</v>
      </c>
      <c r="BD63" s="141">
        <v>0</v>
      </c>
      <c r="BE63" s="141">
        <v>0</v>
      </c>
      <c r="BF63" s="141">
        <v>0</v>
      </c>
      <c r="BG63" s="141">
        <v>0</v>
      </c>
      <c r="BH63" s="141">
        <v>0</v>
      </c>
      <c r="BI63" s="141">
        <v>0</v>
      </c>
      <c r="BJ63" s="141">
        <v>0</v>
      </c>
      <c r="BK63" s="141">
        <v>0</v>
      </c>
      <c r="BL63" s="141">
        <v>0</v>
      </c>
      <c r="BM63" s="141">
        <v>0</v>
      </c>
      <c r="BN63" s="141">
        <v>0</v>
      </c>
      <c r="BO63" s="141">
        <v>0</v>
      </c>
      <c r="BP63" s="141">
        <v>0</v>
      </c>
      <c r="BQ63" s="141">
        <v>0</v>
      </c>
      <c r="BR63" s="141">
        <v>0</v>
      </c>
      <c r="BS63" s="141">
        <v>0</v>
      </c>
      <c r="BT63" s="141">
        <v>0</v>
      </c>
      <c r="BU63" s="141">
        <v>0</v>
      </c>
      <c r="BV63" s="141">
        <v>0</v>
      </c>
      <c r="BW63" s="141">
        <v>9690.3829999999998</v>
      </c>
      <c r="BX63" s="141">
        <v>0</v>
      </c>
      <c r="BY63" s="141">
        <v>0</v>
      </c>
      <c r="BZ63" s="141">
        <v>-9561.6730000000007</v>
      </c>
      <c r="CA63" s="141">
        <v>0</v>
      </c>
      <c r="CB63" s="141">
        <v>0</v>
      </c>
      <c r="CC63" s="141">
        <v>0</v>
      </c>
      <c r="CD63" s="141">
        <v>0</v>
      </c>
      <c r="CE63" s="141">
        <v>0</v>
      </c>
      <c r="CF63" s="141">
        <v>0</v>
      </c>
      <c r="CG63" s="141">
        <v>0</v>
      </c>
      <c r="CH63" s="141">
        <v>0</v>
      </c>
      <c r="CI63" s="141">
        <v>0</v>
      </c>
      <c r="CJ63" s="141">
        <v>0</v>
      </c>
      <c r="CK63" s="141">
        <v>0</v>
      </c>
      <c r="CL63" s="141">
        <v>0</v>
      </c>
      <c r="CM63" s="141">
        <v>0</v>
      </c>
      <c r="CN63" s="141">
        <v>0</v>
      </c>
      <c r="CO63" s="141">
        <v>0</v>
      </c>
      <c r="CP63" s="141">
        <v>0</v>
      </c>
      <c r="CQ63" s="141">
        <v>0</v>
      </c>
      <c r="CR63" s="141">
        <v>0</v>
      </c>
      <c r="CS63" s="141">
        <v>0</v>
      </c>
      <c r="CT63" s="141">
        <v>0</v>
      </c>
      <c r="CU63" s="141">
        <v>0</v>
      </c>
      <c r="CV63" s="141">
        <v>0</v>
      </c>
      <c r="CW63" s="141">
        <v>0</v>
      </c>
      <c r="CX63" s="141">
        <v>0</v>
      </c>
      <c r="CY63" s="141">
        <v>0</v>
      </c>
      <c r="CZ63" s="141">
        <v>0</v>
      </c>
      <c r="DA63" s="141">
        <v>0</v>
      </c>
      <c r="DB63" s="141">
        <v>0</v>
      </c>
      <c r="DC63" s="141">
        <v>0</v>
      </c>
      <c r="DD63" s="141">
        <v>0</v>
      </c>
      <c r="DE63" s="141">
        <v>0</v>
      </c>
      <c r="DF63" s="141">
        <v>0</v>
      </c>
      <c r="DG63" s="141">
        <v>0</v>
      </c>
      <c r="DH63" s="141">
        <v>0</v>
      </c>
      <c r="DI63" s="141">
        <v>0</v>
      </c>
      <c r="DJ63" s="141">
        <v>0</v>
      </c>
      <c r="DK63" s="141">
        <v>0</v>
      </c>
      <c r="DL63" s="141">
        <v>0</v>
      </c>
      <c r="DM63" s="141">
        <v>0</v>
      </c>
      <c r="DN63" s="141">
        <v>0</v>
      </c>
      <c r="DO63" s="141">
        <v>0</v>
      </c>
      <c r="DP63" s="141">
        <v>0</v>
      </c>
      <c r="DQ63" s="141">
        <v>0</v>
      </c>
      <c r="DR63" s="141">
        <v>0</v>
      </c>
      <c r="DS63" s="141">
        <v>0</v>
      </c>
      <c r="DT63" s="141">
        <v>0</v>
      </c>
      <c r="DU63" s="141">
        <v>0</v>
      </c>
      <c r="DV63" s="141">
        <v>0</v>
      </c>
      <c r="DW63" s="141">
        <v>0</v>
      </c>
      <c r="DX63" s="141">
        <v>0</v>
      </c>
      <c r="DY63" s="141">
        <v>0</v>
      </c>
      <c r="DZ63" s="141">
        <v>0</v>
      </c>
      <c r="EA63" s="141">
        <v>0</v>
      </c>
      <c r="EB63" s="141">
        <v>0</v>
      </c>
      <c r="EC63" s="141">
        <v>0</v>
      </c>
      <c r="ED63" s="141">
        <v>0</v>
      </c>
      <c r="EE63" s="141">
        <v>0</v>
      </c>
      <c r="EF63" s="310">
        <f t="shared" si="0"/>
        <v>0</v>
      </c>
      <c r="EG63" s="310">
        <f t="shared" si="1"/>
        <v>0</v>
      </c>
    </row>
    <row r="64" spans="1:137" x14ac:dyDescent="0.2">
      <c r="A64" s="62" t="str">
        <f>IF('1'!$A$1=1,B64,C64)</f>
        <v>Other long-term</v>
      </c>
      <c r="B64" s="61" t="s">
        <v>200</v>
      </c>
      <c r="C64" s="162" t="s">
        <v>199</v>
      </c>
      <c r="D64" s="141">
        <v>-553.44399999999996</v>
      </c>
      <c r="E64" s="141">
        <v>-391.678</v>
      </c>
      <c r="F64" s="141">
        <v>3418.6640000000002</v>
      </c>
      <c r="G64" s="141">
        <v>5927.1719999999996</v>
      </c>
      <c r="H64" s="141">
        <v>-334.64400000000001</v>
      </c>
      <c r="I64" s="141">
        <v>1422.6</v>
      </c>
      <c r="J64" s="141">
        <v>13946.476000000001</v>
      </c>
      <c r="K64" s="141">
        <v>10467.404</v>
      </c>
      <c r="L64" s="141">
        <v>11218.460999999999</v>
      </c>
      <c r="M64" s="141">
        <v>4411.9440000000004</v>
      </c>
      <c r="N64" s="141">
        <v>-326.37700000000001</v>
      </c>
      <c r="O64" s="141">
        <v>1381.095</v>
      </c>
      <c r="P64" s="141">
        <v>-897.60900000000004</v>
      </c>
      <c r="Q64" s="141">
        <v>-554.25400000000002</v>
      </c>
      <c r="R64" s="141">
        <v>8302.1910000000007</v>
      </c>
      <c r="S64" s="141">
        <v>-153.77699999999999</v>
      </c>
      <c r="T64" s="141">
        <v>-806.60699999999997</v>
      </c>
      <c r="U64" s="141">
        <v>1023.005</v>
      </c>
      <c r="V64" s="141">
        <v>-595.60299999999995</v>
      </c>
      <c r="W64" s="141">
        <v>-375.97199999999998</v>
      </c>
      <c r="X64" s="141">
        <v>-341.58100000000002</v>
      </c>
      <c r="Y64" s="141">
        <v>-103.029</v>
      </c>
      <c r="Z64" s="141">
        <v>-436.916</v>
      </c>
      <c r="AA64" s="141">
        <v>1703.2940000000001</v>
      </c>
      <c r="AB64" s="141">
        <v>-1004.573</v>
      </c>
      <c r="AC64" s="141">
        <v>-324.33300000000003</v>
      </c>
      <c r="AD64" s="141">
        <v>189.011</v>
      </c>
      <c r="AE64" s="141">
        <v>15979.812</v>
      </c>
      <c r="AF64" s="141">
        <v>-1083.3710000000001</v>
      </c>
      <c r="AG64" s="141">
        <v>417.74200000000002</v>
      </c>
      <c r="AH64" s="141">
        <v>-908.92600000000004</v>
      </c>
      <c r="AI64" s="141">
        <v>-717.78800000000001</v>
      </c>
      <c r="AJ64" s="141">
        <v>-261.08600000000001</v>
      </c>
      <c r="AK64" s="141">
        <v>159.93</v>
      </c>
      <c r="AL64" s="141">
        <v>1094.9159999999999</v>
      </c>
      <c r="AM64" s="141">
        <v>770.46199999999999</v>
      </c>
      <c r="AN64" s="141">
        <v>-1080.5039999999999</v>
      </c>
      <c r="AO64" s="141">
        <v>-760.78899999999999</v>
      </c>
      <c r="AP64" s="141">
        <v>-289.75299999999999</v>
      </c>
      <c r="AQ64" s="141">
        <v>-261.517</v>
      </c>
      <c r="AR64" s="141">
        <v>-994.88699999999994</v>
      </c>
      <c r="AS64" s="141">
        <v>628.85199999999998</v>
      </c>
      <c r="AT64" s="141">
        <v>290.40800000000002</v>
      </c>
      <c r="AU64" s="141">
        <v>-384.75099999999998</v>
      </c>
      <c r="AV64" s="141">
        <v>-28.190999999999999</v>
      </c>
      <c r="AW64" s="141">
        <v>534.41999999999996</v>
      </c>
      <c r="AX64" s="141">
        <v>-474.86900000000003</v>
      </c>
      <c r="AY64" s="141">
        <v>28483.866999999998</v>
      </c>
      <c r="AZ64" s="141">
        <v>27.879000000000001</v>
      </c>
      <c r="BA64" s="141">
        <v>-162.964</v>
      </c>
      <c r="BB64" s="141">
        <v>16306.165000000001</v>
      </c>
      <c r="BC64" s="141">
        <v>616.66399999999999</v>
      </c>
      <c r="BD64" s="141">
        <v>-606.71299999999997</v>
      </c>
      <c r="BE64" s="141">
        <v>927.50400000000002</v>
      </c>
      <c r="BF64" s="141">
        <v>0</v>
      </c>
      <c r="BG64" s="141">
        <v>-1237.1020000000001</v>
      </c>
      <c r="BH64" s="141">
        <v>-842.17100000000005</v>
      </c>
      <c r="BI64" s="141">
        <v>7740.16</v>
      </c>
      <c r="BJ64" s="141">
        <v>-268.04300000000001</v>
      </c>
      <c r="BK64" s="141">
        <v>4296.9170000000004</v>
      </c>
      <c r="BL64" s="141">
        <v>-723.58100000000002</v>
      </c>
      <c r="BM64" s="141">
        <v>-1598.7739999999999</v>
      </c>
      <c r="BN64" s="141">
        <v>-3988.2559999999999</v>
      </c>
      <c r="BO64" s="141">
        <v>-462.81900000000002</v>
      </c>
      <c r="BP64" s="141">
        <v>589.91499999999996</v>
      </c>
      <c r="BQ64" s="141">
        <v>15730.625</v>
      </c>
      <c r="BR64" s="141">
        <v>-18463.478999999999</v>
      </c>
      <c r="BS64" s="141">
        <v>-1761.3710000000001</v>
      </c>
      <c r="BT64" s="141">
        <v>9623.991</v>
      </c>
      <c r="BU64" s="141">
        <v>736.44899999999996</v>
      </c>
      <c r="BV64" s="141">
        <v>1472.1279999999999</v>
      </c>
      <c r="BW64" s="141">
        <v>31972.631000000001</v>
      </c>
      <c r="BX64" s="141">
        <v>-705.49400000000003</v>
      </c>
      <c r="BY64" s="141">
        <v>-2202.8879999999999</v>
      </c>
      <c r="BZ64" s="141">
        <v>-166.773</v>
      </c>
      <c r="CA64" s="141">
        <v>754.11</v>
      </c>
      <c r="CB64" s="141">
        <v>910.89400000000001</v>
      </c>
      <c r="CC64" s="141">
        <v>9724.634</v>
      </c>
      <c r="CD64" s="141">
        <v>244.93100000000001</v>
      </c>
      <c r="CE64" s="141">
        <v>-1151.749</v>
      </c>
      <c r="CF64" s="141">
        <v>1229.4780000000001</v>
      </c>
      <c r="CG64" s="141">
        <v>16484.174999999999</v>
      </c>
      <c r="CH64" s="141">
        <v>8753.6990000000005</v>
      </c>
      <c r="CI64" s="141">
        <v>16763.491000000002</v>
      </c>
      <c r="CJ64" s="141">
        <v>-923.38199999999995</v>
      </c>
      <c r="CK64" s="141">
        <v>-2898.194</v>
      </c>
      <c r="CL64" s="141">
        <v>55993.879000000001</v>
      </c>
      <c r="CM64" s="141">
        <v>25715.057000000001</v>
      </c>
      <c r="CN64" s="141">
        <v>27411.841</v>
      </c>
      <c r="CO64" s="141">
        <v>59943.29</v>
      </c>
      <c r="CP64" s="141">
        <v>-1019.203</v>
      </c>
      <c r="CQ64" s="141">
        <v>56973.879000000001</v>
      </c>
      <c r="CR64" s="141">
        <v>17040.968000000001</v>
      </c>
      <c r="CS64" s="141">
        <v>106597.469</v>
      </c>
      <c r="CT64" s="141">
        <v>95005.222999999998</v>
      </c>
      <c r="CU64" s="141">
        <v>58509.760000000002</v>
      </c>
      <c r="CV64" s="141">
        <v>117677.75480000001</v>
      </c>
      <c r="CW64" s="141">
        <v>18979.103399999996</v>
      </c>
      <c r="CX64" s="141">
        <v>121736.86940000003</v>
      </c>
      <c r="CY64" s="141">
        <v>57705.250800000009</v>
      </c>
      <c r="CZ64" s="141">
        <v>70504.260799999989</v>
      </c>
      <c r="DA64" s="141">
        <v>60740.444600000003</v>
      </c>
      <c r="DB64" s="141">
        <v>115008.247</v>
      </c>
      <c r="DC64" s="141">
        <v>57193.290399999998</v>
      </c>
      <c r="DD64" s="141">
        <v>61691.228200000005</v>
      </c>
      <c r="DE64" s="141">
        <v>56737.750838709675</v>
      </c>
      <c r="DF64" s="141">
        <v>71914.990279999998</v>
      </c>
      <c r="DG64" s="141">
        <v>144126.9256354839</v>
      </c>
      <c r="DH64" s="141">
        <v>12152.557000000001</v>
      </c>
      <c r="DI64" s="141">
        <v>-3075.203</v>
      </c>
      <c r="DJ64" s="141">
        <v>313040.37400000001</v>
      </c>
      <c r="DK64" s="141">
        <v>35720.589999999997</v>
      </c>
      <c r="DL64" s="141">
        <v>-522.49400000000003</v>
      </c>
      <c r="DM64" s="141">
        <v>80185.463000000003</v>
      </c>
      <c r="DN64" s="141">
        <v>-1516.6369999999999</v>
      </c>
      <c r="DO64" s="141">
        <v>118753.299</v>
      </c>
      <c r="DP64" s="141">
        <v>-1318.518</v>
      </c>
      <c r="DQ64" s="141">
        <v>10553.197</v>
      </c>
      <c r="DR64" s="141">
        <v>214759.21900000001</v>
      </c>
      <c r="DS64" s="141">
        <v>222789.71900000001</v>
      </c>
      <c r="DT64" s="141">
        <v>128426.442</v>
      </c>
      <c r="DU64" s="141">
        <v>-5792.2830000000004</v>
      </c>
      <c r="DV64" s="141">
        <v>154842.11300000001</v>
      </c>
      <c r="DW64" s="141">
        <v>224514.86600000001</v>
      </c>
      <c r="DX64" s="141">
        <v>44706.697999999997</v>
      </c>
      <c r="DY64" s="141">
        <v>125063.058</v>
      </c>
      <c r="DZ64" s="141">
        <v>75638.873000000007</v>
      </c>
      <c r="EA64" s="141">
        <v>190765.44</v>
      </c>
      <c r="EB64" s="141">
        <v>60553.493000000002</v>
      </c>
      <c r="EC64" s="141">
        <v>201105.902</v>
      </c>
      <c r="ED64" s="141">
        <v>293094.397</v>
      </c>
      <c r="EE64" s="141">
        <v>132212.34</v>
      </c>
      <c r="EF64" s="310">
        <f t="shared" si="0"/>
        <v>1001521.5660000001</v>
      </c>
      <c r="EG64" s="310">
        <f t="shared" si="1"/>
        <v>1625131.3389999999</v>
      </c>
    </row>
    <row r="65" spans="1:137" x14ac:dyDescent="0.2">
      <c r="A65" s="161" t="str">
        <f>IF('1'!$A$1=1,B65,C65)</f>
        <v>Central bank</v>
      </c>
      <c r="B65" s="68" t="s">
        <v>202</v>
      </c>
      <c r="C65" s="158" t="s">
        <v>201</v>
      </c>
      <c r="D65" s="141">
        <v>-1597.0809999999999</v>
      </c>
      <c r="E65" s="141">
        <v>0</v>
      </c>
      <c r="F65" s="141">
        <v>47348.508000000002</v>
      </c>
      <c r="G65" s="141">
        <v>1385.2779999999998</v>
      </c>
      <c r="H65" s="141">
        <v>0</v>
      </c>
      <c r="I65" s="141">
        <v>7601.3540000000012</v>
      </c>
      <c r="J65" s="141">
        <v>-2197.4949999999999</v>
      </c>
      <c r="K65" s="141">
        <v>41305.438999999998</v>
      </c>
      <c r="L65" s="141">
        <v>-8343.0489999999991</v>
      </c>
      <c r="M65" s="141">
        <v>0</v>
      </c>
      <c r="N65" s="141">
        <v>16062.398999999999</v>
      </c>
      <c r="O65" s="141">
        <v>1427.912</v>
      </c>
      <c r="P65" s="141">
        <v>2911.163</v>
      </c>
      <c r="Q65" s="141">
        <v>-3087.9870000000001</v>
      </c>
      <c r="R65" s="141">
        <v>-12440.109</v>
      </c>
      <c r="S65" s="141">
        <v>-21375.001</v>
      </c>
      <c r="T65" s="141">
        <v>0</v>
      </c>
      <c r="U65" s="141">
        <v>0</v>
      </c>
      <c r="V65" s="141">
        <v>0</v>
      </c>
      <c r="W65" s="141">
        <v>0</v>
      </c>
      <c r="X65" s="141">
        <v>25952.882000000001</v>
      </c>
      <c r="Y65" s="141">
        <v>0</v>
      </c>
      <c r="Z65" s="141">
        <v>0</v>
      </c>
      <c r="AA65" s="141">
        <v>0</v>
      </c>
      <c r="AB65" s="141">
        <v>0</v>
      </c>
      <c r="AC65" s="141">
        <v>0</v>
      </c>
      <c r="AD65" s="141">
        <v>2700.1559999999999</v>
      </c>
      <c r="AE65" s="141">
        <v>27048.382000000001</v>
      </c>
      <c r="AF65" s="141">
        <v>0</v>
      </c>
      <c r="AG65" s="141">
        <v>0</v>
      </c>
      <c r="AH65" s="141">
        <v>0</v>
      </c>
      <c r="AI65" s="141">
        <v>-3460.7620000000002</v>
      </c>
      <c r="AJ65" s="141">
        <v>0</v>
      </c>
      <c r="AK65" s="141">
        <v>0</v>
      </c>
      <c r="AL65" s="141">
        <v>-3631.9169999999999</v>
      </c>
      <c r="AM65" s="141">
        <v>-1293.2760000000001</v>
      </c>
      <c r="AN65" s="141">
        <v>0</v>
      </c>
      <c r="AO65" s="141">
        <v>-3803.9470000000001</v>
      </c>
      <c r="AP65" s="141">
        <v>-1264.3779999999999</v>
      </c>
      <c r="AQ65" s="141">
        <v>0</v>
      </c>
      <c r="AR65" s="141">
        <v>-3586.828</v>
      </c>
      <c r="AS65" s="141">
        <v>-1231.502</v>
      </c>
      <c r="AT65" s="141">
        <v>0</v>
      </c>
      <c r="AU65" s="141">
        <v>-4974.28</v>
      </c>
      <c r="AV65" s="141">
        <v>0</v>
      </c>
      <c r="AW65" s="141">
        <v>0</v>
      </c>
      <c r="AX65" s="141">
        <v>-3743.0889999999999</v>
      </c>
      <c r="AY65" s="141">
        <v>37081.125999999997</v>
      </c>
      <c r="AZ65" s="141">
        <v>0</v>
      </c>
      <c r="BA65" s="141">
        <v>-3639.5309999999999</v>
      </c>
      <c r="BB65" s="141">
        <v>-1235.723</v>
      </c>
      <c r="BC65" s="141">
        <v>0</v>
      </c>
      <c r="BD65" s="141">
        <v>-3508.3870000000002</v>
      </c>
      <c r="BE65" s="141">
        <v>-1219.0050000000001</v>
      </c>
      <c r="BF65" s="141">
        <v>0</v>
      </c>
      <c r="BG65" s="141">
        <v>0</v>
      </c>
      <c r="BH65" s="141">
        <v>-5721.8059999999996</v>
      </c>
      <c r="BI65" s="141">
        <v>0</v>
      </c>
      <c r="BJ65" s="141">
        <v>0</v>
      </c>
      <c r="BK65" s="141">
        <v>0</v>
      </c>
      <c r="BL65" s="141">
        <v>0</v>
      </c>
      <c r="BM65" s="141">
        <v>-3345.127</v>
      </c>
      <c r="BN65" s="141">
        <v>-4965.5110000000004</v>
      </c>
      <c r="BO65" s="141">
        <v>0</v>
      </c>
      <c r="BP65" s="141">
        <v>0</v>
      </c>
      <c r="BQ65" s="141">
        <v>0</v>
      </c>
      <c r="BR65" s="141">
        <v>0</v>
      </c>
      <c r="BS65" s="141">
        <v>-3825.4769999999999</v>
      </c>
      <c r="BT65" s="141">
        <v>-5371.53</v>
      </c>
      <c r="BU65" s="141">
        <v>0</v>
      </c>
      <c r="BV65" s="141">
        <v>0</v>
      </c>
      <c r="BW65" s="141">
        <v>0</v>
      </c>
      <c r="BX65" s="141">
        <v>0</v>
      </c>
      <c r="BY65" s="141">
        <v>-3931.7370000000001</v>
      </c>
      <c r="BZ65" s="141">
        <v>-7782.7569999999996</v>
      </c>
      <c r="CA65" s="141">
        <v>0</v>
      </c>
      <c r="CB65" s="141">
        <v>0</v>
      </c>
      <c r="CC65" s="141">
        <v>0</v>
      </c>
      <c r="CD65" s="141">
        <v>0</v>
      </c>
      <c r="CE65" s="141">
        <v>-3776.6640000000002</v>
      </c>
      <c r="CF65" s="141">
        <v>-7457.0529999999999</v>
      </c>
      <c r="CG65" s="141">
        <v>-2268.2220000000002</v>
      </c>
      <c r="CH65" s="141">
        <v>0</v>
      </c>
      <c r="CI65" s="141">
        <v>0</v>
      </c>
      <c r="CJ65" s="141">
        <v>0</v>
      </c>
      <c r="CK65" s="141">
        <v>-3921.0859999999998</v>
      </c>
      <c r="CL65" s="141">
        <v>-16060.94</v>
      </c>
      <c r="CM65" s="141">
        <v>-2457.4119999999998</v>
      </c>
      <c r="CN65" s="141">
        <v>0</v>
      </c>
      <c r="CO65" s="141">
        <v>-4856.3130000000001</v>
      </c>
      <c r="CP65" s="141">
        <v>0</v>
      </c>
      <c r="CQ65" s="141">
        <v>-4753.9179999999997</v>
      </c>
      <c r="CR65" s="141">
        <v>-15249.106</v>
      </c>
      <c r="CS65" s="141">
        <v>-2888.9189999999999</v>
      </c>
      <c r="CT65" s="141">
        <v>0</v>
      </c>
      <c r="CU65" s="141">
        <v>-6070.3879999999999</v>
      </c>
      <c r="CV65" s="141">
        <v>0</v>
      </c>
      <c r="CW65" s="141">
        <v>-4900.192</v>
      </c>
      <c r="CX65" s="141">
        <v>-15614.791999999999</v>
      </c>
      <c r="CY65" s="141">
        <v>-2998.625</v>
      </c>
      <c r="CZ65" s="141">
        <v>0</v>
      </c>
      <c r="DA65" s="141">
        <v>-6106.9560000000001</v>
      </c>
      <c r="DB65" s="141">
        <v>0</v>
      </c>
      <c r="DC65" s="141">
        <v>-4827.0550000000003</v>
      </c>
      <c r="DD65" s="141">
        <v>-15505.085999999999</v>
      </c>
      <c r="DE65" s="141">
        <v>-2921.5160000000001</v>
      </c>
      <c r="DF65" s="141">
        <v>0</v>
      </c>
      <c r="DG65" s="141">
        <v>-6194.6859999999997</v>
      </c>
      <c r="DH65" s="141">
        <v>0</v>
      </c>
      <c r="DI65" s="141">
        <v>-4974.4489999999996</v>
      </c>
      <c r="DJ65" s="141">
        <v>-10091.269</v>
      </c>
      <c r="DK65" s="141">
        <v>-3188.2049999999999</v>
      </c>
      <c r="DL65" s="141">
        <v>0</v>
      </c>
      <c r="DM65" s="141">
        <v>0</v>
      </c>
      <c r="DN65" s="141">
        <v>0</v>
      </c>
      <c r="DO65" s="141">
        <v>-5395.808</v>
      </c>
      <c r="DP65" s="141">
        <v>-10848.056</v>
      </c>
      <c r="DQ65" s="141">
        <v>-3381.8820000000001</v>
      </c>
      <c r="DR65" s="141">
        <v>0</v>
      </c>
      <c r="DS65" s="141">
        <v>0</v>
      </c>
      <c r="DT65" s="141">
        <v>0</v>
      </c>
      <c r="DU65" s="141">
        <v>-5333.9009999999998</v>
      </c>
      <c r="DV65" s="141">
        <v>-10784.982</v>
      </c>
      <c r="DW65" s="141">
        <v>-3395.9070000000002</v>
      </c>
      <c r="DX65" s="141">
        <v>0</v>
      </c>
      <c r="DY65" s="141">
        <v>0</v>
      </c>
      <c r="DZ65" s="141">
        <v>0</v>
      </c>
      <c r="EA65" s="141">
        <v>-5511.7730000000001</v>
      </c>
      <c r="EB65" s="141">
        <v>-3388.1010000000001</v>
      </c>
      <c r="EC65" s="141">
        <v>-3496.6759999999999</v>
      </c>
      <c r="ED65" s="141">
        <v>0</v>
      </c>
      <c r="EE65" s="141">
        <v>0</v>
      </c>
      <c r="EF65" s="310">
        <f t="shared" si="0"/>
        <v>-37879.669000000002</v>
      </c>
      <c r="EG65" s="310">
        <f t="shared" si="1"/>
        <v>-31911.34</v>
      </c>
    </row>
    <row r="66" spans="1:137" x14ac:dyDescent="0.2">
      <c r="A66" s="62" t="str">
        <f>IF('1'!$A$1=1,B66,C66)</f>
        <v>Credit and loans with the IMF</v>
      </c>
      <c r="B66" s="61" t="s">
        <v>126</v>
      </c>
      <c r="C66" s="162" t="s">
        <v>196</v>
      </c>
      <c r="D66" s="39">
        <v>-1597.0809999999999</v>
      </c>
      <c r="E66" s="39">
        <v>0</v>
      </c>
      <c r="F66" s="39">
        <v>47348.508000000002</v>
      </c>
      <c r="G66" s="39">
        <v>-2270.9470000000001</v>
      </c>
      <c r="H66" s="39">
        <v>0</v>
      </c>
      <c r="I66" s="39">
        <v>-1295.203</v>
      </c>
      <c r="J66" s="39">
        <v>-2197.4949999999999</v>
      </c>
      <c r="K66" s="39">
        <v>35833.841999999997</v>
      </c>
      <c r="L66" s="39">
        <v>-1307.0050000000001</v>
      </c>
      <c r="M66" s="39">
        <v>0</v>
      </c>
      <c r="N66" s="39">
        <v>0</v>
      </c>
      <c r="O66" s="39">
        <v>-1404.5029999999999</v>
      </c>
      <c r="P66" s="39">
        <v>0</v>
      </c>
      <c r="Q66" s="39">
        <v>0</v>
      </c>
      <c r="R66" s="39">
        <v>0</v>
      </c>
      <c r="S66" s="39">
        <v>0</v>
      </c>
      <c r="T66" s="39">
        <v>0</v>
      </c>
      <c r="U66" s="39">
        <v>0</v>
      </c>
      <c r="V66" s="39">
        <v>0</v>
      </c>
      <c r="W66" s="39">
        <v>0</v>
      </c>
      <c r="X66" s="39">
        <v>25952.882000000001</v>
      </c>
      <c r="Y66" s="39">
        <v>0</v>
      </c>
      <c r="Z66" s="39">
        <v>0</v>
      </c>
      <c r="AA66" s="39">
        <v>0</v>
      </c>
      <c r="AB66" s="39">
        <v>0</v>
      </c>
      <c r="AC66" s="39">
        <v>0</v>
      </c>
      <c r="AD66" s="39">
        <v>0</v>
      </c>
      <c r="AE66" s="39">
        <v>27048.382000000001</v>
      </c>
      <c r="AF66" s="39">
        <v>0</v>
      </c>
      <c r="AG66" s="39">
        <v>0</v>
      </c>
      <c r="AH66" s="39">
        <v>0</v>
      </c>
      <c r="AI66" s="39">
        <v>-3460.7620000000002</v>
      </c>
      <c r="AJ66" s="39">
        <v>0</v>
      </c>
      <c r="AK66" s="39">
        <v>0</v>
      </c>
      <c r="AL66" s="39">
        <v>-3631.9169999999999</v>
      </c>
      <c r="AM66" s="39">
        <v>-1293.2760000000001</v>
      </c>
      <c r="AN66" s="39">
        <v>0</v>
      </c>
      <c r="AO66" s="39">
        <v>-3803.9470000000001</v>
      </c>
      <c r="AP66" s="39">
        <v>-1264.3779999999999</v>
      </c>
      <c r="AQ66" s="39">
        <v>0</v>
      </c>
      <c r="AR66" s="39">
        <v>-3586.828</v>
      </c>
      <c r="AS66" s="39">
        <v>-1231.502</v>
      </c>
      <c r="AT66" s="39">
        <v>0</v>
      </c>
      <c r="AU66" s="39">
        <v>-4974.28</v>
      </c>
      <c r="AV66" s="39">
        <v>0</v>
      </c>
      <c r="AW66" s="39">
        <v>0</v>
      </c>
      <c r="AX66" s="39">
        <v>-3743.0889999999999</v>
      </c>
      <c r="AY66" s="39">
        <v>37081.125999999997</v>
      </c>
      <c r="AZ66" s="39">
        <v>0</v>
      </c>
      <c r="BA66" s="39">
        <v>-3639.5309999999999</v>
      </c>
      <c r="BB66" s="39">
        <v>-1235.723</v>
      </c>
      <c r="BC66" s="39">
        <v>0</v>
      </c>
      <c r="BD66" s="39">
        <v>-3508.3870000000002</v>
      </c>
      <c r="BE66" s="39">
        <v>-1219.0050000000001</v>
      </c>
      <c r="BF66" s="39">
        <v>0</v>
      </c>
      <c r="BG66" s="39">
        <v>0</v>
      </c>
      <c r="BH66" s="39">
        <v>-5721.8059999999996</v>
      </c>
      <c r="BI66" s="39">
        <v>0</v>
      </c>
      <c r="BJ66" s="39">
        <v>0</v>
      </c>
      <c r="BK66" s="39">
        <v>0</v>
      </c>
      <c r="BL66" s="39">
        <v>0</v>
      </c>
      <c r="BM66" s="39">
        <v>-3345.127</v>
      </c>
      <c r="BN66" s="39">
        <v>-4965.5110000000004</v>
      </c>
      <c r="BO66" s="39">
        <v>0</v>
      </c>
      <c r="BP66" s="39">
        <v>0</v>
      </c>
      <c r="BQ66" s="39">
        <v>0</v>
      </c>
      <c r="BR66" s="39">
        <v>0</v>
      </c>
      <c r="BS66" s="39">
        <v>-3825.4769999999999</v>
      </c>
      <c r="BT66" s="39">
        <v>-5371.53</v>
      </c>
      <c r="BU66" s="39">
        <v>0</v>
      </c>
      <c r="BV66" s="39">
        <v>0</v>
      </c>
      <c r="BW66" s="39">
        <v>0</v>
      </c>
      <c r="BX66" s="39">
        <v>0</v>
      </c>
      <c r="BY66" s="39">
        <v>-3931.7370000000001</v>
      </c>
      <c r="BZ66" s="39">
        <v>-7782.7569999999996</v>
      </c>
      <c r="CA66" s="39">
        <v>0</v>
      </c>
      <c r="CB66" s="39">
        <v>0</v>
      </c>
      <c r="CC66" s="39">
        <v>0</v>
      </c>
      <c r="CD66" s="39">
        <v>0</v>
      </c>
      <c r="CE66" s="39">
        <v>-3776.6640000000002</v>
      </c>
      <c r="CF66" s="39">
        <v>-7457.0529999999999</v>
      </c>
      <c r="CG66" s="39">
        <v>-2268.2220000000002</v>
      </c>
      <c r="CH66" s="39">
        <v>0</v>
      </c>
      <c r="CI66" s="39">
        <v>0</v>
      </c>
      <c r="CJ66" s="39">
        <v>0</v>
      </c>
      <c r="CK66" s="39">
        <v>-3921.0859999999998</v>
      </c>
      <c r="CL66" s="39">
        <v>-13135.45</v>
      </c>
      <c r="CM66" s="39">
        <v>-2457.4119999999998</v>
      </c>
      <c r="CN66" s="39">
        <v>0</v>
      </c>
      <c r="CO66" s="39">
        <v>-4856.3130000000001</v>
      </c>
      <c r="CP66" s="39">
        <v>0</v>
      </c>
      <c r="CQ66" s="39">
        <v>-4753.9179999999997</v>
      </c>
      <c r="CR66" s="39">
        <v>-15249.106</v>
      </c>
      <c r="CS66" s="39">
        <v>-2888.9189999999999</v>
      </c>
      <c r="CT66" s="39">
        <v>0</v>
      </c>
      <c r="CU66" s="39">
        <v>-6070.3879999999999</v>
      </c>
      <c r="CV66" s="39">
        <v>0</v>
      </c>
      <c r="CW66" s="39">
        <v>-4900.192</v>
      </c>
      <c r="CX66" s="39">
        <v>-15614.791999999999</v>
      </c>
      <c r="CY66" s="39">
        <v>-2998.625</v>
      </c>
      <c r="CZ66" s="39">
        <v>0</v>
      </c>
      <c r="DA66" s="39">
        <v>-6106.9560000000001</v>
      </c>
      <c r="DB66" s="39">
        <v>0</v>
      </c>
      <c r="DC66" s="39">
        <v>-4827.0550000000003</v>
      </c>
      <c r="DD66" s="39">
        <v>-15505.085999999999</v>
      </c>
      <c r="DE66" s="39">
        <v>-2921.5160000000001</v>
      </c>
      <c r="DF66" s="39">
        <v>0</v>
      </c>
      <c r="DG66" s="39">
        <v>-6194.6859999999997</v>
      </c>
      <c r="DH66" s="39">
        <v>0</v>
      </c>
      <c r="DI66" s="39">
        <v>-4974.4489999999996</v>
      </c>
      <c r="DJ66" s="39">
        <v>-10091.269</v>
      </c>
      <c r="DK66" s="39">
        <v>-3188.2049999999999</v>
      </c>
      <c r="DL66" s="39">
        <v>0</v>
      </c>
      <c r="DM66" s="39">
        <v>0</v>
      </c>
      <c r="DN66" s="39">
        <v>0</v>
      </c>
      <c r="DO66" s="39">
        <v>-5395.808</v>
      </c>
      <c r="DP66" s="39">
        <v>-10848.056</v>
      </c>
      <c r="DQ66" s="39">
        <v>-3381.8820000000001</v>
      </c>
      <c r="DR66" s="39">
        <v>0</v>
      </c>
      <c r="DS66" s="39">
        <v>0</v>
      </c>
      <c r="DT66" s="39">
        <v>0</v>
      </c>
      <c r="DU66" s="39">
        <v>-5333.9009999999998</v>
      </c>
      <c r="DV66" s="39">
        <v>-10784.982</v>
      </c>
      <c r="DW66" s="39">
        <v>-3395.9070000000002</v>
      </c>
      <c r="DX66" s="39">
        <v>0</v>
      </c>
      <c r="DY66" s="39">
        <v>0</v>
      </c>
      <c r="DZ66" s="39">
        <v>0</v>
      </c>
      <c r="EA66" s="39">
        <v>-5511.7730000000001</v>
      </c>
      <c r="EB66" s="39">
        <v>-3388.1010000000001</v>
      </c>
      <c r="EC66" s="39">
        <v>-3496.6759999999999</v>
      </c>
      <c r="ED66" s="39">
        <v>0</v>
      </c>
      <c r="EE66" s="39">
        <v>0</v>
      </c>
      <c r="EF66" s="273">
        <f t="shared" si="0"/>
        <v>-37879.669000000002</v>
      </c>
      <c r="EG66" s="273">
        <f t="shared" si="1"/>
        <v>-31911.34</v>
      </c>
    </row>
    <row r="67" spans="1:137" x14ac:dyDescent="0.2">
      <c r="A67" s="62" t="str">
        <f>IF('1'!$A$1=1,B67,C67)</f>
        <v xml:space="preserve">Other short-term </v>
      </c>
      <c r="B67" s="61" t="s">
        <v>198</v>
      </c>
      <c r="C67" s="162" t="s">
        <v>197</v>
      </c>
      <c r="D67" s="141">
        <v>0</v>
      </c>
      <c r="E67" s="141">
        <v>0</v>
      </c>
      <c r="F67" s="141">
        <v>0</v>
      </c>
      <c r="G67" s="141">
        <v>3656.2249999999999</v>
      </c>
      <c r="H67" s="141">
        <v>0</v>
      </c>
      <c r="I67" s="141">
        <v>8896.5570000000007</v>
      </c>
      <c r="J67" s="141">
        <v>0</v>
      </c>
      <c r="K67" s="141">
        <v>5471.5969999999998</v>
      </c>
      <c r="L67" s="141">
        <v>-7036.0439999999999</v>
      </c>
      <c r="M67" s="141">
        <v>0</v>
      </c>
      <c r="N67" s="141">
        <v>16062.398999999999</v>
      </c>
      <c r="O67" s="141">
        <v>2832.415</v>
      </c>
      <c r="P67" s="141">
        <v>2911.163</v>
      </c>
      <c r="Q67" s="141">
        <v>-3087.9870000000001</v>
      </c>
      <c r="R67" s="141">
        <v>-12440.109</v>
      </c>
      <c r="S67" s="141">
        <v>-21375.001</v>
      </c>
      <c r="T67" s="141">
        <v>0</v>
      </c>
      <c r="U67" s="141">
        <v>0</v>
      </c>
      <c r="V67" s="141">
        <v>0</v>
      </c>
      <c r="W67" s="141">
        <v>0</v>
      </c>
      <c r="X67" s="141">
        <v>0</v>
      </c>
      <c r="Y67" s="141">
        <v>0</v>
      </c>
      <c r="Z67" s="141">
        <v>0</v>
      </c>
      <c r="AA67" s="141">
        <v>0</v>
      </c>
      <c r="AB67" s="141">
        <v>0</v>
      </c>
      <c r="AC67" s="141">
        <v>0</v>
      </c>
      <c r="AD67" s="141">
        <v>0</v>
      </c>
      <c r="AE67" s="141">
        <v>0</v>
      </c>
      <c r="AF67" s="141">
        <v>0</v>
      </c>
      <c r="AG67" s="141">
        <v>0</v>
      </c>
      <c r="AH67" s="141">
        <v>0</v>
      </c>
      <c r="AI67" s="141">
        <v>0</v>
      </c>
      <c r="AJ67" s="141">
        <v>0</v>
      </c>
      <c r="AK67" s="141">
        <v>0</v>
      </c>
      <c r="AL67" s="141">
        <v>0</v>
      </c>
      <c r="AM67" s="141">
        <v>0</v>
      </c>
      <c r="AN67" s="141">
        <v>0</v>
      </c>
      <c r="AO67" s="141">
        <v>0</v>
      </c>
      <c r="AP67" s="141">
        <v>0</v>
      </c>
      <c r="AQ67" s="141">
        <v>0</v>
      </c>
      <c r="AR67" s="141">
        <v>0</v>
      </c>
      <c r="AS67" s="141">
        <v>0</v>
      </c>
      <c r="AT67" s="141">
        <v>0</v>
      </c>
      <c r="AU67" s="141">
        <v>0</v>
      </c>
      <c r="AV67" s="141">
        <v>0</v>
      </c>
      <c r="AW67" s="141">
        <v>0</v>
      </c>
      <c r="AX67" s="141">
        <v>0</v>
      </c>
      <c r="AY67" s="141">
        <v>0</v>
      </c>
      <c r="AZ67" s="141">
        <v>0</v>
      </c>
      <c r="BA67" s="141">
        <v>0</v>
      </c>
      <c r="BB67" s="141">
        <v>0</v>
      </c>
      <c r="BC67" s="141">
        <v>0</v>
      </c>
      <c r="BD67" s="141">
        <v>0</v>
      </c>
      <c r="BE67" s="141">
        <v>0</v>
      </c>
      <c r="BF67" s="141">
        <v>0</v>
      </c>
      <c r="BG67" s="141">
        <v>0</v>
      </c>
      <c r="BH67" s="141">
        <v>0</v>
      </c>
      <c r="BI67" s="141">
        <v>0</v>
      </c>
      <c r="BJ67" s="141">
        <v>0</v>
      </c>
      <c r="BK67" s="141">
        <v>0</v>
      </c>
      <c r="BL67" s="141">
        <v>0</v>
      </c>
      <c r="BM67" s="141">
        <v>0</v>
      </c>
      <c r="BN67" s="141">
        <v>0</v>
      </c>
      <c r="BO67" s="141">
        <v>0</v>
      </c>
      <c r="BP67" s="141">
        <v>0</v>
      </c>
      <c r="BQ67" s="141">
        <v>0</v>
      </c>
      <c r="BR67" s="141">
        <v>0</v>
      </c>
      <c r="BS67" s="141">
        <v>0</v>
      </c>
      <c r="BT67" s="141">
        <v>0</v>
      </c>
      <c r="BU67" s="141">
        <v>0</v>
      </c>
      <c r="BV67" s="141">
        <v>0</v>
      </c>
      <c r="BW67" s="141">
        <v>0</v>
      </c>
      <c r="BX67" s="141">
        <v>0</v>
      </c>
      <c r="BY67" s="141">
        <v>0</v>
      </c>
      <c r="BZ67" s="141">
        <v>0</v>
      </c>
      <c r="CA67" s="141">
        <v>0</v>
      </c>
      <c r="CB67" s="141">
        <v>0</v>
      </c>
      <c r="CC67" s="141">
        <v>0</v>
      </c>
      <c r="CD67" s="141">
        <v>0</v>
      </c>
      <c r="CE67" s="141">
        <v>0</v>
      </c>
      <c r="CF67" s="141">
        <v>0</v>
      </c>
      <c r="CG67" s="141">
        <v>0</v>
      </c>
      <c r="CH67" s="141">
        <v>0</v>
      </c>
      <c r="CI67" s="141">
        <v>0</v>
      </c>
      <c r="CJ67" s="141">
        <v>0</v>
      </c>
      <c r="CK67" s="141">
        <v>0</v>
      </c>
      <c r="CL67" s="141">
        <v>0</v>
      </c>
      <c r="CM67" s="141">
        <v>0</v>
      </c>
      <c r="CN67" s="141">
        <v>0</v>
      </c>
      <c r="CO67" s="141">
        <v>0</v>
      </c>
      <c r="CP67" s="141">
        <v>0</v>
      </c>
      <c r="CQ67" s="141">
        <v>0</v>
      </c>
      <c r="CR67" s="141">
        <v>0</v>
      </c>
      <c r="CS67" s="141">
        <v>0</v>
      </c>
      <c r="CT67" s="141">
        <v>0</v>
      </c>
      <c r="CU67" s="141">
        <v>0</v>
      </c>
      <c r="CV67" s="141">
        <v>0</v>
      </c>
      <c r="CW67" s="141">
        <v>0</v>
      </c>
      <c r="CX67" s="141">
        <v>0</v>
      </c>
      <c r="CY67" s="141">
        <v>0</v>
      </c>
      <c r="CZ67" s="141">
        <v>0</v>
      </c>
      <c r="DA67" s="141">
        <v>0</v>
      </c>
      <c r="DB67" s="141">
        <v>0</v>
      </c>
      <c r="DC67" s="141">
        <v>0</v>
      </c>
      <c r="DD67" s="141">
        <v>0</v>
      </c>
      <c r="DE67" s="141">
        <v>0</v>
      </c>
      <c r="DF67" s="141">
        <v>0</v>
      </c>
      <c r="DG67" s="141">
        <v>0</v>
      </c>
      <c r="DH67" s="141">
        <v>0</v>
      </c>
      <c r="DI67" s="141">
        <v>0</v>
      </c>
      <c r="DJ67" s="141">
        <v>0</v>
      </c>
      <c r="DK67" s="141">
        <v>0</v>
      </c>
      <c r="DL67" s="141">
        <v>0</v>
      </c>
      <c r="DM67" s="141">
        <v>0</v>
      </c>
      <c r="DN67" s="141">
        <v>0</v>
      </c>
      <c r="DO67" s="141">
        <v>0</v>
      </c>
      <c r="DP67" s="141">
        <v>0</v>
      </c>
      <c r="DQ67" s="141">
        <v>0</v>
      </c>
      <c r="DR67" s="141">
        <v>0</v>
      </c>
      <c r="DS67" s="141">
        <v>0</v>
      </c>
      <c r="DT67" s="141">
        <v>0</v>
      </c>
      <c r="DU67" s="141">
        <v>0</v>
      </c>
      <c r="DV67" s="141">
        <v>0</v>
      </c>
      <c r="DW67" s="141">
        <v>0</v>
      </c>
      <c r="DX67" s="141">
        <v>0</v>
      </c>
      <c r="DY67" s="141">
        <v>0</v>
      </c>
      <c r="DZ67" s="141">
        <v>0</v>
      </c>
      <c r="EA67" s="141">
        <v>0</v>
      </c>
      <c r="EB67" s="141">
        <v>0</v>
      </c>
      <c r="EC67" s="141">
        <v>0</v>
      </c>
      <c r="ED67" s="141">
        <v>0</v>
      </c>
      <c r="EE67" s="141">
        <v>0</v>
      </c>
      <c r="EF67" s="310">
        <f t="shared" si="0"/>
        <v>0</v>
      </c>
      <c r="EG67" s="310">
        <f t="shared" si="1"/>
        <v>0</v>
      </c>
    </row>
    <row r="68" spans="1:137" x14ac:dyDescent="0.2">
      <c r="A68" s="62" t="str">
        <f>IF('1'!$A$1=1,B68,C68)</f>
        <v>Other long-term</v>
      </c>
      <c r="B68" s="61" t="s">
        <v>200</v>
      </c>
      <c r="C68" s="162" t="s">
        <v>199</v>
      </c>
      <c r="D68" s="141">
        <v>0</v>
      </c>
      <c r="E68" s="141">
        <v>0</v>
      </c>
      <c r="F68" s="141">
        <v>0</v>
      </c>
      <c r="G68" s="141">
        <v>0</v>
      </c>
      <c r="H68" s="141">
        <v>0</v>
      </c>
      <c r="I68" s="141">
        <v>0</v>
      </c>
      <c r="J68" s="141">
        <v>0</v>
      </c>
      <c r="K68" s="141">
        <v>0</v>
      </c>
      <c r="L68" s="141">
        <v>0</v>
      </c>
      <c r="M68" s="141">
        <v>0</v>
      </c>
      <c r="N68" s="141">
        <v>0</v>
      </c>
      <c r="O68" s="141">
        <v>0</v>
      </c>
      <c r="P68" s="141">
        <v>0</v>
      </c>
      <c r="Q68" s="141">
        <v>0</v>
      </c>
      <c r="R68" s="141">
        <v>0</v>
      </c>
      <c r="S68" s="141">
        <v>0</v>
      </c>
      <c r="T68" s="141">
        <v>0</v>
      </c>
      <c r="U68" s="141">
        <v>0</v>
      </c>
      <c r="V68" s="141">
        <v>0</v>
      </c>
      <c r="W68" s="141">
        <v>0</v>
      </c>
      <c r="X68" s="141">
        <v>0</v>
      </c>
      <c r="Y68" s="141">
        <v>0</v>
      </c>
      <c r="Z68" s="141">
        <v>0</v>
      </c>
      <c r="AA68" s="141">
        <v>0</v>
      </c>
      <c r="AB68" s="141">
        <v>0</v>
      </c>
      <c r="AC68" s="141">
        <v>0</v>
      </c>
      <c r="AD68" s="141">
        <v>2700.1559999999999</v>
      </c>
      <c r="AE68" s="141">
        <v>0</v>
      </c>
      <c r="AF68" s="141">
        <v>0</v>
      </c>
      <c r="AG68" s="141">
        <v>0</v>
      </c>
      <c r="AH68" s="141">
        <v>0</v>
      </c>
      <c r="AI68" s="141">
        <v>0</v>
      </c>
      <c r="AJ68" s="141">
        <v>0</v>
      </c>
      <c r="AK68" s="141">
        <v>0</v>
      </c>
      <c r="AL68" s="141">
        <v>0</v>
      </c>
      <c r="AM68" s="141">
        <v>0</v>
      </c>
      <c r="AN68" s="141">
        <v>0</v>
      </c>
      <c r="AO68" s="141">
        <v>0</v>
      </c>
      <c r="AP68" s="141">
        <v>0</v>
      </c>
      <c r="AQ68" s="141">
        <v>0</v>
      </c>
      <c r="AR68" s="141">
        <v>0</v>
      </c>
      <c r="AS68" s="141">
        <v>0</v>
      </c>
      <c r="AT68" s="141">
        <v>0</v>
      </c>
      <c r="AU68" s="141">
        <v>0</v>
      </c>
      <c r="AV68" s="141">
        <v>0</v>
      </c>
      <c r="AW68" s="141">
        <v>0</v>
      </c>
      <c r="AX68" s="141">
        <v>0</v>
      </c>
      <c r="AY68" s="141">
        <v>0</v>
      </c>
      <c r="AZ68" s="141">
        <v>0</v>
      </c>
      <c r="BA68" s="141">
        <v>0</v>
      </c>
      <c r="BB68" s="141">
        <v>0</v>
      </c>
      <c r="BC68" s="141">
        <v>0</v>
      </c>
      <c r="BD68" s="141">
        <v>0</v>
      </c>
      <c r="BE68" s="141">
        <v>0</v>
      </c>
      <c r="BF68" s="141">
        <v>0</v>
      </c>
      <c r="BG68" s="141">
        <v>0</v>
      </c>
      <c r="BH68" s="141">
        <v>0</v>
      </c>
      <c r="BI68" s="141">
        <v>0</v>
      </c>
      <c r="BJ68" s="141">
        <v>0</v>
      </c>
      <c r="BK68" s="141">
        <v>0</v>
      </c>
      <c r="BL68" s="141">
        <v>0</v>
      </c>
      <c r="BM68" s="141">
        <v>0</v>
      </c>
      <c r="BN68" s="141">
        <v>0</v>
      </c>
      <c r="BO68" s="141">
        <v>0</v>
      </c>
      <c r="BP68" s="141">
        <v>0</v>
      </c>
      <c r="BQ68" s="141">
        <v>0</v>
      </c>
      <c r="BR68" s="141">
        <v>0</v>
      </c>
      <c r="BS68" s="141">
        <v>0</v>
      </c>
      <c r="BT68" s="141">
        <v>0</v>
      </c>
      <c r="BU68" s="141">
        <v>0</v>
      </c>
      <c r="BV68" s="141">
        <v>0</v>
      </c>
      <c r="BW68" s="141">
        <v>0</v>
      </c>
      <c r="BX68" s="141">
        <v>0</v>
      </c>
      <c r="BY68" s="141">
        <v>0</v>
      </c>
      <c r="BZ68" s="141">
        <v>0</v>
      </c>
      <c r="CA68" s="141">
        <v>0</v>
      </c>
      <c r="CB68" s="141">
        <v>0</v>
      </c>
      <c r="CC68" s="141">
        <v>0</v>
      </c>
      <c r="CD68" s="141">
        <v>0</v>
      </c>
      <c r="CE68" s="141">
        <v>0</v>
      </c>
      <c r="CF68" s="141">
        <v>0</v>
      </c>
      <c r="CG68" s="141">
        <v>0</v>
      </c>
      <c r="CH68" s="141">
        <v>0</v>
      </c>
      <c r="CI68" s="141">
        <v>0</v>
      </c>
      <c r="CJ68" s="141">
        <v>0</v>
      </c>
      <c r="CK68" s="141">
        <v>0</v>
      </c>
      <c r="CL68" s="141">
        <v>-2925.49</v>
      </c>
      <c r="CM68" s="141">
        <v>0</v>
      </c>
      <c r="CN68" s="141">
        <v>0</v>
      </c>
      <c r="CO68" s="141">
        <v>0</v>
      </c>
      <c r="CP68" s="141">
        <v>0</v>
      </c>
      <c r="CQ68" s="141">
        <v>0</v>
      </c>
      <c r="CR68" s="141">
        <v>0</v>
      </c>
      <c r="CS68" s="141">
        <v>0</v>
      </c>
      <c r="CT68" s="141">
        <v>0</v>
      </c>
      <c r="CU68" s="141">
        <v>0</v>
      </c>
      <c r="CV68" s="141">
        <v>0</v>
      </c>
      <c r="CW68" s="141">
        <v>0</v>
      </c>
      <c r="CX68" s="141">
        <v>0</v>
      </c>
      <c r="CY68" s="141">
        <v>0</v>
      </c>
      <c r="CZ68" s="141">
        <v>0</v>
      </c>
      <c r="DA68" s="141">
        <v>0</v>
      </c>
      <c r="DB68" s="141">
        <v>0</v>
      </c>
      <c r="DC68" s="141">
        <v>0</v>
      </c>
      <c r="DD68" s="141">
        <v>0</v>
      </c>
      <c r="DE68" s="141">
        <v>0</v>
      </c>
      <c r="DF68" s="141">
        <v>0</v>
      </c>
      <c r="DG68" s="141">
        <v>0</v>
      </c>
      <c r="DH68" s="141">
        <v>0</v>
      </c>
      <c r="DI68" s="141">
        <v>0</v>
      </c>
      <c r="DJ68" s="141">
        <v>0</v>
      </c>
      <c r="DK68" s="141">
        <v>0</v>
      </c>
      <c r="DL68" s="141">
        <v>0</v>
      </c>
      <c r="DM68" s="141">
        <v>0</v>
      </c>
      <c r="DN68" s="141">
        <v>0</v>
      </c>
      <c r="DO68" s="141">
        <v>0</v>
      </c>
      <c r="DP68" s="141">
        <v>0</v>
      </c>
      <c r="DQ68" s="141">
        <v>0</v>
      </c>
      <c r="DR68" s="141">
        <v>0</v>
      </c>
      <c r="DS68" s="141">
        <v>0</v>
      </c>
      <c r="DT68" s="141">
        <v>0</v>
      </c>
      <c r="DU68" s="141">
        <v>0</v>
      </c>
      <c r="DV68" s="141">
        <v>0</v>
      </c>
      <c r="DW68" s="141">
        <v>0</v>
      </c>
      <c r="DX68" s="141">
        <v>0</v>
      </c>
      <c r="DY68" s="141">
        <v>0</v>
      </c>
      <c r="DZ68" s="141">
        <v>0</v>
      </c>
      <c r="EA68" s="141">
        <v>0</v>
      </c>
      <c r="EB68" s="141">
        <v>0</v>
      </c>
      <c r="EC68" s="141">
        <v>0</v>
      </c>
      <c r="ED68" s="141">
        <v>0</v>
      </c>
      <c r="EE68" s="141">
        <v>0</v>
      </c>
      <c r="EF68" s="310">
        <f t="shared" si="0"/>
        <v>0</v>
      </c>
      <c r="EG68" s="310">
        <f t="shared" si="1"/>
        <v>0</v>
      </c>
    </row>
    <row r="69" spans="1:137" x14ac:dyDescent="0.2">
      <c r="A69" s="161" t="str">
        <f>IF('1'!$A$1=1,B69,C69)</f>
        <v>Deposit-taking corporations</v>
      </c>
      <c r="B69" s="68" t="s">
        <v>91</v>
      </c>
      <c r="C69" s="158" t="s">
        <v>203</v>
      </c>
      <c r="D69" s="141">
        <v>-395.31700000000001</v>
      </c>
      <c r="E69" s="141">
        <v>-2350.0700000000002</v>
      </c>
      <c r="F69" s="141">
        <v>-790.71100000000024</v>
      </c>
      <c r="G69" s="141">
        <v>-931.08899999999994</v>
      </c>
      <c r="H69" s="141">
        <v>-167.322</v>
      </c>
      <c r="I69" s="141">
        <v>-2038.3520000000001</v>
      </c>
      <c r="J69" s="141">
        <v>-587.44899999999996</v>
      </c>
      <c r="K69" s="141">
        <v>-562.29899999999998</v>
      </c>
      <c r="L69" s="141">
        <v>-936.68700000000001</v>
      </c>
      <c r="M69" s="141">
        <v>-655.23900000000003</v>
      </c>
      <c r="N69" s="141">
        <v>-1212.2570000000001</v>
      </c>
      <c r="O69" s="141">
        <v>-1732.22</v>
      </c>
      <c r="P69" s="141">
        <v>-485.19299999999998</v>
      </c>
      <c r="Q69" s="141">
        <v>-9422.32</v>
      </c>
      <c r="R69" s="141">
        <v>-3689.8630000000003</v>
      </c>
      <c r="S69" s="141">
        <v>-2024.73</v>
      </c>
      <c r="T69" s="141">
        <v>680.57499999999993</v>
      </c>
      <c r="U69" s="141">
        <v>-2195.7179999999998</v>
      </c>
      <c r="V69" s="141">
        <v>-49.634000000000015</v>
      </c>
      <c r="W69" s="141">
        <v>-777.00900000000001</v>
      </c>
      <c r="X69" s="141">
        <v>-5044.8890000000001</v>
      </c>
      <c r="Y69" s="141">
        <v>-231.815</v>
      </c>
      <c r="Z69" s="141">
        <v>179.90700000000004</v>
      </c>
      <c r="AA69" s="141">
        <v>-1965.34</v>
      </c>
      <c r="AB69" s="141">
        <v>-1031.723</v>
      </c>
      <c r="AC69" s="141">
        <v>-837.86099999999999</v>
      </c>
      <c r="AD69" s="141">
        <v>-513.03</v>
      </c>
      <c r="AE69" s="141">
        <v>-1289.1279999999999</v>
      </c>
      <c r="AF69" s="141">
        <v>105.69499999999999</v>
      </c>
      <c r="AG69" s="141">
        <v>26.109000000000002</v>
      </c>
      <c r="AH69" s="141">
        <v>-2544.9929999999999</v>
      </c>
      <c r="AI69" s="141">
        <v>461.43499999999995</v>
      </c>
      <c r="AJ69" s="141">
        <v>261.08600000000001</v>
      </c>
      <c r="AK69" s="141">
        <v>373.17</v>
      </c>
      <c r="AL69" s="141">
        <v>587.51599999999996</v>
      </c>
      <c r="AM69" s="141">
        <v>1540.924</v>
      </c>
      <c r="AN69" s="141">
        <v>-284.34299999999996</v>
      </c>
      <c r="AO69" s="141">
        <v>-624.93399999999997</v>
      </c>
      <c r="AP69" s="141">
        <v>-605.84799999999996</v>
      </c>
      <c r="AQ69" s="141">
        <v>-1699.864</v>
      </c>
      <c r="AR69" s="141">
        <v>1466.1489999999999</v>
      </c>
      <c r="AS69" s="141">
        <v>1179.098</v>
      </c>
      <c r="AT69" s="141">
        <v>-52.801999999999992</v>
      </c>
      <c r="AU69" s="141">
        <v>27.482000000000028</v>
      </c>
      <c r="AV69" s="141">
        <v>-28.190999999999999</v>
      </c>
      <c r="AW69" s="141">
        <v>253.14600000000002</v>
      </c>
      <c r="AX69" s="141">
        <v>-670.404</v>
      </c>
      <c r="AY69" s="141">
        <v>3390.2750000000001</v>
      </c>
      <c r="AZ69" s="141">
        <v>-83.637999999999991</v>
      </c>
      <c r="BA69" s="141">
        <v>190.125</v>
      </c>
      <c r="BB69" s="141">
        <v>214.90800000000002</v>
      </c>
      <c r="BC69" s="141">
        <v>-53.622999999999998</v>
      </c>
      <c r="BD69" s="141">
        <v>896.88099999999997</v>
      </c>
      <c r="BE69" s="141">
        <v>-159.00100000000003</v>
      </c>
      <c r="BF69" s="141">
        <v>-592.28099999999995</v>
      </c>
      <c r="BG69" s="141">
        <v>1085.6210000000001</v>
      </c>
      <c r="BH69" s="141">
        <v>-173.38800000000001</v>
      </c>
      <c r="BI69" s="141">
        <v>-421.74</v>
      </c>
      <c r="BJ69" s="141">
        <v>-804.12800000000004</v>
      </c>
      <c r="BK69" s="141">
        <v>-1817.9269999999999</v>
      </c>
      <c r="BL69" s="141">
        <v>-530.62599999999998</v>
      </c>
      <c r="BM69" s="141">
        <v>-295.15800000000002</v>
      </c>
      <c r="BN69" s="141">
        <v>-2086.5709999999999</v>
      </c>
      <c r="BO69" s="141">
        <v>-1007.312</v>
      </c>
      <c r="BP69" s="141">
        <v>804.43000000000006</v>
      </c>
      <c r="BQ69" s="141">
        <v>4700.4920000000002</v>
      </c>
      <c r="BR69" s="141">
        <v>-327.75400000000002</v>
      </c>
      <c r="BS69" s="141">
        <v>-1788.8920000000001</v>
      </c>
      <c r="BT69" s="141">
        <v>-251.79</v>
      </c>
      <c r="BU69" s="141">
        <v>-481.524</v>
      </c>
      <c r="BV69" s="141">
        <v>509.58299999999997</v>
      </c>
      <c r="BW69" s="141">
        <v>-1352.1469999999999</v>
      </c>
      <c r="BX69" s="141">
        <v>-423.29700000000003</v>
      </c>
      <c r="BY69" s="141">
        <v>-195.19300000000001</v>
      </c>
      <c r="BZ69" s="141">
        <v>833.86699999999996</v>
      </c>
      <c r="CA69" s="141">
        <v>-279.3</v>
      </c>
      <c r="CB69" s="141">
        <v>-276.02800000000002</v>
      </c>
      <c r="CC69" s="141">
        <v>-245.15899999999999</v>
      </c>
      <c r="CD69" s="141">
        <v>136.07300000000001</v>
      </c>
      <c r="CE69" s="141">
        <v>-187.494</v>
      </c>
      <c r="CF69" s="141">
        <v>133.63900000000001</v>
      </c>
      <c r="CG69" s="141">
        <v>738.49099999999999</v>
      </c>
      <c r="CH69" s="141">
        <v>343.80099999999999</v>
      </c>
      <c r="CI69" s="141">
        <v>-1088.538</v>
      </c>
      <c r="CJ69" s="141">
        <v>111.925</v>
      </c>
      <c r="CK69" s="141">
        <v>-568.27300000000002</v>
      </c>
      <c r="CL69" s="141">
        <v>-263.29399999999998</v>
      </c>
      <c r="CM69" s="141">
        <v>-819.13699999999994</v>
      </c>
      <c r="CN69" s="141">
        <v>-58.51</v>
      </c>
      <c r="CO69" s="141">
        <v>-2047.8430000000001</v>
      </c>
      <c r="CP69" s="141">
        <v>-222.95099999999999</v>
      </c>
      <c r="CQ69" s="141">
        <v>402.25500000000005</v>
      </c>
      <c r="CR69" s="141">
        <v>-146.274</v>
      </c>
      <c r="CS69" s="141">
        <v>-109.706</v>
      </c>
      <c r="CT69" s="141">
        <v>511.96</v>
      </c>
      <c r="CU69" s="141">
        <v>-2303.8220000000001</v>
      </c>
      <c r="CV69" s="141">
        <v>-1243.3319999999999</v>
      </c>
      <c r="CW69" s="141">
        <v>-402.255</v>
      </c>
      <c r="CX69" s="141">
        <v>-292.54899999999998</v>
      </c>
      <c r="CY69" s="141">
        <v>-292.54899999999998</v>
      </c>
      <c r="CZ69" s="141">
        <v>-182.84299999999999</v>
      </c>
      <c r="DA69" s="141">
        <v>-2340.39</v>
      </c>
      <c r="DB69" s="141">
        <v>-255.98</v>
      </c>
      <c r="DC69" s="141">
        <v>-109.706</v>
      </c>
      <c r="DD69" s="141">
        <v>-109.706</v>
      </c>
      <c r="DE69" s="141">
        <v>-146.07599999999999</v>
      </c>
      <c r="DF69" s="141">
        <v>542.33100000000002</v>
      </c>
      <c r="DG69" s="141">
        <v>-37.094000000000001</v>
      </c>
      <c r="DH69" s="141">
        <v>-227.21100000000001</v>
      </c>
      <c r="DI69" s="141">
        <v>-341.75599999999997</v>
      </c>
      <c r="DJ69" s="141">
        <v>-77.328000000000003</v>
      </c>
      <c r="DK69" s="141">
        <v>-39.360000000000007</v>
      </c>
      <c r="DL69" s="141">
        <v>-238.26</v>
      </c>
      <c r="DM69" s="141">
        <v>-2064.3530000000001</v>
      </c>
      <c r="DN69" s="141">
        <v>-81.981000000000009</v>
      </c>
      <c r="DO69" s="141">
        <v>-411.89400000000001</v>
      </c>
      <c r="DP69" s="141">
        <v>-494.96800000000002</v>
      </c>
      <c r="DQ69" s="141">
        <v>577.39400000000001</v>
      </c>
      <c r="DR69" s="141">
        <v>289.452</v>
      </c>
      <c r="DS69" s="141">
        <v>-2171.105</v>
      </c>
      <c r="DT69" s="141">
        <v>252.654</v>
      </c>
      <c r="DU69" s="141">
        <v>-208.35599999999999</v>
      </c>
      <c r="DV69" s="141">
        <v>248.88399999999999</v>
      </c>
      <c r="DW69" s="141">
        <v>331.30799999999999</v>
      </c>
      <c r="DX69" s="141">
        <v>-166.12</v>
      </c>
      <c r="DY69" s="141">
        <v>-1746.3309999999999</v>
      </c>
      <c r="DZ69" s="141">
        <v>125.38199999999999</v>
      </c>
      <c r="EA69" s="141">
        <v>-207.21</v>
      </c>
      <c r="EB69" s="141">
        <v>82.637</v>
      </c>
      <c r="EC69" s="141">
        <v>624.40700000000004</v>
      </c>
      <c r="ED69" s="141">
        <v>3873.5680000000002</v>
      </c>
      <c r="EE69" s="141">
        <v>1730.1959999999999</v>
      </c>
      <c r="EF69" s="310">
        <f t="shared" si="0"/>
        <v>-5281.369999999999</v>
      </c>
      <c r="EG69" s="310">
        <f t="shared" si="1"/>
        <v>4941.0190000000002</v>
      </c>
    </row>
    <row r="70" spans="1:137" x14ac:dyDescent="0.2">
      <c r="A70" s="62" t="str">
        <f>IF('1'!$A$1=1,B70,C70)</f>
        <v>Short-term</v>
      </c>
      <c r="B70" s="61" t="s">
        <v>173</v>
      </c>
      <c r="C70" s="162" t="s">
        <v>172</v>
      </c>
      <c r="D70" s="141">
        <v>-94.876000000000005</v>
      </c>
      <c r="E70" s="141">
        <v>-954.71600000000001</v>
      </c>
      <c r="F70" s="141">
        <v>-2093.0590000000002</v>
      </c>
      <c r="G70" s="141">
        <v>-567.73699999999997</v>
      </c>
      <c r="H70" s="141">
        <v>125.492</v>
      </c>
      <c r="I70" s="141">
        <v>-1358.9010000000001</v>
      </c>
      <c r="J70" s="141">
        <v>-239.33099999999999</v>
      </c>
      <c r="K70" s="141">
        <v>-237.89599999999999</v>
      </c>
      <c r="L70" s="141">
        <v>-827.77</v>
      </c>
      <c r="M70" s="141">
        <v>-633.39800000000002</v>
      </c>
      <c r="N70" s="141">
        <v>163.18799999999999</v>
      </c>
      <c r="O70" s="141">
        <v>-444.75900000000001</v>
      </c>
      <c r="P70" s="141">
        <v>-363.89499999999998</v>
      </c>
      <c r="Q70" s="141">
        <v>-369.50299999999999</v>
      </c>
      <c r="R70" s="141">
        <v>-474.411</v>
      </c>
      <c r="S70" s="141">
        <v>-871.40300000000002</v>
      </c>
      <c r="T70" s="141">
        <v>756.19399999999996</v>
      </c>
      <c r="U70" s="141">
        <v>0</v>
      </c>
      <c r="V70" s="141">
        <v>1191.2049999999999</v>
      </c>
      <c r="W70" s="141">
        <v>175.45400000000001</v>
      </c>
      <c r="X70" s="141">
        <v>0</v>
      </c>
      <c r="Y70" s="141">
        <v>0</v>
      </c>
      <c r="Z70" s="141">
        <v>539.72</v>
      </c>
      <c r="AA70" s="141">
        <v>-1834.317</v>
      </c>
      <c r="AB70" s="141">
        <v>27.151</v>
      </c>
      <c r="AC70" s="141">
        <v>0</v>
      </c>
      <c r="AD70" s="141">
        <v>-324.01900000000001</v>
      </c>
      <c r="AE70" s="141">
        <v>-1289.1279999999999</v>
      </c>
      <c r="AF70" s="141">
        <v>105.69499999999999</v>
      </c>
      <c r="AG70" s="141">
        <v>26.109000000000002</v>
      </c>
      <c r="AH70" s="141">
        <v>-1895.76</v>
      </c>
      <c r="AI70" s="141">
        <v>615.24699999999996</v>
      </c>
      <c r="AJ70" s="141">
        <v>313.303</v>
      </c>
      <c r="AK70" s="141">
        <v>373.17</v>
      </c>
      <c r="AL70" s="141">
        <v>587.51599999999996</v>
      </c>
      <c r="AM70" s="141">
        <v>275.16500000000002</v>
      </c>
      <c r="AN70" s="141">
        <v>426.51499999999999</v>
      </c>
      <c r="AO70" s="141">
        <v>-353.22399999999999</v>
      </c>
      <c r="AP70" s="141">
        <v>-263.41199999999998</v>
      </c>
      <c r="AQ70" s="141">
        <v>-1046.07</v>
      </c>
      <c r="AR70" s="141">
        <v>-52.362000000000002</v>
      </c>
      <c r="AS70" s="141">
        <v>-52.404000000000003</v>
      </c>
      <c r="AT70" s="141">
        <v>-105.60299999999999</v>
      </c>
      <c r="AU70" s="141">
        <v>-329.78699999999998</v>
      </c>
      <c r="AV70" s="141">
        <v>0</v>
      </c>
      <c r="AW70" s="141">
        <v>-56.255000000000003</v>
      </c>
      <c r="AX70" s="141">
        <v>-949.73900000000003</v>
      </c>
      <c r="AY70" s="141">
        <v>111.157</v>
      </c>
      <c r="AZ70" s="141">
        <v>27.879000000000001</v>
      </c>
      <c r="BA70" s="141">
        <v>461.73200000000003</v>
      </c>
      <c r="BB70" s="141">
        <v>967.08699999999999</v>
      </c>
      <c r="BC70" s="141">
        <v>0</v>
      </c>
      <c r="BD70" s="141">
        <v>-26.379000000000001</v>
      </c>
      <c r="BE70" s="141">
        <v>265.00099999999998</v>
      </c>
      <c r="BF70" s="141">
        <v>0</v>
      </c>
      <c r="BG70" s="141">
        <v>0</v>
      </c>
      <c r="BH70" s="141">
        <v>-49.539000000000001</v>
      </c>
      <c r="BI70" s="141">
        <v>520.97199999999998</v>
      </c>
      <c r="BJ70" s="141">
        <v>48.734999999999999</v>
      </c>
      <c r="BK70" s="141">
        <v>-377.75099999999998</v>
      </c>
      <c r="BL70" s="141">
        <v>434.14800000000002</v>
      </c>
      <c r="BM70" s="141">
        <v>0</v>
      </c>
      <c r="BN70" s="141">
        <v>-924.43</v>
      </c>
      <c r="BO70" s="141">
        <v>0</v>
      </c>
      <c r="BP70" s="141">
        <v>884.87300000000005</v>
      </c>
      <c r="BQ70" s="141">
        <v>0</v>
      </c>
      <c r="BR70" s="141">
        <v>0</v>
      </c>
      <c r="BS70" s="141">
        <v>-27.521000000000001</v>
      </c>
      <c r="BT70" s="141">
        <v>0</v>
      </c>
      <c r="BU70" s="141">
        <v>-141.625</v>
      </c>
      <c r="BV70" s="141">
        <v>141.55099999999999</v>
      </c>
      <c r="BW70" s="141">
        <v>0</v>
      </c>
      <c r="BX70" s="141">
        <v>0</v>
      </c>
      <c r="BY70" s="141">
        <v>0</v>
      </c>
      <c r="BZ70" s="141">
        <v>0</v>
      </c>
      <c r="CA70" s="141">
        <v>-139.65</v>
      </c>
      <c r="CB70" s="141">
        <v>-855.68799999999999</v>
      </c>
      <c r="CC70" s="141">
        <v>0</v>
      </c>
      <c r="CD70" s="141">
        <v>0</v>
      </c>
      <c r="CE70" s="141">
        <v>0</v>
      </c>
      <c r="CF70" s="141">
        <v>0</v>
      </c>
      <c r="CG70" s="141">
        <v>0</v>
      </c>
      <c r="CH70" s="141">
        <v>0</v>
      </c>
      <c r="CI70" s="141">
        <v>54.427</v>
      </c>
      <c r="CJ70" s="141">
        <v>111.925</v>
      </c>
      <c r="CK70" s="141">
        <v>0</v>
      </c>
      <c r="CL70" s="141">
        <v>-87.765000000000001</v>
      </c>
      <c r="CM70" s="141">
        <v>0</v>
      </c>
      <c r="CN70" s="141">
        <v>0</v>
      </c>
      <c r="CO70" s="141">
        <v>-58.51</v>
      </c>
      <c r="CP70" s="141">
        <v>0</v>
      </c>
      <c r="CQ70" s="141">
        <v>767.94100000000003</v>
      </c>
      <c r="CR70" s="141">
        <v>0</v>
      </c>
      <c r="CS70" s="141">
        <v>0</v>
      </c>
      <c r="CT70" s="141">
        <v>0</v>
      </c>
      <c r="CU70" s="141">
        <v>0</v>
      </c>
      <c r="CV70" s="141">
        <v>-804.50900000000001</v>
      </c>
      <c r="CW70" s="141">
        <v>0</v>
      </c>
      <c r="CX70" s="141">
        <v>0</v>
      </c>
      <c r="CY70" s="141">
        <v>0</v>
      </c>
      <c r="CZ70" s="141">
        <v>0</v>
      </c>
      <c r="DA70" s="141">
        <v>36.569000000000003</v>
      </c>
      <c r="DB70" s="141">
        <v>0</v>
      </c>
      <c r="DC70" s="141">
        <v>0</v>
      </c>
      <c r="DD70" s="141">
        <v>0</v>
      </c>
      <c r="DE70" s="141">
        <v>0</v>
      </c>
      <c r="DF70" s="141">
        <v>0</v>
      </c>
      <c r="DG70" s="141">
        <v>0</v>
      </c>
      <c r="DH70" s="141">
        <v>0</v>
      </c>
      <c r="DI70" s="141">
        <v>0</v>
      </c>
      <c r="DJ70" s="141">
        <v>0</v>
      </c>
      <c r="DK70" s="141">
        <v>39.360999999999997</v>
      </c>
      <c r="DL70" s="141">
        <v>0</v>
      </c>
      <c r="DM70" s="141">
        <v>-80.954999999999998</v>
      </c>
      <c r="DN70" s="141">
        <v>81.98</v>
      </c>
      <c r="DO70" s="141">
        <v>0</v>
      </c>
      <c r="DP70" s="141">
        <v>0</v>
      </c>
      <c r="DQ70" s="141">
        <v>0</v>
      </c>
      <c r="DR70" s="141">
        <v>0</v>
      </c>
      <c r="DS70" s="141">
        <v>0</v>
      </c>
      <c r="DT70" s="141">
        <v>0</v>
      </c>
      <c r="DU70" s="141">
        <v>0</v>
      </c>
      <c r="DV70" s="141">
        <v>0</v>
      </c>
      <c r="DW70" s="141">
        <v>0</v>
      </c>
      <c r="DX70" s="141">
        <v>0</v>
      </c>
      <c r="DY70" s="141">
        <v>0</v>
      </c>
      <c r="DZ70" s="141">
        <v>41.793999999999997</v>
      </c>
      <c r="EA70" s="141">
        <v>0</v>
      </c>
      <c r="EB70" s="141">
        <v>0</v>
      </c>
      <c r="EC70" s="141">
        <v>0</v>
      </c>
      <c r="ED70" s="141">
        <v>0</v>
      </c>
      <c r="EE70" s="141">
        <v>0</v>
      </c>
      <c r="EF70" s="310">
        <f t="shared" si="0"/>
        <v>40.386000000000003</v>
      </c>
      <c r="EG70" s="310">
        <f t="shared" si="1"/>
        <v>41.793999999999997</v>
      </c>
    </row>
    <row r="71" spans="1:137" x14ac:dyDescent="0.2">
      <c r="A71" s="62" t="str">
        <f>IF('1'!$A$1=1,B71,C71)</f>
        <v>Long-term</v>
      </c>
      <c r="B71" s="61" t="s">
        <v>175</v>
      </c>
      <c r="C71" s="162" t="s">
        <v>174</v>
      </c>
      <c r="D71" s="141">
        <v>-300.44099999999997</v>
      </c>
      <c r="E71" s="141">
        <v>-1395.354</v>
      </c>
      <c r="F71" s="141">
        <v>1302.348</v>
      </c>
      <c r="G71" s="141">
        <v>-363.35199999999998</v>
      </c>
      <c r="H71" s="141">
        <v>-292.81400000000002</v>
      </c>
      <c r="I71" s="141">
        <v>-679.45100000000002</v>
      </c>
      <c r="J71" s="141">
        <v>-348.11799999999999</v>
      </c>
      <c r="K71" s="141">
        <v>-324.40300000000002</v>
      </c>
      <c r="L71" s="141">
        <v>-108.917</v>
      </c>
      <c r="M71" s="141">
        <v>-21.841000000000001</v>
      </c>
      <c r="N71" s="141">
        <v>-1375.4449999999999</v>
      </c>
      <c r="O71" s="141">
        <v>-1287.461</v>
      </c>
      <c r="P71" s="141">
        <v>-121.298</v>
      </c>
      <c r="Q71" s="141">
        <v>-9052.8169999999991</v>
      </c>
      <c r="R71" s="141">
        <v>-3215.4520000000002</v>
      </c>
      <c r="S71" s="141">
        <v>-1153.327</v>
      </c>
      <c r="T71" s="141">
        <v>-75.619</v>
      </c>
      <c r="U71" s="141">
        <v>-2195.7179999999998</v>
      </c>
      <c r="V71" s="141">
        <v>-1240.8389999999999</v>
      </c>
      <c r="W71" s="141">
        <v>-952.46299999999997</v>
      </c>
      <c r="X71" s="141">
        <v>-5044.8890000000001</v>
      </c>
      <c r="Y71" s="141">
        <v>-231.815</v>
      </c>
      <c r="Z71" s="141">
        <v>-359.81299999999999</v>
      </c>
      <c r="AA71" s="141">
        <v>-131.023</v>
      </c>
      <c r="AB71" s="141">
        <v>-1058.874</v>
      </c>
      <c r="AC71" s="141">
        <v>-837.86099999999999</v>
      </c>
      <c r="AD71" s="141">
        <v>-189.011</v>
      </c>
      <c r="AE71" s="141">
        <v>0</v>
      </c>
      <c r="AF71" s="141">
        <v>0</v>
      </c>
      <c r="AG71" s="141">
        <v>0</v>
      </c>
      <c r="AH71" s="141">
        <v>-649.23299999999995</v>
      </c>
      <c r="AI71" s="141">
        <v>-153.81200000000001</v>
      </c>
      <c r="AJ71" s="141">
        <v>-52.216999999999999</v>
      </c>
      <c r="AK71" s="141">
        <v>0</v>
      </c>
      <c r="AL71" s="141">
        <v>0</v>
      </c>
      <c r="AM71" s="141">
        <v>1265.759</v>
      </c>
      <c r="AN71" s="141">
        <v>-710.85799999999995</v>
      </c>
      <c r="AO71" s="141">
        <v>-271.70999999999998</v>
      </c>
      <c r="AP71" s="141">
        <v>-342.43599999999998</v>
      </c>
      <c r="AQ71" s="141">
        <v>-653.79399999999998</v>
      </c>
      <c r="AR71" s="141">
        <v>1518.511</v>
      </c>
      <c r="AS71" s="141">
        <v>1231.502</v>
      </c>
      <c r="AT71" s="141">
        <v>52.801000000000002</v>
      </c>
      <c r="AU71" s="141">
        <v>357.26900000000001</v>
      </c>
      <c r="AV71" s="141">
        <v>-28.190999999999999</v>
      </c>
      <c r="AW71" s="141">
        <v>309.40100000000001</v>
      </c>
      <c r="AX71" s="141">
        <v>279.33499999999998</v>
      </c>
      <c r="AY71" s="141">
        <v>3279.1179999999999</v>
      </c>
      <c r="AZ71" s="141">
        <v>-111.517</v>
      </c>
      <c r="BA71" s="141">
        <v>-271.60700000000003</v>
      </c>
      <c r="BB71" s="141">
        <v>-752.17899999999997</v>
      </c>
      <c r="BC71" s="141">
        <v>-53.622999999999998</v>
      </c>
      <c r="BD71" s="141">
        <v>923.26</v>
      </c>
      <c r="BE71" s="141">
        <v>-424.00200000000001</v>
      </c>
      <c r="BF71" s="141">
        <v>-592.28099999999995</v>
      </c>
      <c r="BG71" s="141">
        <v>1085.6210000000001</v>
      </c>
      <c r="BH71" s="141">
        <v>-123.849</v>
      </c>
      <c r="BI71" s="141">
        <v>-942.71199999999999</v>
      </c>
      <c r="BJ71" s="141">
        <v>-852.86300000000006</v>
      </c>
      <c r="BK71" s="141">
        <v>-1440.1759999999999</v>
      </c>
      <c r="BL71" s="141">
        <v>-964.774</v>
      </c>
      <c r="BM71" s="141">
        <v>-295.15800000000002</v>
      </c>
      <c r="BN71" s="141">
        <v>-1162.1410000000001</v>
      </c>
      <c r="BO71" s="141">
        <v>-1007.312</v>
      </c>
      <c r="BP71" s="141">
        <v>-80.442999999999998</v>
      </c>
      <c r="BQ71" s="141">
        <v>4700.4920000000002</v>
      </c>
      <c r="BR71" s="141">
        <v>-327.75400000000002</v>
      </c>
      <c r="BS71" s="141">
        <v>-1761.3710000000001</v>
      </c>
      <c r="BT71" s="141">
        <v>-251.79</v>
      </c>
      <c r="BU71" s="141">
        <v>-339.899</v>
      </c>
      <c r="BV71" s="141">
        <v>368.03199999999998</v>
      </c>
      <c r="BW71" s="141">
        <v>-1352.1469999999999</v>
      </c>
      <c r="BX71" s="141">
        <v>-423.29700000000003</v>
      </c>
      <c r="BY71" s="141">
        <v>-195.19300000000001</v>
      </c>
      <c r="BZ71" s="141">
        <v>833.86699999999996</v>
      </c>
      <c r="CA71" s="141">
        <v>-139.65</v>
      </c>
      <c r="CB71" s="141">
        <v>579.66</v>
      </c>
      <c r="CC71" s="141">
        <v>-245.15899999999999</v>
      </c>
      <c r="CD71" s="141">
        <v>136.07300000000001</v>
      </c>
      <c r="CE71" s="141">
        <v>-187.494</v>
      </c>
      <c r="CF71" s="141">
        <v>133.63900000000001</v>
      </c>
      <c r="CG71" s="141">
        <v>738.49099999999999</v>
      </c>
      <c r="CH71" s="141">
        <v>343.80099999999999</v>
      </c>
      <c r="CI71" s="141">
        <v>-1142.9649999999999</v>
      </c>
      <c r="CJ71" s="141">
        <v>0</v>
      </c>
      <c r="CK71" s="141">
        <v>-568.27300000000002</v>
      </c>
      <c r="CL71" s="141">
        <v>-175.529</v>
      </c>
      <c r="CM71" s="141">
        <v>-819.13699999999994</v>
      </c>
      <c r="CN71" s="141">
        <v>-58.51</v>
      </c>
      <c r="CO71" s="141">
        <v>-1989.3330000000001</v>
      </c>
      <c r="CP71" s="141">
        <v>-222.95099999999999</v>
      </c>
      <c r="CQ71" s="141">
        <v>-365.68599999999998</v>
      </c>
      <c r="CR71" s="141">
        <v>-146.274</v>
      </c>
      <c r="CS71" s="141">
        <v>-109.706</v>
      </c>
      <c r="CT71" s="141">
        <v>511.96</v>
      </c>
      <c r="CU71" s="141">
        <v>-2303.8220000000001</v>
      </c>
      <c r="CV71" s="141">
        <v>-438.82299999999998</v>
      </c>
      <c r="CW71" s="141">
        <v>-402.255</v>
      </c>
      <c r="CX71" s="141">
        <v>-292.54899999999998</v>
      </c>
      <c r="CY71" s="141">
        <v>-292.54899999999998</v>
      </c>
      <c r="CZ71" s="141">
        <v>-182.84299999999999</v>
      </c>
      <c r="DA71" s="141">
        <v>-2376.9589999999998</v>
      </c>
      <c r="DB71" s="141">
        <v>-255.98</v>
      </c>
      <c r="DC71" s="141">
        <v>-109.706</v>
      </c>
      <c r="DD71" s="141">
        <v>-109.706</v>
      </c>
      <c r="DE71" s="141">
        <v>-146.07599999999999</v>
      </c>
      <c r="DF71" s="141">
        <v>542.33100000000002</v>
      </c>
      <c r="DG71" s="141">
        <v>-37.094000000000001</v>
      </c>
      <c r="DH71" s="141">
        <v>-227.21100000000001</v>
      </c>
      <c r="DI71" s="141">
        <v>-341.75599999999997</v>
      </c>
      <c r="DJ71" s="141">
        <v>-77.328000000000003</v>
      </c>
      <c r="DK71" s="141">
        <v>-78.721000000000004</v>
      </c>
      <c r="DL71" s="141">
        <v>-238.26</v>
      </c>
      <c r="DM71" s="141">
        <v>-1983.3979999999999</v>
      </c>
      <c r="DN71" s="141">
        <v>-163.96100000000001</v>
      </c>
      <c r="DO71" s="141">
        <v>-411.89400000000001</v>
      </c>
      <c r="DP71" s="141">
        <v>-494.96800000000002</v>
      </c>
      <c r="DQ71" s="141">
        <v>577.39400000000001</v>
      </c>
      <c r="DR71" s="141">
        <v>289.452</v>
      </c>
      <c r="DS71" s="141">
        <v>-2171.105</v>
      </c>
      <c r="DT71" s="141">
        <v>252.654</v>
      </c>
      <c r="DU71" s="141">
        <v>-208.35599999999999</v>
      </c>
      <c r="DV71" s="141">
        <v>248.88399999999999</v>
      </c>
      <c r="DW71" s="141">
        <v>331.30799999999999</v>
      </c>
      <c r="DX71" s="141">
        <v>-166.12</v>
      </c>
      <c r="DY71" s="141">
        <v>-1746.3309999999999</v>
      </c>
      <c r="DZ71" s="141">
        <v>83.587999999999994</v>
      </c>
      <c r="EA71" s="141">
        <v>-207.21</v>
      </c>
      <c r="EB71" s="141">
        <v>82.637</v>
      </c>
      <c r="EC71" s="141">
        <v>624.40700000000004</v>
      </c>
      <c r="ED71" s="141">
        <v>3873.5680000000002</v>
      </c>
      <c r="EE71" s="141">
        <v>1730.1959999999999</v>
      </c>
      <c r="EF71" s="310">
        <f t="shared" si="0"/>
        <v>-5321.7559999999994</v>
      </c>
      <c r="EG71" s="310">
        <f t="shared" si="1"/>
        <v>4899.2250000000004</v>
      </c>
    </row>
    <row r="72" spans="1:137" x14ac:dyDescent="0.2">
      <c r="A72" s="161" t="str">
        <f>IF('1'!$A$1=1,B72,C72)</f>
        <v>Other sectors</v>
      </c>
      <c r="B72" s="68" t="s">
        <v>93</v>
      </c>
      <c r="C72" s="158" t="s">
        <v>94</v>
      </c>
      <c r="D72" s="141">
        <v>679.94500000000005</v>
      </c>
      <c r="E72" s="141">
        <v>-5875.174</v>
      </c>
      <c r="F72" s="141">
        <v>1232.58</v>
      </c>
      <c r="G72" s="141">
        <v>-2884.1030000000001</v>
      </c>
      <c r="H72" s="141">
        <v>-6253.6610000000001</v>
      </c>
      <c r="I72" s="141">
        <v>-2123.2829999999999</v>
      </c>
      <c r="J72" s="141">
        <v>-7136.4180000000006</v>
      </c>
      <c r="K72" s="141">
        <v>-5233.7020000000002</v>
      </c>
      <c r="L72" s="141">
        <v>-4073.5</v>
      </c>
      <c r="M72" s="141">
        <v>458.66800000000001</v>
      </c>
      <c r="N72" s="141">
        <v>-3566.8319999999999</v>
      </c>
      <c r="O72" s="141">
        <v>2481.2889999999998</v>
      </c>
      <c r="P72" s="141">
        <v>5555.4699999999993</v>
      </c>
      <c r="Q72" s="141">
        <v>-6070.4019999999991</v>
      </c>
      <c r="R72" s="141">
        <v>-105.42399999999999</v>
      </c>
      <c r="S72" s="141">
        <v>2486.0619999999999</v>
      </c>
      <c r="T72" s="141">
        <v>-7486.3240000000005</v>
      </c>
      <c r="U72" s="141">
        <v>548.93000000000006</v>
      </c>
      <c r="V72" s="141">
        <v>3523.9830000000002</v>
      </c>
      <c r="W72" s="141">
        <v>1955.0550000000001</v>
      </c>
      <c r="X72" s="141">
        <v>-10457.634</v>
      </c>
      <c r="Y72" s="141">
        <v>103.029</v>
      </c>
      <c r="Z72" s="141">
        <v>2287.3830000000003</v>
      </c>
      <c r="AA72" s="141">
        <v>838.54500000000007</v>
      </c>
      <c r="AB72" s="141">
        <v>6624.7489999999998</v>
      </c>
      <c r="AC72" s="141">
        <v>-702.72200000000021</v>
      </c>
      <c r="AD72" s="141">
        <v>2268.1310000000003</v>
      </c>
      <c r="AE72" s="141">
        <v>3625.6710000000003</v>
      </c>
      <c r="AF72" s="141">
        <v>-5945.3310000000001</v>
      </c>
      <c r="AG72" s="141">
        <v>1697.0759999999998</v>
      </c>
      <c r="AH72" s="141">
        <v>6648.1449999999995</v>
      </c>
      <c r="AI72" s="141">
        <v>2845.5160000000001</v>
      </c>
      <c r="AJ72" s="141">
        <v>-2114.7979999999998</v>
      </c>
      <c r="AK72" s="141">
        <v>-12634.458999999999</v>
      </c>
      <c r="AL72" s="141">
        <v>-5688.2240000000002</v>
      </c>
      <c r="AM72" s="141">
        <v>11584.45</v>
      </c>
      <c r="AN72" s="141">
        <v>-7336.0569999999998</v>
      </c>
      <c r="AO72" s="141">
        <v>2499.7370000000001</v>
      </c>
      <c r="AP72" s="141">
        <v>1027.3070000000002</v>
      </c>
      <c r="AQ72" s="141">
        <v>732.24900000000002</v>
      </c>
      <c r="AR72" s="141">
        <v>-2984.6600000000003</v>
      </c>
      <c r="AS72" s="141">
        <v>6314.723</v>
      </c>
      <c r="AT72" s="141">
        <v>12751.531999999999</v>
      </c>
      <c r="AU72" s="141">
        <v>5386.5129999999999</v>
      </c>
      <c r="AV72" s="141">
        <v>1014.885</v>
      </c>
      <c r="AW72" s="141">
        <v>3965.9610000000002</v>
      </c>
      <c r="AX72" s="141">
        <v>-1648.076</v>
      </c>
      <c r="AY72" s="141">
        <v>7252.9650000000001</v>
      </c>
      <c r="AZ72" s="141">
        <v>-3094.5879999999997</v>
      </c>
      <c r="BA72" s="141">
        <v>7469.1869999999999</v>
      </c>
      <c r="BB72" s="141">
        <v>-6500.9759999999997</v>
      </c>
      <c r="BC72" s="141">
        <v>-402.1719999999998</v>
      </c>
      <c r="BD72" s="141">
        <v>1292.5640000000001</v>
      </c>
      <c r="BE72" s="141">
        <v>7817.5320000000002</v>
      </c>
      <c r="BF72" s="141">
        <v>927.04899999999998</v>
      </c>
      <c r="BG72" s="141">
        <v>2246.982</v>
      </c>
      <c r="BH72" s="141">
        <v>1882.499</v>
      </c>
      <c r="BI72" s="141">
        <v>496.16399999999999</v>
      </c>
      <c r="BJ72" s="141">
        <v>-268.04300000000001</v>
      </c>
      <c r="BK72" s="141">
        <v>20799.912</v>
      </c>
      <c r="BL72" s="141">
        <v>-458.26699999999994</v>
      </c>
      <c r="BM72" s="141">
        <v>-8018.4669999999996</v>
      </c>
      <c r="BN72" s="141">
        <v>-7316.2049999999999</v>
      </c>
      <c r="BO72" s="141">
        <v>-1252.3339999999998</v>
      </c>
      <c r="BP72" s="141">
        <v>321.77199999999993</v>
      </c>
      <c r="BQ72" s="141">
        <v>4753.9070000000002</v>
      </c>
      <c r="BR72" s="141">
        <v>2048.4630000000002</v>
      </c>
      <c r="BS72" s="141">
        <v>1954.0210000000002</v>
      </c>
      <c r="BT72" s="141">
        <v>307.74399999999997</v>
      </c>
      <c r="BU72" s="141">
        <v>-2209.3470000000002</v>
      </c>
      <c r="BV72" s="141">
        <v>-5662.0300000000007</v>
      </c>
      <c r="BW72" s="141">
        <v>8788.9529999999995</v>
      </c>
      <c r="BX72" s="141">
        <v>-2850.1970000000001</v>
      </c>
      <c r="BY72" s="141">
        <v>-1254.809</v>
      </c>
      <c r="BZ72" s="141">
        <v>-1806.711</v>
      </c>
      <c r="CA72" s="141">
        <v>-391.0200000000001</v>
      </c>
      <c r="CB72" s="141">
        <v>1545.76</v>
      </c>
      <c r="CC72" s="141">
        <v>-326.87900000000002</v>
      </c>
      <c r="CD72" s="141">
        <v>-2149.9489999999996</v>
      </c>
      <c r="CE72" s="141">
        <v>-1526.7369999999999</v>
      </c>
      <c r="CF72" s="141">
        <v>561.28399999999999</v>
      </c>
      <c r="CG72" s="141">
        <v>5696.9309999999996</v>
      </c>
      <c r="CH72" s="141">
        <v>3279.3309999999997</v>
      </c>
      <c r="CI72" s="141">
        <v>8381.744999999999</v>
      </c>
      <c r="CJ72" s="141">
        <v>-111.92499999999995</v>
      </c>
      <c r="CK72" s="141">
        <v>653.5150000000001</v>
      </c>
      <c r="CL72" s="141">
        <v>3130.2740000000003</v>
      </c>
      <c r="CM72" s="141">
        <v>760.62699999999995</v>
      </c>
      <c r="CN72" s="141">
        <v>1170.1959999999999</v>
      </c>
      <c r="CO72" s="141">
        <v>789.88199999999995</v>
      </c>
      <c r="CP72" s="141">
        <v>987.35300000000007</v>
      </c>
      <c r="CQ72" s="141">
        <v>3437.4480000000003</v>
      </c>
      <c r="CR72" s="141">
        <v>-292.54899999999998</v>
      </c>
      <c r="CS72" s="141">
        <v>9617.5419999999995</v>
      </c>
      <c r="CT72" s="141">
        <v>2669.5079999999998</v>
      </c>
      <c r="CU72" s="141">
        <v>2962.0569999999998</v>
      </c>
      <c r="CV72" s="141">
        <v>12177.343999999999</v>
      </c>
      <c r="CW72" s="141">
        <v>-6033.8189999999995</v>
      </c>
      <c r="CX72" s="141">
        <v>-5375.5839999999998</v>
      </c>
      <c r="CY72" s="141">
        <v>877.64699999999993</v>
      </c>
      <c r="CZ72" s="141">
        <v>1535.8820000000001</v>
      </c>
      <c r="DA72" s="141">
        <v>6582.348</v>
      </c>
      <c r="DB72" s="141">
        <v>-438.82400000000001</v>
      </c>
      <c r="DC72" s="141">
        <v>9617.5419999999995</v>
      </c>
      <c r="DD72" s="141">
        <v>1828.43</v>
      </c>
      <c r="DE72" s="141">
        <v>-2592.846</v>
      </c>
      <c r="DF72" s="141">
        <v>5784.8670000000002</v>
      </c>
      <c r="DG72" s="141">
        <v>3004.6080000000002</v>
      </c>
      <c r="DH72" s="141">
        <v>10148.751</v>
      </c>
      <c r="DI72" s="141">
        <v>-4214.991</v>
      </c>
      <c r="DJ72" s="141">
        <v>-8235.4040000000005</v>
      </c>
      <c r="DK72" s="141">
        <v>-8580.6</v>
      </c>
      <c r="DL72" s="141">
        <v>7703.75</v>
      </c>
      <c r="DM72" s="141">
        <v>-2307.2190000000001</v>
      </c>
      <c r="DN72" s="141">
        <v>614.85199999999998</v>
      </c>
      <c r="DO72" s="141">
        <v>-1729.954</v>
      </c>
      <c r="DP72" s="141">
        <v>-1732.3889999999999</v>
      </c>
      <c r="DQ72" s="141">
        <v>19260.227999999999</v>
      </c>
      <c r="DR72" s="141">
        <v>-496.20399999999995</v>
      </c>
      <c r="DS72" s="141">
        <v>28266.111000000001</v>
      </c>
      <c r="DT72" s="141">
        <v>3747.6980000000003</v>
      </c>
      <c r="DU72" s="141">
        <v>-5500.585</v>
      </c>
      <c r="DV72" s="141">
        <v>-4313.9920000000002</v>
      </c>
      <c r="DW72" s="141">
        <v>-3395.9070000000002</v>
      </c>
      <c r="DX72" s="141">
        <v>3571.58</v>
      </c>
      <c r="DY72" s="141">
        <v>-2328.4409999999998</v>
      </c>
      <c r="DZ72" s="141">
        <v>15589.199000000001</v>
      </c>
      <c r="EA72" s="141">
        <v>12888.430999999999</v>
      </c>
      <c r="EB72" s="141">
        <v>18262.688999999998</v>
      </c>
      <c r="EC72" s="141">
        <v>14486.231</v>
      </c>
      <c r="ED72" s="141">
        <v>20167.815999999999</v>
      </c>
      <c r="EE72" s="141">
        <v>13925.967000000001</v>
      </c>
      <c r="EF72" s="310">
        <f t="shared" ref="EF72:EF80" si="2">SUM(DH72:DS72)</f>
        <v>38696.930999999997</v>
      </c>
      <c r="EG72" s="310">
        <f t="shared" ref="EG72:EG80" si="3">SUM(DT72:EE72)</f>
        <v>87100.686000000002</v>
      </c>
    </row>
    <row r="73" spans="1:137" x14ac:dyDescent="0.2">
      <c r="A73" s="62" t="str">
        <f>IF('1'!$A$1=1,B73,C73)</f>
        <v>Short-term</v>
      </c>
      <c r="B73" s="61" t="s">
        <v>173</v>
      </c>
      <c r="C73" s="162" t="s">
        <v>172</v>
      </c>
      <c r="D73" s="141">
        <v>-411.13</v>
      </c>
      <c r="E73" s="141">
        <v>-1835.992</v>
      </c>
      <c r="F73" s="141">
        <v>1907.01</v>
      </c>
      <c r="G73" s="141">
        <v>-1203.6020000000001</v>
      </c>
      <c r="H73" s="141">
        <v>-1066.6780000000001</v>
      </c>
      <c r="I73" s="141">
        <v>-721.91600000000005</v>
      </c>
      <c r="J73" s="141">
        <v>326.36099999999999</v>
      </c>
      <c r="K73" s="141">
        <v>-432.53699999999998</v>
      </c>
      <c r="L73" s="141">
        <v>21.783000000000001</v>
      </c>
      <c r="M73" s="141">
        <v>633.39800000000002</v>
      </c>
      <c r="N73" s="141">
        <v>-279.75200000000001</v>
      </c>
      <c r="O73" s="141">
        <v>-1170.4190000000001</v>
      </c>
      <c r="P73" s="141">
        <v>-72.778999999999996</v>
      </c>
      <c r="Q73" s="141">
        <v>-263.93099999999998</v>
      </c>
      <c r="R73" s="141">
        <v>105.425</v>
      </c>
      <c r="S73" s="141">
        <v>-25.629000000000001</v>
      </c>
      <c r="T73" s="141">
        <v>831.81399999999996</v>
      </c>
      <c r="U73" s="141">
        <v>1596.886</v>
      </c>
      <c r="V73" s="141">
        <v>1662.7239999999999</v>
      </c>
      <c r="W73" s="141">
        <v>401.03699999999998</v>
      </c>
      <c r="X73" s="141">
        <v>-1707.905</v>
      </c>
      <c r="Y73" s="141">
        <v>-1287.864</v>
      </c>
      <c r="Z73" s="141">
        <v>3161.2150000000001</v>
      </c>
      <c r="AA73" s="141">
        <v>183.43199999999999</v>
      </c>
      <c r="AB73" s="141">
        <v>7059.1589999999997</v>
      </c>
      <c r="AC73" s="141">
        <v>3135.221</v>
      </c>
      <c r="AD73" s="141">
        <v>3510.203</v>
      </c>
      <c r="AE73" s="141">
        <v>1987.405</v>
      </c>
      <c r="AF73" s="141">
        <v>607.745</v>
      </c>
      <c r="AG73" s="141">
        <v>-1958.164</v>
      </c>
      <c r="AH73" s="141">
        <v>1402.3430000000001</v>
      </c>
      <c r="AI73" s="141">
        <v>717.78800000000001</v>
      </c>
      <c r="AJ73" s="141">
        <v>-1618.7339999999999</v>
      </c>
      <c r="AK73" s="141">
        <v>319.86</v>
      </c>
      <c r="AL73" s="141">
        <v>320.46300000000002</v>
      </c>
      <c r="AM73" s="141">
        <v>137.583</v>
      </c>
      <c r="AN73" s="141">
        <v>597.12099999999998</v>
      </c>
      <c r="AO73" s="141">
        <v>1086.8420000000001</v>
      </c>
      <c r="AP73" s="141">
        <v>1712.1780000000001</v>
      </c>
      <c r="AQ73" s="141">
        <v>967.61500000000001</v>
      </c>
      <c r="AR73" s="141">
        <v>366.53699999999998</v>
      </c>
      <c r="AS73" s="141">
        <v>314.42599999999999</v>
      </c>
      <c r="AT73" s="141">
        <v>3062.48</v>
      </c>
      <c r="AU73" s="141">
        <v>522.16200000000003</v>
      </c>
      <c r="AV73" s="141">
        <v>-56.383000000000003</v>
      </c>
      <c r="AW73" s="141">
        <v>478.166</v>
      </c>
      <c r="AX73" s="141">
        <v>111.73399999999999</v>
      </c>
      <c r="AY73" s="141">
        <v>472.41500000000002</v>
      </c>
      <c r="AZ73" s="141">
        <v>-669.1</v>
      </c>
      <c r="BA73" s="141">
        <v>3286.442</v>
      </c>
      <c r="BB73" s="141">
        <v>322.36200000000002</v>
      </c>
      <c r="BC73" s="141">
        <v>1823.182</v>
      </c>
      <c r="BD73" s="141">
        <v>342.92500000000001</v>
      </c>
      <c r="BE73" s="141">
        <v>-662.50300000000004</v>
      </c>
      <c r="BF73" s="141">
        <v>1107.308</v>
      </c>
      <c r="BG73" s="141">
        <v>959.38599999999997</v>
      </c>
      <c r="BH73" s="141">
        <v>1461.414</v>
      </c>
      <c r="BI73" s="141">
        <v>396.93099999999998</v>
      </c>
      <c r="BJ73" s="141">
        <v>243.67500000000001</v>
      </c>
      <c r="BK73" s="141">
        <v>12229.687</v>
      </c>
      <c r="BL73" s="141">
        <v>313.55200000000002</v>
      </c>
      <c r="BM73" s="141">
        <v>-12347.455</v>
      </c>
      <c r="BN73" s="141">
        <v>-977.255</v>
      </c>
      <c r="BO73" s="141">
        <v>-762.29</v>
      </c>
      <c r="BP73" s="141">
        <v>-1287.088</v>
      </c>
      <c r="BQ73" s="141">
        <v>-373.90300000000002</v>
      </c>
      <c r="BR73" s="141">
        <v>2813.2220000000002</v>
      </c>
      <c r="BS73" s="141">
        <v>1183.421</v>
      </c>
      <c r="BT73" s="141">
        <v>-475.60399999999998</v>
      </c>
      <c r="BU73" s="141">
        <v>396.54899999999998</v>
      </c>
      <c r="BV73" s="141">
        <v>509.58300000000003</v>
      </c>
      <c r="BW73" s="141">
        <v>-394.37599999999998</v>
      </c>
      <c r="BX73" s="141">
        <v>-169.31899999999999</v>
      </c>
      <c r="BY73" s="141">
        <v>278.84699999999998</v>
      </c>
      <c r="BZ73" s="141">
        <v>27.795999999999999</v>
      </c>
      <c r="CA73" s="141">
        <v>642.39</v>
      </c>
      <c r="CB73" s="141">
        <v>165.61699999999999</v>
      </c>
      <c r="CC73" s="141">
        <v>544.79700000000003</v>
      </c>
      <c r="CD73" s="141">
        <v>979.72400000000005</v>
      </c>
      <c r="CE73" s="141">
        <v>-53.57</v>
      </c>
      <c r="CF73" s="141">
        <v>641.46699999999998</v>
      </c>
      <c r="CG73" s="141">
        <v>0</v>
      </c>
      <c r="CH73" s="141">
        <v>105.785</v>
      </c>
      <c r="CI73" s="141">
        <v>380.988</v>
      </c>
      <c r="CJ73" s="141">
        <v>503.66300000000001</v>
      </c>
      <c r="CK73" s="141">
        <v>1051.306</v>
      </c>
      <c r="CL73" s="141">
        <v>526.58799999999997</v>
      </c>
      <c r="CM73" s="141">
        <v>0</v>
      </c>
      <c r="CN73" s="141">
        <v>58.51</v>
      </c>
      <c r="CO73" s="141">
        <v>29.254999999999999</v>
      </c>
      <c r="CP73" s="141">
        <v>31.85</v>
      </c>
      <c r="CQ73" s="141">
        <v>73.137</v>
      </c>
      <c r="CR73" s="141">
        <v>73.137</v>
      </c>
      <c r="CS73" s="141">
        <v>219.41200000000001</v>
      </c>
      <c r="CT73" s="141">
        <v>585.09799999999996</v>
      </c>
      <c r="CU73" s="141">
        <v>0</v>
      </c>
      <c r="CV73" s="141">
        <v>0</v>
      </c>
      <c r="CW73" s="141">
        <v>36.569000000000003</v>
      </c>
      <c r="CX73" s="141">
        <v>73.137</v>
      </c>
      <c r="CY73" s="141">
        <v>36.569000000000003</v>
      </c>
      <c r="CZ73" s="141">
        <v>585.09799999999996</v>
      </c>
      <c r="DA73" s="141">
        <v>804.50900000000001</v>
      </c>
      <c r="DB73" s="141">
        <v>329.11700000000002</v>
      </c>
      <c r="DC73" s="141">
        <v>36.569000000000003</v>
      </c>
      <c r="DD73" s="141">
        <v>-36.569000000000003</v>
      </c>
      <c r="DE73" s="141">
        <v>-292.15199999999999</v>
      </c>
      <c r="DF73" s="141">
        <v>253.08799999999999</v>
      </c>
      <c r="DG73" s="141">
        <v>74.188000000000002</v>
      </c>
      <c r="DH73" s="141">
        <v>0</v>
      </c>
      <c r="DI73" s="141">
        <v>75.945999999999998</v>
      </c>
      <c r="DJ73" s="141">
        <v>-115.992</v>
      </c>
      <c r="DK73" s="141">
        <v>0</v>
      </c>
      <c r="DL73" s="141">
        <v>39.71</v>
      </c>
      <c r="DM73" s="141">
        <v>-1538.146</v>
      </c>
      <c r="DN73" s="141">
        <v>286.93099999999998</v>
      </c>
      <c r="DO73" s="141">
        <v>164.75700000000001</v>
      </c>
      <c r="DP73" s="141">
        <v>41.247</v>
      </c>
      <c r="DQ73" s="141">
        <v>0</v>
      </c>
      <c r="DR73" s="141">
        <v>-82.700999999999993</v>
      </c>
      <c r="DS73" s="141">
        <v>-41.752000000000002</v>
      </c>
      <c r="DT73" s="141">
        <v>-378.98099999999999</v>
      </c>
      <c r="DU73" s="141">
        <v>-41.670999999999999</v>
      </c>
      <c r="DV73" s="141">
        <v>331.846</v>
      </c>
      <c r="DW73" s="141">
        <v>248.48099999999999</v>
      </c>
      <c r="DX73" s="141">
        <v>456.83</v>
      </c>
      <c r="DY73" s="141">
        <v>249.476</v>
      </c>
      <c r="DZ73" s="141">
        <v>501.529</v>
      </c>
      <c r="EA73" s="141">
        <v>124.32599999999999</v>
      </c>
      <c r="EB73" s="141">
        <v>6073.79</v>
      </c>
      <c r="EC73" s="141">
        <v>0</v>
      </c>
      <c r="ED73" s="141">
        <v>42.103999999999999</v>
      </c>
      <c r="EE73" s="141">
        <v>1181.597</v>
      </c>
      <c r="EF73" s="310">
        <f t="shared" si="2"/>
        <v>-1169.9999999999998</v>
      </c>
      <c r="EG73" s="310">
        <f t="shared" si="3"/>
        <v>8789.3270000000011</v>
      </c>
    </row>
    <row r="74" spans="1:137" x14ac:dyDescent="0.2">
      <c r="A74" s="62" t="str">
        <f>IF('1'!$A$1=1,B74,C74)</f>
        <v>Long-term</v>
      </c>
      <c r="B74" s="61" t="s">
        <v>175</v>
      </c>
      <c r="C74" s="162" t="s">
        <v>174</v>
      </c>
      <c r="D74" s="141">
        <v>1091.075</v>
      </c>
      <c r="E74" s="141">
        <v>-4039.1819999999998</v>
      </c>
      <c r="F74" s="141">
        <v>-674.43</v>
      </c>
      <c r="G74" s="141">
        <v>-1680.501</v>
      </c>
      <c r="H74" s="141">
        <v>-5186.9830000000002</v>
      </c>
      <c r="I74" s="141">
        <v>-1401.367</v>
      </c>
      <c r="J74" s="141">
        <v>-7462.7790000000005</v>
      </c>
      <c r="K74" s="141">
        <v>-4801.165</v>
      </c>
      <c r="L74" s="141">
        <v>-4095.2829999999999</v>
      </c>
      <c r="M74" s="141">
        <v>-174.73</v>
      </c>
      <c r="N74" s="141">
        <v>-3287.08</v>
      </c>
      <c r="O74" s="141">
        <v>3651.7080000000001</v>
      </c>
      <c r="P74" s="141">
        <v>5628.2489999999998</v>
      </c>
      <c r="Q74" s="141">
        <v>-5806.4709999999995</v>
      </c>
      <c r="R74" s="141">
        <v>-210.84899999999999</v>
      </c>
      <c r="S74" s="141">
        <v>2511.6909999999998</v>
      </c>
      <c r="T74" s="141">
        <v>-8318.1380000000008</v>
      </c>
      <c r="U74" s="141">
        <v>-1047.9559999999999</v>
      </c>
      <c r="V74" s="141">
        <v>1861.259</v>
      </c>
      <c r="W74" s="141">
        <v>1554.018</v>
      </c>
      <c r="X74" s="141">
        <v>-8749.7289999999994</v>
      </c>
      <c r="Y74" s="141">
        <v>1390.893</v>
      </c>
      <c r="Z74" s="141">
        <v>-873.83199999999999</v>
      </c>
      <c r="AA74" s="141">
        <v>655.11300000000006</v>
      </c>
      <c r="AB74" s="141">
        <v>-434.41</v>
      </c>
      <c r="AC74" s="141">
        <v>-3837.9430000000002</v>
      </c>
      <c r="AD74" s="141">
        <v>-1242.0719999999999</v>
      </c>
      <c r="AE74" s="141">
        <v>1638.2660000000001</v>
      </c>
      <c r="AF74" s="141">
        <v>-6553.076</v>
      </c>
      <c r="AG74" s="141">
        <v>3655.24</v>
      </c>
      <c r="AH74" s="141">
        <v>5245.8019999999997</v>
      </c>
      <c r="AI74" s="141">
        <v>2127.7280000000001</v>
      </c>
      <c r="AJ74" s="141">
        <v>-496.06400000000002</v>
      </c>
      <c r="AK74" s="141">
        <v>-12954.319</v>
      </c>
      <c r="AL74" s="141">
        <v>-6008.6869999999999</v>
      </c>
      <c r="AM74" s="141">
        <v>11446.867</v>
      </c>
      <c r="AN74" s="141">
        <v>-7933.1779999999999</v>
      </c>
      <c r="AO74" s="141">
        <v>1412.895</v>
      </c>
      <c r="AP74" s="141">
        <v>-684.87099999999998</v>
      </c>
      <c r="AQ74" s="141">
        <v>-235.36600000000001</v>
      </c>
      <c r="AR74" s="141">
        <v>-3351.1970000000001</v>
      </c>
      <c r="AS74" s="141">
        <v>6000.2969999999996</v>
      </c>
      <c r="AT74" s="141">
        <v>9689.0519999999997</v>
      </c>
      <c r="AU74" s="141">
        <v>4864.3509999999997</v>
      </c>
      <c r="AV74" s="141">
        <v>1071.268</v>
      </c>
      <c r="AW74" s="141">
        <v>3487.7950000000001</v>
      </c>
      <c r="AX74" s="141">
        <v>-1759.81</v>
      </c>
      <c r="AY74" s="141">
        <v>6780.55</v>
      </c>
      <c r="AZ74" s="141">
        <v>-2425.4879999999998</v>
      </c>
      <c r="BA74" s="141">
        <v>4182.7449999999999</v>
      </c>
      <c r="BB74" s="141">
        <v>-6823.3379999999997</v>
      </c>
      <c r="BC74" s="141">
        <v>-2225.3539999999998</v>
      </c>
      <c r="BD74" s="141">
        <v>949.63900000000001</v>
      </c>
      <c r="BE74" s="141">
        <v>8480.0349999999999</v>
      </c>
      <c r="BF74" s="141">
        <v>-180.25899999999999</v>
      </c>
      <c r="BG74" s="141">
        <v>1287.596</v>
      </c>
      <c r="BH74" s="141">
        <v>421.08499999999998</v>
      </c>
      <c r="BI74" s="141">
        <v>99.233000000000004</v>
      </c>
      <c r="BJ74" s="141">
        <v>-511.71800000000002</v>
      </c>
      <c r="BK74" s="141">
        <v>8570.2250000000004</v>
      </c>
      <c r="BL74" s="141">
        <v>-771.81899999999996</v>
      </c>
      <c r="BM74" s="141">
        <v>4328.9880000000003</v>
      </c>
      <c r="BN74" s="141">
        <v>-6338.95</v>
      </c>
      <c r="BO74" s="141">
        <v>-490.04399999999998</v>
      </c>
      <c r="BP74" s="141">
        <v>1608.86</v>
      </c>
      <c r="BQ74" s="141">
        <v>5127.8100000000004</v>
      </c>
      <c r="BR74" s="141">
        <v>-764.75900000000001</v>
      </c>
      <c r="BS74" s="141">
        <v>770.6</v>
      </c>
      <c r="BT74" s="141">
        <v>783.34799999999996</v>
      </c>
      <c r="BU74" s="141">
        <v>-2605.8960000000002</v>
      </c>
      <c r="BV74" s="141">
        <v>-6171.6130000000003</v>
      </c>
      <c r="BW74" s="141">
        <v>9183.3289999999997</v>
      </c>
      <c r="BX74" s="141">
        <v>-2680.8780000000002</v>
      </c>
      <c r="BY74" s="141">
        <v>-1533.6559999999999</v>
      </c>
      <c r="BZ74" s="141">
        <v>-1834.5070000000001</v>
      </c>
      <c r="CA74" s="141">
        <v>-1033.4100000000001</v>
      </c>
      <c r="CB74" s="141">
        <v>1380.143</v>
      </c>
      <c r="CC74" s="141">
        <v>-871.67600000000004</v>
      </c>
      <c r="CD74" s="141">
        <v>-3129.6729999999998</v>
      </c>
      <c r="CE74" s="141">
        <v>-1473.1669999999999</v>
      </c>
      <c r="CF74" s="141">
        <v>-80.183000000000007</v>
      </c>
      <c r="CG74" s="141">
        <v>5696.9309999999996</v>
      </c>
      <c r="CH74" s="141">
        <v>3173.5459999999998</v>
      </c>
      <c r="CI74" s="141">
        <v>8000.7569999999996</v>
      </c>
      <c r="CJ74" s="141">
        <v>-615.58799999999997</v>
      </c>
      <c r="CK74" s="141">
        <v>-397.791</v>
      </c>
      <c r="CL74" s="141">
        <v>2603.6860000000001</v>
      </c>
      <c r="CM74" s="141">
        <v>760.62699999999995</v>
      </c>
      <c r="CN74" s="141">
        <v>1111.6859999999999</v>
      </c>
      <c r="CO74" s="141">
        <v>760.62699999999995</v>
      </c>
      <c r="CP74" s="141">
        <v>955.50300000000004</v>
      </c>
      <c r="CQ74" s="141">
        <v>3364.3110000000001</v>
      </c>
      <c r="CR74" s="141">
        <v>-365.68599999999998</v>
      </c>
      <c r="CS74" s="141">
        <v>9398.1299999999992</v>
      </c>
      <c r="CT74" s="141">
        <v>2084.41</v>
      </c>
      <c r="CU74" s="141">
        <v>2962.0569999999998</v>
      </c>
      <c r="CV74" s="141">
        <v>12177.343999999999</v>
      </c>
      <c r="CW74" s="141">
        <v>-6070.3879999999999</v>
      </c>
      <c r="CX74" s="141">
        <v>-5448.7209999999995</v>
      </c>
      <c r="CY74" s="141">
        <v>841.07799999999997</v>
      </c>
      <c r="CZ74" s="141">
        <v>950.78399999999999</v>
      </c>
      <c r="DA74" s="141">
        <v>5777.8389999999999</v>
      </c>
      <c r="DB74" s="141">
        <v>-767.94100000000003</v>
      </c>
      <c r="DC74" s="141">
        <v>9580.973</v>
      </c>
      <c r="DD74" s="141">
        <v>1864.999</v>
      </c>
      <c r="DE74" s="141">
        <v>-2300.694</v>
      </c>
      <c r="DF74" s="141">
        <v>5531.7790000000005</v>
      </c>
      <c r="DG74" s="141">
        <v>2930.42</v>
      </c>
      <c r="DH74" s="141">
        <v>10148.751</v>
      </c>
      <c r="DI74" s="141">
        <v>-4290.9369999999999</v>
      </c>
      <c r="DJ74" s="141">
        <v>-8119.4120000000003</v>
      </c>
      <c r="DK74" s="141">
        <v>-8580.6</v>
      </c>
      <c r="DL74" s="141">
        <v>7664.04</v>
      </c>
      <c r="DM74" s="141">
        <v>-769.07299999999998</v>
      </c>
      <c r="DN74" s="141">
        <v>327.92099999999999</v>
      </c>
      <c r="DO74" s="141">
        <v>-1894.711</v>
      </c>
      <c r="DP74" s="141">
        <v>-1773.636</v>
      </c>
      <c r="DQ74" s="141">
        <v>19260.227999999999</v>
      </c>
      <c r="DR74" s="141">
        <v>-413.50299999999999</v>
      </c>
      <c r="DS74" s="141">
        <v>28307.863000000001</v>
      </c>
      <c r="DT74" s="141">
        <v>4126.6790000000001</v>
      </c>
      <c r="DU74" s="141">
        <v>-5458.9139999999998</v>
      </c>
      <c r="DV74" s="141">
        <v>-4645.8379999999997</v>
      </c>
      <c r="DW74" s="141">
        <v>-3644.3879999999999</v>
      </c>
      <c r="DX74" s="141">
        <v>3114.75</v>
      </c>
      <c r="DY74" s="141">
        <v>-2577.9169999999999</v>
      </c>
      <c r="DZ74" s="141">
        <v>15087.67</v>
      </c>
      <c r="EA74" s="141">
        <v>12764.105</v>
      </c>
      <c r="EB74" s="141">
        <v>12188.898999999999</v>
      </c>
      <c r="EC74" s="141">
        <v>14486.231</v>
      </c>
      <c r="ED74" s="141">
        <v>20125.712</v>
      </c>
      <c r="EE74" s="141">
        <v>12744.37</v>
      </c>
      <c r="EF74" s="310">
        <f t="shared" si="2"/>
        <v>39866.930999999997</v>
      </c>
      <c r="EG74" s="310">
        <f t="shared" si="3"/>
        <v>78311.358999999997</v>
      </c>
    </row>
    <row r="75" spans="1:137" x14ac:dyDescent="0.2">
      <c r="A75" s="65" t="str">
        <f>IF('1'!$A$1=1,B75,C75)</f>
        <v>Trade credits</v>
      </c>
      <c r="B75" s="38" t="s">
        <v>191</v>
      </c>
      <c r="C75" s="153" t="s">
        <v>117</v>
      </c>
      <c r="D75" s="141">
        <v>-9139.7309999999998</v>
      </c>
      <c r="E75" s="141">
        <v>-6315.8129999999992</v>
      </c>
      <c r="F75" s="141">
        <v>-10000.171999999999</v>
      </c>
      <c r="G75" s="141">
        <v>749.41300000000001</v>
      </c>
      <c r="H75" s="141">
        <v>1798.712</v>
      </c>
      <c r="I75" s="141">
        <v>-934.24500000000012</v>
      </c>
      <c r="J75" s="141">
        <v>-1044.3530000000001</v>
      </c>
      <c r="K75" s="141">
        <v>12586.837</v>
      </c>
      <c r="L75" s="141">
        <v>12133.364000000001</v>
      </c>
      <c r="M75" s="141">
        <v>-8146.808</v>
      </c>
      <c r="N75" s="141">
        <v>-11259.998</v>
      </c>
      <c r="O75" s="141">
        <v>-18047.866000000002</v>
      </c>
      <c r="P75" s="141">
        <v>5579.7300000000005</v>
      </c>
      <c r="Q75" s="141">
        <v>3747.8130000000001</v>
      </c>
      <c r="R75" s="141">
        <v>3979.7809999999995</v>
      </c>
      <c r="S75" s="141">
        <v>5305.3060000000005</v>
      </c>
      <c r="T75" s="141">
        <v>-478.923</v>
      </c>
      <c r="U75" s="141">
        <v>3044.0639999999999</v>
      </c>
      <c r="V75" s="141">
        <v>-1786.808</v>
      </c>
      <c r="W75" s="141">
        <v>1353.499</v>
      </c>
      <c r="X75" s="141">
        <v>-1602.8040000000001</v>
      </c>
      <c r="Y75" s="141">
        <v>2318.1550000000002</v>
      </c>
      <c r="Z75" s="141">
        <v>-7119.16</v>
      </c>
      <c r="AA75" s="141">
        <v>864.74900000000002</v>
      </c>
      <c r="AB75" s="141">
        <v>-7710.7740000000003</v>
      </c>
      <c r="AC75" s="141">
        <v>6054.2199999999993</v>
      </c>
      <c r="AD75" s="141">
        <v>5076.2939999999999</v>
      </c>
      <c r="AE75" s="141">
        <v>4968.5129999999999</v>
      </c>
      <c r="AF75" s="141">
        <v>8006.3789999999999</v>
      </c>
      <c r="AG75" s="141">
        <v>6083.3640000000005</v>
      </c>
      <c r="AH75" s="141">
        <v>10154.001999999999</v>
      </c>
      <c r="AI75" s="141">
        <v>384.529</v>
      </c>
      <c r="AJ75" s="141">
        <v>6057.1970000000001</v>
      </c>
      <c r="AK75" s="141">
        <v>4584.6559999999999</v>
      </c>
      <c r="AL75" s="141">
        <v>2750.643</v>
      </c>
      <c r="AM75" s="141">
        <v>-4485.1909999999998</v>
      </c>
      <c r="AN75" s="141">
        <v>-6539.8959999999997</v>
      </c>
      <c r="AO75" s="141">
        <v>1630.2630000000001</v>
      </c>
      <c r="AP75" s="141">
        <v>-10352.094000000001</v>
      </c>
      <c r="AQ75" s="141">
        <v>-627.64200000000005</v>
      </c>
      <c r="AR75" s="141">
        <v>16782.165000000001</v>
      </c>
      <c r="AS75" s="141">
        <v>3013.25</v>
      </c>
      <c r="AT75" s="141">
        <v>-1135.23</v>
      </c>
      <c r="AU75" s="141">
        <v>8492.0020000000004</v>
      </c>
      <c r="AV75" s="141">
        <v>1747.8590000000002</v>
      </c>
      <c r="AW75" s="141">
        <v>6581.8080000000009</v>
      </c>
      <c r="AX75" s="141">
        <v>4553.1610000000001</v>
      </c>
      <c r="AY75" s="141">
        <v>5835.7190000000001</v>
      </c>
      <c r="AZ75" s="141">
        <v>-7387.982</v>
      </c>
      <c r="BA75" s="141">
        <v>4182.7439999999997</v>
      </c>
      <c r="BB75" s="141">
        <v>13807.857</v>
      </c>
      <c r="BC75" s="141">
        <v>2332.6009999999997</v>
      </c>
      <c r="BD75" s="141">
        <v>158.273</v>
      </c>
      <c r="BE75" s="141">
        <v>6863.5290000000005</v>
      </c>
      <c r="BF75" s="141">
        <v>8472.1959999999999</v>
      </c>
      <c r="BG75" s="141">
        <v>6311.7470000000003</v>
      </c>
      <c r="BH75" s="141">
        <v>9387.7250000000004</v>
      </c>
      <c r="BI75" s="141">
        <v>7492.0780000000004</v>
      </c>
      <c r="BJ75" s="141">
        <v>7700.1360000000004</v>
      </c>
      <c r="BK75" s="141">
        <v>2148.4589999999998</v>
      </c>
      <c r="BL75" s="141">
        <v>-3714.3810000000003</v>
      </c>
      <c r="BM75" s="141">
        <v>12544.227000000001</v>
      </c>
      <c r="BN75" s="141">
        <v>8980.1790000000001</v>
      </c>
      <c r="BO75" s="141">
        <v>-2232.422</v>
      </c>
      <c r="BP75" s="141">
        <v>4665.6940000000004</v>
      </c>
      <c r="BQ75" s="141">
        <v>5181.2250000000004</v>
      </c>
      <c r="BR75" s="141">
        <v>9177.1139999999996</v>
      </c>
      <c r="BS75" s="141">
        <v>3577.7849999999999</v>
      </c>
      <c r="BT75" s="141">
        <v>8085.2709999999997</v>
      </c>
      <c r="BU75" s="141">
        <v>1472.8979999999999</v>
      </c>
      <c r="BV75" s="141">
        <v>15683.825000000001</v>
      </c>
      <c r="BW75" s="141">
        <v>6901.5820000000003</v>
      </c>
      <c r="BX75" s="141">
        <v>-12332.039999999999</v>
      </c>
      <c r="BY75" s="141">
        <v>8281.7440000000006</v>
      </c>
      <c r="BZ75" s="141">
        <v>13897.78</v>
      </c>
      <c r="CA75" s="141">
        <v>-3798.4810000000002</v>
      </c>
      <c r="CB75" s="141">
        <v>1683.7739999999999</v>
      </c>
      <c r="CC75" s="141">
        <v>-12639.299000000001</v>
      </c>
      <c r="CD75" s="141">
        <v>-1061.3679999999999</v>
      </c>
      <c r="CE75" s="141">
        <v>-3240.9670000000001</v>
      </c>
      <c r="CF75" s="141">
        <v>1576.9390000000001</v>
      </c>
      <c r="CG75" s="141">
        <v>3718.83</v>
      </c>
      <c r="CH75" s="141">
        <v>6532.2160000000003</v>
      </c>
      <c r="CI75" s="141">
        <v>-5524.3320000000003</v>
      </c>
      <c r="CJ75" s="141">
        <v>-14102.56</v>
      </c>
      <c r="CK75" s="141">
        <v>22816.171999999999</v>
      </c>
      <c r="CL75" s="141">
        <v>-9303.0589999999993</v>
      </c>
      <c r="CM75" s="141">
        <v>-9683.3719999999994</v>
      </c>
      <c r="CN75" s="141">
        <v>-14656.705000000002</v>
      </c>
      <c r="CO75" s="141">
        <v>-7781.8029999999999</v>
      </c>
      <c r="CP75" s="141">
        <v>-8599.5220000000008</v>
      </c>
      <c r="CQ75" s="141">
        <v>-11848.227000000001</v>
      </c>
      <c r="CR75" s="141">
        <v>-34520.758999999998</v>
      </c>
      <c r="CS75" s="141">
        <v>-3218.0360000000001</v>
      </c>
      <c r="CT75" s="141">
        <v>2486.665</v>
      </c>
      <c r="CU75" s="141">
        <v>-9800.3850000000002</v>
      </c>
      <c r="CV75" s="141">
        <v>17077.537</v>
      </c>
      <c r="CW75" s="141">
        <v>26402.529000000002</v>
      </c>
      <c r="CX75" s="141">
        <v>27645.862000000001</v>
      </c>
      <c r="CY75" s="141">
        <v>-2888.92</v>
      </c>
      <c r="CZ75" s="141">
        <v>-36.569000000000003</v>
      </c>
      <c r="DA75" s="141">
        <v>329.11700000000002</v>
      </c>
      <c r="DB75" s="141">
        <v>2779.2139999999999</v>
      </c>
      <c r="DC75" s="141">
        <v>-7533.1319999999996</v>
      </c>
      <c r="DD75" s="141">
        <v>-14517.734</v>
      </c>
      <c r="DE75" s="141">
        <v>-2118.0990000000002</v>
      </c>
      <c r="DF75" s="141">
        <v>-16703.804</v>
      </c>
      <c r="DG75" s="141">
        <v>-15579.449000000001</v>
      </c>
      <c r="DH75" s="141">
        <v>13253.966</v>
      </c>
      <c r="DI75" s="141">
        <v>3417.56</v>
      </c>
      <c r="DJ75" s="141">
        <v>25634.144</v>
      </c>
      <c r="DK75" s="141">
        <v>8895.4839999999986</v>
      </c>
      <c r="DL75" s="141">
        <v>-13819.098</v>
      </c>
      <c r="DM75" s="141">
        <v>17364.852999999999</v>
      </c>
      <c r="DN75" s="141">
        <v>11067.348</v>
      </c>
      <c r="DO75" s="141">
        <v>15034.121999999999</v>
      </c>
      <c r="DP75" s="141">
        <v>14560.317999999999</v>
      </c>
      <c r="DQ75" s="141">
        <v>-1154.788</v>
      </c>
      <c r="DR75" s="141">
        <v>34486.120000000003</v>
      </c>
      <c r="DS75" s="141">
        <v>-26679.534</v>
      </c>
      <c r="DT75" s="141">
        <v>12043.164000000001</v>
      </c>
      <c r="DU75" s="141">
        <v>-19168.705999999998</v>
      </c>
      <c r="DV75" s="141">
        <v>39074.819000000003</v>
      </c>
      <c r="DW75" s="141">
        <v>15322.995000000001</v>
      </c>
      <c r="DX75" s="141">
        <v>6810.92</v>
      </c>
      <c r="DY75" s="141">
        <v>11309.57</v>
      </c>
      <c r="DZ75" s="141">
        <v>-20646.286</v>
      </c>
      <c r="EA75" s="141">
        <v>-10733.451999999999</v>
      </c>
      <c r="EB75" s="141">
        <v>32558.82</v>
      </c>
      <c r="EC75" s="141">
        <v>-4703.8620000000001</v>
      </c>
      <c r="ED75" s="141">
        <v>-1473.64</v>
      </c>
      <c r="EE75" s="141">
        <v>5148.3879999999999</v>
      </c>
      <c r="EF75" s="310">
        <f t="shared" si="2"/>
        <v>102060.49500000001</v>
      </c>
      <c r="EG75" s="310">
        <f t="shared" si="3"/>
        <v>65542.73000000001</v>
      </c>
    </row>
    <row r="76" spans="1:137" x14ac:dyDescent="0.2">
      <c r="A76" s="65" t="str">
        <f>IF('1'!$A$1=1,B76,C76)</f>
        <v>Other accounts payable</v>
      </c>
      <c r="B76" s="163" t="s">
        <v>443</v>
      </c>
      <c r="C76" s="163" t="s">
        <v>444</v>
      </c>
      <c r="D76" s="141">
        <v>0</v>
      </c>
      <c r="E76" s="141">
        <v>0</v>
      </c>
      <c r="F76" s="141">
        <v>0</v>
      </c>
      <c r="G76" s="141">
        <v>0</v>
      </c>
      <c r="H76" s="141">
        <v>0</v>
      </c>
      <c r="I76" s="141">
        <v>0</v>
      </c>
      <c r="J76" s="141">
        <v>0</v>
      </c>
      <c r="K76" s="141">
        <v>0</v>
      </c>
      <c r="L76" s="141">
        <v>0</v>
      </c>
      <c r="M76" s="141">
        <v>0</v>
      </c>
      <c r="N76" s="141">
        <v>0</v>
      </c>
      <c r="O76" s="141">
        <v>0</v>
      </c>
      <c r="P76" s="141">
        <v>0</v>
      </c>
      <c r="Q76" s="141">
        <v>0</v>
      </c>
      <c r="R76" s="141">
        <v>0</v>
      </c>
      <c r="S76" s="141">
        <v>0</v>
      </c>
      <c r="T76" s="141">
        <v>0</v>
      </c>
      <c r="U76" s="141">
        <v>0</v>
      </c>
      <c r="V76" s="141">
        <v>0</v>
      </c>
      <c r="W76" s="141">
        <v>0</v>
      </c>
      <c r="X76" s="141">
        <v>0</v>
      </c>
      <c r="Y76" s="141">
        <v>0</v>
      </c>
      <c r="Z76" s="141">
        <v>0</v>
      </c>
      <c r="AA76" s="141">
        <v>0</v>
      </c>
      <c r="AB76" s="141">
        <v>0</v>
      </c>
      <c r="AC76" s="141">
        <v>0</v>
      </c>
      <c r="AD76" s="141">
        <v>0</v>
      </c>
      <c r="AE76" s="141">
        <v>0</v>
      </c>
      <c r="AF76" s="141">
        <v>0</v>
      </c>
      <c r="AG76" s="141">
        <v>0</v>
      </c>
      <c r="AH76" s="141">
        <v>0</v>
      </c>
      <c r="AI76" s="141">
        <v>0</v>
      </c>
      <c r="AJ76" s="141">
        <v>0</v>
      </c>
      <c r="AK76" s="141">
        <v>0</v>
      </c>
      <c r="AL76" s="141">
        <v>0</v>
      </c>
      <c r="AM76" s="141">
        <v>0</v>
      </c>
      <c r="AN76" s="141">
        <v>0</v>
      </c>
      <c r="AO76" s="141">
        <v>0</v>
      </c>
      <c r="AP76" s="141">
        <v>0</v>
      </c>
      <c r="AQ76" s="141">
        <v>0</v>
      </c>
      <c r="AR76" s="141">
        <v>0</v>
      </c>
      <c r="AS76" s="141">
        <v>0</v>
      </c>
      <c r="AT76" s="141">
        <v>0</v>
      </c>
      <c r="AU76" s="141">
        <v>0</v>
      </c>
      <c r="AV76" s="141">
        <v>0</v>
      </c>
      <c r="AW76" s="141">
        <v>0</v>
      </c>
      <c r="AX76" s="141">
        <v>0</v>
      </c>
      <c r="AY76" s="141">
        <v>0</v>
      </c>
      <c r="AZ76" s="141">
        <v>0</v>
      </c>
      <c r="BA76" s="141">
        <v>0</v>
      </c>
      <c r="BB76" s="141">
        <v>0</v>
      </c>
      <c r="BC76" s="141">
        <v>0</v>
      </c>
      <c r="BD76" s="141">
        <v>0</v>
      </c>
      <c r="BE76" s="141">
        <v>0</v>
      </c>
      <c r="BF76" s="141">
        <v>0</v>
      </c>
      <c r="BG76" s="141">
        <v>0</v>
      </c>
      <c r="BH76" s="141">
        <v>0</v>
      </c>
      <c r="BI76" s="141">
        <v>0</v>
      </c>
      <c r="BJ76" s="141">
        <v>0</v>
      </c>
      <c r="BK76" s="141">
        <v>0</v>
      </c>
      <c r="BL76" s="141">
        <v>0</v>
      </c>
      <c r="BM76" s="141">
        <v>0</v>
      </c>
      <c r="BN76" s="141">
        <v>0</v>
      </c>
      <c r="BO76" s="141">
        <v>0</v>
      </c>
      <c r="BP76" s="141">
        <v>0</v>
      </c>
      <c r="BQ76" s="141">
        <v>0</v>
      </c>
      <c r="BR76" s="141">
        <v>0</v>
      </c>
      <c r="BS76" s="141">
        <v>0</v>
      </c>
      <c r="BT76" s="141">
        <v>0</v>
      </c>
      <c r="BU76" s="141">
        <v>0</v>
      </c>
      <c r="BV76" s="141">
        <v>0</v>
      </c>
      <c r="BW76" s="141">
        <v>0</v>
      </c>
      <c r="BX76" s="141">
        <v>0</v>
      </c>
      <c r="BY76" s="141">
        <v>0</v>
      </c>
      <c r="BZ76" s="141">
        <v>0</v>
      </c>
      <c r="CA76" s="141">
        <v>0</v>
      </c>
      <c r="CB76" s="141">
        <v>0</v>
      </c>
      <c r="CC76" s="141">
        <v>0</v>
      </c>
      <c r="CD76" s="141">
        <v>0</v>
      </c>
      <c r="CE76" s="141">
        <v>0</v>
      </c>
      <c r="CF76" s="141">
        <v>0</v>
      </c>
      <c r="CG76" s="141">
        <v>0</v>
      </c>
      <c r="CH76" s="141">
        <v>0</v>
      </c>
      <c r="CI76" s="141">
        <v>0</v>
      </c>
      <c r="CJ76" s="141">
        <v>-363.75599999999997</v>
      </c>
      <c r="CK76" s="141">
        <v>909.23799999999994</v>
      </c>
      <c r="CL76" s="141">
        <v>-877.64700000000005</v>
      </c>
      <c r="CM76" s="141">
        <v>-234.03899999999999</v>
      </c>
      <c r="CN76" s="141">
        <v>146.27500000000001</v>
      </c>
      <c r="CO76" s="141">
        <v>58.51</v>
      </c>
      <c r="CP76" s="141">
        <v>605.15200000000004</v>
      </c>
      <c r="CQ76" s="141">
        <v>-292.54899999999998</v>
      </c>
      <c r="CR76" s="141">
        <v>-146.274</v>
      </c>
      <c r="CS76" s="141">
        <v>0</v>
      </c>
      <c r="CT76" s="141">
        <v>1170.1959999999999</v>
      </c>
      <c r="CU76" s="141">
        <v>-1462.7439999999999</v>
      </c>
      <c r="CV76" s="141">
        <v>804.50900000000001</v>
      </c>
      <c r="CW76" s="141">
        <v>-402.255</v>
      </c>
      <c r="CX76" s="141">
        <v>36.569000000000003</v>
      </c>
      <c r="CY76" s="141">
        <v>-36.569000000000003</v>
      </c>
      <c r="CZ76" s="141">
        <v>365.68600000000004</v>
      </c>
      <c r="DA76" s="141">
        <v>511.96</v>
      </c>
      <c r="DB76" s="141">
        <v>-402.255</v>
      </c>
      <c r="DC76" s="141">
        <v>182.84300000000002</v>
      </c>
      <c r="DD76" s="141">
        <v>-255.98000000000002</v>
      </c>
      <c r="DE76" s="141">
        <v>292.15199999999999</v>
      </c>
      <c r="DF76" s="141">
        <v>-253.08799999999999</v>
      </c>
      <c r="DG76" s="141">
        <v>-111.282</v>
      </c>
      <c r="DH76" s="141">
        <v>416.553</v>
      </c>
      <c r="DI76" s="141">
        <v>-303.78300000000002</v>
      </c>
      <c r="DJ76" s="141">
        <v>0</v>
      </c>
      <c r="DK76" s="141">
        <v>8108.2730000000001</v>
      </c>
      <c r="DL76" s="141">
        <v>-119.13</v>
      </c>
      <c r="DM76" s="141">
        <v>-161.91</v>
      </c>
      <c r="DN76" s="141">
        <v>942.774</v>
      </c>
      <c r="DO76" s="141">
        <v>-453.08299999999997</v>
      </c>
      <c r="DP76" s="141">
        <v>0</v>
      </c>
      <c r="DQ76" s="141">
        <v>742.36500000000001</v>
      </c>
      <c r="DR76" s="141">
        <v>-413.50299999999999</v>
      </c>
      <c r="DS76" s="141">
        <v>584.52800000000002</v>
      </c>
      <c r="DT76" s="141">
        <v>168.43600000000001</v>
      </c>
      <c r="DU76" s="141">
        <v>-291.69799999999998</v>
      </c>
      <c r="DV76" s="141">
        <v>414.80700000000002</v>
      </c>
      <c r="DW76" s="141">
        <v>82.826999999999998</v>
      </c>
      <c r="DX76" s="141">
        <v>-249.18</v>
      </c>
      <c r="DY76" s="141">
        <v>706.84799999999996</v>
      </c>
      <c r="DZ76" s="141">
        <v>585.11699999999996</v>
      </c>
      <c r="EA76" s="141">
        <v>-1243.2570000000001</v>
      </c>
      <c r="EB76" s="141">
        <v>1446.1410000000001</v>
      </c>
      <c r="EC76" s="141">
        <v>83.254000000000005</v>
      </c>
      <c r="ED76" s="141">
        <v>-884.18400000000008</v>
      </c>
      <c r="EE76" s="141">
        <v>675.19799999999998</v>
      </c>
      <c r="EF76" s="310">
        <f t="shared" si="2"/>
        <v>9343.0839999999989</v>
      </c>
      <c r="EG76" s="310">
        <f t="shared" si="3"/>
        <v>1494.3089999999997</v>
      </c>
    </row>
    <row r="77" spans="1:137" x14ac:dyDescent="0.2">
      <c r="A77" s="64" t="str">
        <f>IF('1'!$A$1=1,B77,C77)</f>
        <v>SDR allocation</v>
      </c>
      <c r="B77" s="35" t="s">
        <v>128</v>
      </c>
      <c r="C77" s="152" t="s">
        <v>204</v>
      </c>
      <c r="D77" s="140">
        <v>0</v>
      </c>
      <c r="E77" s="140">
        <v>0</v>
      </c>
      <c r="F77" s="140">
        <v>0</v>
      </c>
      <c r="G77" s="140">
        <v>0</v>
      </c>
      <c r="H77" s="140">
        <v>0</v>
      </c>
      <c r="I77" s="140">
        <v>0</v>
      </c>
      <c r="J77" s="140">
        <v>0</v>
      </c>
      <c r="K77" s="140">
        <v>0</v>
      </c>
      <c r="L77" s="140">
        <v>0</v>
      </c>
      <c r="M77" s="140">
        <v>0</v>
      </c>
      <c r="N77" s="140">
        <v>0</v>
      </c>
      <c r="O77" s="140">
        <v>0</v>
      </c>
      <c r="P77" s="140">
        <v>0</v>
      </c>
      <c r="Q77" s="140">
        <v>0</v>
      </c>
      <c r="R77" s="140">
        <v>0</v>
      </c>
      <c r="S77" s="140">
        <v>0</v>
      </c>
      <c r="T77" s="140">
        <v>0</v>
      </c>
      <c r="U77" s="140">
        <v>0</v>
      </c>
      <c r="V77" s="140">
        <v>0</v>
      </c>
      <c r="W77" s="140">
        <v>0</v>
      </c>
      <c r="X77" s="140">
        <v>0</v>
      </c>
      <c r="Y77" s="140">
        <v>0</v>
      </c>
      <c r="Z77" s="140">
        <v>0</v>
      </c>
      <c r="AA77" s="140">
        <v>0</v>
      </c>
      <c r="AB77" s="140">
        <v>0</v>
      </c>
      <c r="AC77" s="140">
        <v>0</v>
      </c>
      <c r="AD77" s="140">
        <v>0</v>
      </c>
      <c r="AE77" s="140">
        <v>0</v>
      </c>
      <c r="AF77" s="140">
        <v>0</v>
      </c>
      <c r="AG77" s="140">
        <v>0</v>
      </c>
      <c r="AH77" s="140">
        <v>0</v>
      </c>
      <c r="AI77" s="140">
        <v>0</v>
      </c>
      <c r="AJ77" s="140">
        <v>0</v>
      </c>
      <c r="AK77" s="140">
        <v>0</v>
      </c>
      <c r="AL77" s="140">
        <v>0</v>
      </c>
      <c r="AM77" s="140">
        <v>0</v>
      </c>
      <c r="AN77" s="140">
        <v>0</v>
      </c>
      <c r="AO77" s="140">
        <v>0</v>
      </c>
      <c r="AP77" s="140">
        <v>0</v>
      </c>
      <c r="AQ77" s="140">
        <v>0</v>
      </c>
      <c r="AR77" s="140">
        <v>0</v>
      </c>
      <c r="AS77" s="140">
        <v>0</v>
      </c>
      <c r="AT77" s="140">
        <v>0</v>
      </c>
      <c r="AU77" s="140">
        <v>0</v>
      </c>
      <c r="AV77" s="140">
        <v>0</v>
      </c>
      <c r="AW77" s="140">
        <v>0</v>
      </c>
      <c r="AX77" s="140">
        <v>0</v>
      </c>
      <c r="AY77" s="140">
        <v>0</v>
      </c>
      <c r="AZ77" s="140">
        <v>0</v>
      </c>
      <c r="BA77" s="140">
        <v>0</v>
      </c>
      <c r="BB77" s="140">
        <v>0</v>
      </c>
      <c r="BC77" s="140">
        <v>0</v>
      </c>
      <c r="BD77" s="140">
        <v>0</v>
      </c>
      <c r="BE77" s="140">
        <v>0</v>
      </c>
      <c r="BF77" s="140">
        <v>0</v>
      </c>
      <c r="BG77" s="140">
        <v>0</v>
      </c>
      <c r="BH77" s="140">
        <v>0</v>
      </c>
      <c r="BI77" s="140">
        <v>0</v>
      </c>
      <c r="BJ77" s="140">
        <v>0</v>
      </c>
      <c r="BK77" s="140">
        <v>0</v>
      </c>
      <c r="BL77" s="140">
        <v>0</v>
      </c>
      <c r="BM77" s="140">
        <v>0</v>
      </c>
      <c r="BN77" s="140">
        <v>0</v>
      </c>
      <c r="BO77" s="140">
        <v>0</v>
      </c>
      <c r="BP77" s="140">
        <v>0</v>
      </c>
      <c r="BQ77" s="140">
        <v>0</v>
      </c>
      <c r="BR77" s="140">
        <v>0</v>
      </c>
      <c r="BS77" s="140">
        <v>0</v>
      </c>
      <c r="BT77" s="140">
        <v>0</v>
      </c>
      <c r="BU77" s="140">
        <v>0</v>
      </c>
      <c r="BV77" s="140">
        <v>0</v>
      </c>
      <c r="BW77" s="140">
        <v>0</v>
      </c>
      <c r="BX77" s="140">
        <v>0</v>
      </c>
      <c r="BY77" s="140">
        <v>0</v>
      </c>
      <c r="BZ77" s="140">
        <v>0</v>
      </c>
      <c r="CA77" s="140">
        <v>0</v>
      </c>
      <c r="CB77" s="140">
        <v>0</v>
      </c>
      <c r="CC77" s="140">
        <v>0</v>
      </c>
      <c r="CD77" s="140">
        <v>0</v>
      </c>
      <c r="CE77" s="140">
        <v>72814.013999999996</v>
      </c>
      <c r="CF77" s="140">
        <v>0</v>
      </c>
      <c r="CG77" s="140">
        <v>0</v>
      </c>
      <c r="CH77" s="140">
        <v>0</v>
      </c>
      <c r="CI77" s="140">
        <v>0</v>
      </c>
      <c r="CJ77" s="140">
        <v>0</v>
      </c>
      <c r="CK77" s="140">
        <v>0</v>
      </c>
      <c r="CL77" s="140">
        <v>0</v>
      </c>
      <c r="CM77" s="140">
        <v>0</v>
      </c>
      <c r="CN77" s="140">
        <v>0</v>
      </c>
      <c r="CO77" s="140">
        <v>0</v>
      </c>
      <c r="CP77" s="140">
        <v>0</v>
      </c>
      <c r="CQ77" s="140">
        <v>0</v>
      </c>
      <c r="CR77" s="140">
        <v>0</v>
      </c>
      <c r="CS77" s="140">
        <v>0</v>
      </c>
      <c r="CT77" s="140">
        <v>0</v>
      </c>
      <c r="CU77" s="140">
        <v>0</v>
      </c>
      <c r="CV77" s="140">
        <v>0</v>
      </c>
      <c r="CW77" s="140">
        <v>0</v>
      </c>
      <c r="CX77" s="140">
        <v>0</v>
      </c>
      <c r="CY77" s="140">
        <v>0</v>
      </c>
      <c r="CZ77" s="140">
        <v>0</v>
      </c>
      <c r="DA77" s="140">
        <v>0</v>
      </c>
      <c r="DB77" s="140">
        <v>0</v>
      </c>
      <c r="DC77" s="140">
        <v>0</v>
      </c>
      <c r="DD77" s="140">
        <v>0</v>
      </c>
      <c r="DE77" s="140">
        <v>0</v>
      </c>
      <c r="DF77" s="140">
        <v>0</v>
      </c>
      <c r="DG77" s="140">
        <v>0</v>
      </c>
      <c r="DH77" s="140">
        <v>0</v>
      </c>
      <c r="DI77" s="140">
        <v>0</v>
      </c>
      <c r="DJ77" s="140">
        <v>0</v>
      </c>
      <c r="DK77" s="140">
        <v>0</v>
      </c>
      <c r="DL77" s="140">
        <v>0</v>
      </c>
      <c r="DM77" s="140">
        <v>0</v>
      </c>
      <c r="DN77" s="140">
        <v>0</v>
      </c>
      <c r="DO77" s="140">
        <v>0</v>
      </c>
      <c r="DP77" s="140">
        <v>0</v>
      </c>
      <c r="DQ77" s="140">
        <v>0</v>
      </c>
      <c r="DR77" s="140">
        <v>0</v>
      </c>
      <c r="DS77" s="140">
        <v>0</v>
      </c>
      <c r="DT77" s="140">
        <v>0</v>
      </c>
      <c r="DU77" s="140">
        <v>0</v>
      </c>
      <c r="DV77" s="140">
        <v>0</v>
      </c>
      <c r="DW77" s="140">
        <v>0</v>
      </c>
      <c r="DX77" s="140">
        <v>0</v>
      </c>
      <c r="DY77" s="140">
        <v>0</v>
      </c>
      <c r="DZ77" s="140">
        <v>0</v>
      </c>
      <c r="EA77" s="140">
        <v>0</v>
      </c>
      <c r="EB77" s="140">
        <v>0</v>
      </c>
      <c r="EC77" s="140">
        <v>0</v>
      </c>
      <c r="ED77" s="140">
        <v>0</v>
      </c>
      <c r="EE77" s="140">
        <v>0</v>
      </c>
      <c r="EF77" s="146">
        <f t="shared" si="2"/>
        <v>0</v>
      </c>
      <c r="EG77" s="146">
        <f t="shared" si="3"/>
        <v>0</v>
      </c>
    </row>
    <row r="78" spans="1:137" x14ac:dyDescent="0.2">
      <c r="A78" s="63" t="str">
        <f>IF('1'!$A$1=1,B78,C78)</f>
        <v xml:space="preserve"> Reserve assets</v>
      </c>
      <c r="B78" s="31" t="s">
        <v>124</v>
      </c>
      <c r="C78" s="139" t="s">
        <v>205</v>
      </c>
      <c r="D78" s="140">
        <v>-17552.080000000002</v>
      </c>
      <c r="E78" s="140">
        <v>-18188.559999999998</v>
      </c>
      <c r="F78" s="140">
        <v>102094.784</v>
      </c>
      <c r="G78" s="140">
        <v>-8765.8559999999961</v>
      </c>
      <c r="H78" s="140">
        <v>6692.8829999999998</v>
      </c>
      <c r="I78" s="140">
        <v>6645.8759999999993</v>
      </c>
      <c r="J78" s="140">
        <v>4764.8649999999998</v>
      </c>
      <c r="K78" s="140">
        <v>46778.91399999999</v>
      </c>
      <c r="L78" s="140">
        <v>3746.7489999999998</v>
      </c>
      <c r="M78" s="140">
        <v>5001.66</v>
      </c>
      <c r="N78" s="140">
        <v>7902.9800000000014</v>
      </c>
      <c r="O78" s="140">
        <v>2574.9220000000014</v>
      </c>
      <c r="P78" s="140">
        <v>2911.1640000000007</v>
      </c>
      <c r="Q78" s="140">
        <v>-1953.0870000000048</v>
      </c>
      <c r="R78" s="140">
        <v>-22639.942999999999</v>
      </c>
      <c r="S78" s="140">
        <v>12020.232999999997</v>
      </c>
      <c r="T78" s="140">
        <v>9427.2230000000018</v>
      </c>
      <c r="U78" s="140">
        <v>9406.6549999999988</v>
      </c>
      <c r="V78" s="140">
        <v>2729.8459999999995</v>
      </c>
      <c r="W78" s="140">
        <v>401.03699999999935</v>
      </c>
      <c r="X78" s="140">
        <v>37968.044000000002</v>
      </c>
      <c r="Y78" s="140">
        <v>2343.9109999999982</v>
      </c>
      <c r="Z78" s="140">
        <v>-2056.0749999999998</v>
      </c>
      <c r="AA78" s="140">
        <v>9407.4240000000009</v>
      </c>
      <c r="AB78" s="140">
        <v>-5484.4230000000007</v>
      </c>
      <c r="AC78" s="140">
        <v>-729.75000000000045</v>
      </c>
      <c r="AD78" s="140">
        <v>-9585.5560000000005</v>
      </c>
      <c r="AE78" s="140">
        <v>52800.523000000001</v>
      </c>
      <c r="AF78" s="140">
        <v>9433.259</v>
      </c>
      <c r="AG78" s="140">
        <v>7989.3100000000013</v>
      </c>
      <c r="AH78" s="140">
        <v>-7401.2539999999999</v>
      </c>
      <c r="AI78" s="140">
        <v>3973.4659999999985</v>
      </c>
      <c r="AJ78" s="140">
        <v>16631.182000000001</v>
      </c>
      <c r="AK78" s="140">
        <v>4131.5209999999997</v>
      </c>
      <c r="AL78" s="140">
        <v>3391.5699999999979</v>
      </c>
      <c r="AM78" s="140">
        <v>-4430.155999999999</v>
      </c>
      <c r="AN78" s="140">
        <v>-12767.012000000002</v>
      </c>
      <c r="AO78" s="140">
        <v>-3314.8680000000004</v>
      </c>
      <c r="AP78" s="140">
        <v>-6348.2299999999987</v>
      </c>
      <c r="AQ78" s="140">
        <v>7584.0069999999996</v>
      </c>
      <c r="AR78" s="140">
        <v>-2670.4849999999988</v>
      </c>
      <c r="AS78" s="140">
        <v>-3642.1020000000008</v>
      </c>
      <c r="AT78" s="140">
        <v>-4488.1170000000002</v>
      </c>
      <c r="AU78" s="140">
        <v>-13576.211000000001</v>
      </c>
      <c r="AV78" s="140">
        <v>-16407.317000000003</v>
      </c>
      <c r="AW78" s="140">
        <v>4612.8919999999989</v>
      </c>
      <c r="AX78" s="140">
        <v>26899.957999999999</v>
      </c>
      <c r="AY78" s="140">
        <v>84562.348999999987</v>
      </c>
      <c r="AZ78" s="140">
        <v>-1895.7829999999981</v>
      </c>
      <c r="BA78" s="140">
        <v>-16486.531000000003</v>
      </c>
      <c r="BB78" s="140">
        <v>13028.813999999998</v>
      </c>
      <c r="BC78" s="140">
        <v>-1233.3290000000006</v>
      </c>
      <c r="BD78" s="140">
        <v>-29148.627</v>
      </c>
      <c r="BE78" s="140">
        <v>27878.117000000002</v>
      </c>
      <c r="BF78" s="140">
        <v>33270.75</v>
      </c>
      <c r="BG78" s="140">
        <v>1742.0419999999981</v>
      </c>
      <c r="BH78" s="140">
        <v>-11592.230999999996</v>
      </c>
      <c r="BI78" s="140">
        <v>-2704.0950000000007</v>
      </c>
      <c r="BJ78" s="140">
        <v>14644.878999999997</v>
      </c>
      <c r="BK78" s="140">
        <v>77675.042000000016</v>
      </c>
      <c r="BL78" s="140">
        <v>21852.134000000002</v>
      </c>
      <c r="BM78" s="140">
        <v>14684.125000000004</v>
      </c>
      <c r="BN78" s="140">
        <v>-57763.686000000002</v>
      </c>
      <c r="BO78" s="140">
        <v>19492.851000000002</v>
      </c>
      <c r="BP78" s="140">
        <v>-9465.4580000000005</v>
      </c>
      <c r="BQ78" s="140">
        <v>81564.225999999995</v>
      </c>
      <c r="BR78" s="140">
        <v>-2403.5299999999975</v>
      </c>
      <c r="BS78" s="140">
        <v>5889.5840000000007</v>
      </c>
      <c r="BT78" s="140">
        <v>-66416.725999999995</v>
      </c>
      <c r="BU78" s="140">
        <v>-9715.4580000000005</v>
      </c>
      <c r="BV78" s="140">
        <v>-424.65100000000257</v>
      </c>
      <c r="BW78" s="140">
        <v>79945.664000000004</v>
      </c>
      <c r="BX78" s="140">
        <v>-6208.35</v>
      </c>
      <c r="BY78" s="140">
        <v>-4712.5079999999998</v>
      </c>
      <c r="BZ78" s="140">
        <v>-33938.379000000001</v>
      </c>
      <c r="CA78" s="140">
        <v>22204.358</v>
      </c>
      <c r="CB78" s="140">
        <v>-7728.7969999999987</v>
      </c>
      <c r="CC78" s="140">
        <v>20511.622000000003</v>
      </c>
      <c r="CD78" s="140">
        <v>13171.842999999999</v>
      </c>
      <c r="CE78" s="140">
        <v>72720.866999999998</v>
      </c>
      <c r="CF78" s="140">
        <v>-73501.421999999991</v>
      </c>
      <c r="CG78" s="140">
        <v>25952.683999999997</v>
      </c>
      <c r="CH78" s="140">
        <v>28429.685999999998</v>
      </c>
      <c r="CI78" s="140">
        <v>9960.1259999999966</v>
      </c>
      <c r="CJ78" s="140">
        <v>-49302.999000000003</v>
      </c>
      <c r="CK78" s="140">
        <v>-47109.855999999992</v>
      </c>
      <c r="CL78" s="140">
        <v>19864.076999999997</v>
      </c>
      <c r="CM78" s="140">
        <v>-25363.997999999996</v>
      </c>
      <c r="CN78" s="140">
        <v>-56198.663</v>
      </c>
      <c r="CO78" s="140">
        <v>-64945.877999999997</v>
      </c>
      <c r="CP78" s="140">
        <v>-9523.1739999999991</v>
      </c>
      <c r="CQ78" s="140">
        <v>113545.50199999998</v>
      </c>
      <c r="CR78" s="140">
        <v>-50281.826000000008</v>
      </c>
      <c r="CS78" s="140">
        <v>45747.318999999989</v>
      </c>
      <c r="CT78" s="140">
        <v>89117.678</v>
      </c>
      <c r="CU78" s="140">
        <v>13237.834000000001</v>
      </c>
      <c r="CV78" s="140">
        <v>44174.869000000006</v>
      </c>
      <c r="CW78" s="140">
        <v>-31302.722000000002</v>
      </c>
      <c r="CX78" s="140">
        <v>101112.18</v>
      </c>
      <c r="CY78" s="140">
        <v>147042.34</v>
      </c>
      <c r="CZ78" s="140">
        <v>56059.66399999999</v>
      </c>
      <c r="DA78" s="140">
        <v>61727.796999999991</v>
      </c>
      <c r="DB78" s="140">
        <v>94310.420000000013</v>
      </c>
      <c r="DC78" s="140">
        <v>-47429.474000000017</v>
      </c>
      <c r="DD78" s="140">
        <v>-22270.277999999988</v>
      </c>
      <c r="DE78" s="140">
        <v>-30931.553</v>
      </c>
      <c r="DF78" s="140">
        <v>-12835.17299999999</v>
      </c>
      <c r="DG78" s="140">
        <v>57977.806000000004</v>
      </c>
      <c r="DH78" s="140">
        <v>-70738.31</v>
      </c>
      <c r="DI78" s="140">
        <v>-55288.531999999999</v>
      </c>
      <c r="DJ78" s="140">
        <v>252320.40100000001</v>
      </c>
      <c r="DK78" s="140">
        <v>-55026.05</v>
      </c>
      <c r="DL78" s="140">
        <v>-135808.37700000001</v>
      </c>
      <c r="DM78" s="140">
        <v>-46994.392999999996</v>
      </c>
      <c r="DN78" s="140">
        <v>-30660.651999999995</v>
      </c>
      <c r="DO78" s="140">
        <v>197667.80599999998</v>
      </c>
      <c r="DP78" s="140">
        <v>-145850.666</v>
      </c>
      <c r="DQ78" s="140">
        <v>-95105.107999999978</v>
      </c>
      <c r="DR78" s="140">
        <v>145346.17499999999</v>
      </c>
      <c r="DS78" s="140">
        <v>165087.446</v>
      </c>
      <c r="DT78" s="140">
        <v>-38950.792000000001</v>
      </c>
      <c r="DU78" s="140">
        <v>-122763.061</v>
      </c>
      <c r="DV78" s="140">
        <v>84869.512000000002</v>
      </c>
      <c r="DW78" s="140">
        <v>153726.91200000001</v>
      </c>
      <c r="DX78" s="140">
        <v>-85385.68</v>
      </c>
      <c r="DY78" s="140">
        <v>14802.229999999996</v>
      </c>
      <c r="DZ78" s="140">
        <v>-79241.612999999983</v>
      </c>
      <c r="EA78" s="140">
        <v>114545.41200000001</v>
      </c>
      <c r="EB78" s="140">
        <v>7767.8409999999985</v>
      </c>
      <c r="EC78" s="140">
        <v>125047.80900000001</v>
      </c>
      <c r="ED78" s="140">
        <v>212625.2</v>
      </c>
      <c r="EE78" s="140">
        <v>87944.592000000004</v>
      </c>
      <c r="EF78" s="146">
        <f t="shared" si="2"/>
        <v>124949.73999999999</v>
      </c>
      <c r="EG78" s="146">
        <f t="shared" si="3"/>
        <v>474988.36200000008</v>
      </c>
    </row>
    <row r="79" spans="1:137" x14ac:dyDescent="0.2">
      <c r="A79" s="144" t="str">
        <f>IF('1'!$A$1=1,B79,C79)</f>
        <v>D.  Errors and omissions</v>
      </c>
      <c r="B79" s="26" t="s">
        <v>207</v>
      </c>
      <c r="C79" s="164" t="s">
        <v>206</v>
      </c>
      <c r="D79" s="146">
        <v>664.12399999998161</v>
      </c>
      <c r="E79" s="146">
        <v>1493.2730000000047</v>
      </c>
      <c r="F79" s="146">
        <v>7378.5199999999604</v>
      </c>
      <c r="G79" s="146">
        <v>-2974.9339999999993</v>
      </c>
      <c r="H79" s="146">
        <v>-2781.7249999999913</v>
      </c>
      <c r="I79" s="146">
        <v>-7580.1269999999913</v>
      </c>
      <c r="J79" s="146">
        <v>-9442.7000000000189</v>
      </c>
      <c r="K79" s="146">
        <v>-10530.404000000031</v>
      </c>
      <c r="L79" s="146">
        <v>-10063.935000000016</v>
      </c>
      <c r="M79" s="146">
        <v>10767.762999999984</v>
      </c>
      <c r="N79" s="146">
        <v>9394.9859999999826</v>
      </c>
      <c r="O79" s="146">
        <v>15285.678</v>
      </c>
      <c r="P79" s="146">
        <v>-3905.8129999999874</v>
      </c>
      <c r="Q79" s="146">
        <v>7416.4449999999842</v>
      </c>
      <c r="R79" s="146">
        <v>474.41300000001047</v>
      </c>
      <c r="S79" s="146">
        <v>-6253.6010000000106</v>
      </c>
      <c r="T79" s="146">
        <v>-6200.7900000000054</v>
      </c>
      <c r="U79" s="146">
        <v>-2669.7980000000025</v>
      </c>
      <c r="V79" s="146">
        <v>-3796.9670000000006</v>
      </c>
      <c r="W79" s="146">
        <v>-3634.4020000000155</v>
      </c>
      <c r="X79" s="146">
        <v>-3014.4039999999877</v>
      </c>
      <c r="Y79" s="146">
        <v>2575.7219999999788</v>
      </c>
      <c r="Z79" s="146">
        <v>5731.3100000000068</v>
      </c>
      <c r="AA79" s="146">
        <v>-314.45499999998174</v>
      </c>
      <c r="AB79" s="146">
        <v>-54.301000000012436</v>
      </c>
      <c r="AC79" s="146">
        <v>6810.9959999999992</v>
      </c>
      <c r="AD79" s="146">
        <v>837.0399999999936</v>
      </c>
      <c r="AE79" s="146">
        <v>-674.97599999999511</v>
      </c>
      <c r="AF79" s="146">
        <v>6500.2229999999981</v>
      </c>
      <c r="AG79" s="146">
        <v>-4281.8509999999587</v>
      </c>
      <c r="AH79" s="146">
        <v>-8076.4590000000062</v>
      </c>
      <c r="AI79" s="146">
        <v>-820.33000000001448</v>
      </c>
      <c r="AJ79" s="146">
        <v>-5926.6519999999764</v>
      </c>
      <c r="AK79" s="146">
        <v>2265.6720000000068</v>
      </c>
      <c r="AL79" s="146">
        <v>8946.2739999999758</v>
      </c>
      <c r="AM79" s="146">
        <v>6136.1850000000159</v>
      </c>
      <c r="AN79" s="146">
        <v>-4151.4120000000112</v>
      </c>
      <c r="AO79" s="146">
        <v>8613.2209999999741</v>
      </c>
      <c r="AP79" s="146">
        <v>21362.715999999968</v>
      </c>
      <c r="AQ79" s="146">
        <v>3556.6390000000256</v>
      </c>
      <c r="AR79" s="146">
        <v>1047.2559999999885</v>
      </c>
      <c r="AS79" s="146">
        <v>-8672.9169999999704</v>
      </c>
      <c r="AT79" s="146">
        <v>11484.297000000046</v>
      </c>
      <c r="AU79" s="146">
        <v>-4232.2610000000077</v>
      </c>
      <c r="AV79" s="146">
        <v>15448.819000000014</v>
      </c>
      <c r="AW79" s="146">
        <v>7059.970000000063</v>
      </c>
      <c r="AX79" s="146">
        <v>-6005.704999999969</v>
      </c>
      <c r="AY79" s="146">
        <v>-288.3060000000296</v>
      </c>
      <c r="AZ79" s="146">
        <v>752.73999999997795</v>
      </c>
      <c r="BA79" s="146">
        <v>7740.7950000000001</v>
      </c>
      <c r="BB79" s="146">
        <v>2149.0800000000272</v>
      </c>
      <c r="BC79" s="146">
        <v>-1286.9499999999662</v>
      </c>
      <c r="BD79" s="146">
        <v>-4273.3740000000107</v>
      </c>
      <c r="BE79" s="146">
        <v>-3339.0139999999847</v>
      </c>
      <c r="BF79" s="146">
        <v>10146.029999999973</v>
      </c>
      <c r="BG79" s="146">
        <v>-151.48800000000119</v>
      </c>
      <c r="BH79" s="146">
        <v>5845.6539999999732</v>
      </c>
      <c r="BI79" s="146">
        <v>5135.3010000000249</v>
      </c>
      <c r="BJ79" s="146">
        <v>4313.0500000000138</v>
      </c>
      <c r="BK79" s="146">
        <v>3069.2260000000388</v>
      </c>
      <c r="BL79" s="146">
        <v>5668.0510000000104</v>
      </c>
      <c r="BM79" s="146">
        <v>4747.1280000000042</v>
      </c>
      <c r="BN79" s="146">
        <v>1531.9099999999999</v>
      </c>
      <c r="BO79" s="146">
        <v>2341.320999999989</v>
      </c>
      <c r="BP79" s="146">
        <v>3968.5210000000006</v>
      </c>
      <c r="BQ79" s="146">
        <v>276.46800000001622</v>
      </c>
      <c r="BR79" s="146">
        <v>-901.32100000004391</v>
      </c>
      <c r="BS79" s="146">
        <v>9687.5380000000368</v>
      </c>
      <c r="BT79" s="146">
        <v>3245.2990000000136</v>
      </c>
      <c r="BU79" s="146">
        <v>906.39899999999943</v>
      </c>
      <c r="BV79" s="146">
        <v>3991.7319999999509</v>
      </c>
      <c r="BW79" s="146">
        <v>2929.6479999999883</v>
      </c>
      <c r="BX79" s="146">
        <v>1326.3320000000463</v>
      </c>
      <c r="BY79" s="146">
        <v>2927.8859999999886</v>
      </c>
      <c r="BZ79" s="146">
        <v>5698.0920000000333</v>
      </c>
      <c r="CA79" s="146">
        <v>3938.1339999999768</v>
      </c>
      <c r="CB79" s="146">
        <v>8943.3220000000256</v>
      </c>
      <c r="CC79" s="146">
        <v>8526.0820000000003</v>
      </c>
      <c r="CD79" s="146">
        <v>9361.8049999999694</v>
      </c>
      <c r="CE79" s="146">
        <v>10620.79399999998</v>
      </c>
      <c r="CF79" s="146">
        <v>7857.9729999999763</v>
      </c>
      <c r="CG79" s="146">
        <v>6171.6730000000243</v>
      </c>
      <c r="CH79" s="146">
        <v>9018.1640000000407</v>
      </c>
      <c r="CI79" s="146">
        <v>299.34899999998015</v>
      </c>
      <c r="CJ79" s="146">
        <v>-419.72100000001228</v>
      </c>
      <c r="CK79" s="146">
        <v>1619.5789999999936</v>
      </c>
      <c r="CL79" s="146">
        <v>-468.07700000001205</v>
      </c>
      <c r="CM79" s="146">
        <v>-1784.546000000013</v>
      </c>
      <c r="CN79" s="146">
        <v>-3744.6279999999679</v>
      </c>
      <c r="CO79" s="146">
        <v>3598.350999999966</v>
      </c>
      <c r="CP79" s="146">
        <v>12739.779999999992</v>
      </c>
      <c r="CQ79" s="146">
        <v>6618.9179999999615</v>
      </c>
      <c r="CR79" s="146">
        <v>4132.2479999999778</v>
      </c>
      <c r="CS79" s="146">
        <v>-1206.7669999999562</v>
      </c>
      <c r="CT79" s="146">
        <v>-7021.174999999992</v>
      </c>
      <c r="CU79" s="146">
        <v>3949.4080000000649</v>
      </c>
      <c r="CV79" s="146">
        <v>4571.0722000000314</v>
      </c>
      <c r="CW79" s="146">
        <v>14298.320999999949</v>
      </c>
      <c r="CX79" s="146">
        <v>2815.7853999999829</v>
      </c>
      <c r="CY79" s="146">
        <v>5375.5870000000086</v>
      </c>
      <c r="CZ79" s="146">
        <v>5339.0136000000621</v>
      </c>
      <c r="DA79" s="146">
        <v>1060.4821999999433</v>
      </c>
      <c r="DB79" s="146">
        <v>-9105.576399999969</v>
      </c>
      <c r="DC79" s="146">
        <v>-5192.7420000000129</v>
      </c>
      <c r="DD79" s="146">
        <v>-329.12220000004163</v>
      </c>
      <c r="DE79" s="146">
        <v>1159.9091451612912</v>
      </c>
      <c r="DF79" s="146">
        <v>1805.9086800000077</v>
      </c>
      <c r="DG79" s="146">
        <v>-3170.7816645161365</v>
      </c>
      <c r="DH79" s="146">
        <v>-607.83700000002136</v>
      </c>
      <c r="DI79" s="146">
        <v>-51.675000000079308</v>
      </c>
      <c r="DJ79" s="146">
        <v>4770.2459999999555</v>
      </c>
      <c r="DK79" s="146">
        <v>2788.885000000053</v>
      </c>
      <c r="DL79" s="146">
        <v>1787.2709999999934</v>
      </c>
      <c r="DM79" s="146">
        <v>-2104.3419999999314</v>
      </c>
      <c r="DN79" s="146">
        <v>3778.0709999999963</v>
      </c>
      <c r="DO79" s="146">
        <v>8653.6890000000712</v>
      </c>
      <c r="DP79" s="146">
        <v>7592.7129999999888</v>
      </c>
      <c r="DQ79" s="146">
        <v>298.93999999998778</v>
      </c>
      <c r="DR79" s="146">
        <v>-518.20500000003813</v>
      </c>
      <c r="DS79" s="146">
        <v>-27859.719999999888</v>
      </c>
      <c r="DT79" s="146">
        <v>10643.921000000031</v>
      </c>
      <c r="DU79" s="146">
        <v>14254.001000000018</v>
      </c>
      <c r="DV79" s="146">
        <v>5665.2299999999886</v>
      </c>
      <c r="DW79" s="146">
        <v>8120.6589999999997</v>
      </c>
      <c r="DX79" s="146">
        <v>14016.722000000038</v>
      </c>
      <c r="DY79" s="146">
        <v>6399.4649999999237</v>
      </c>
      <c r="DZ79" s="146">
        <v>3359.7939999999362</v>
      </c>
      <c r="EA79" s="146">
        <v>13120.124000000054</v>
      </c>
      <c r="EB79" s="146">
        <v>3201.5549999999494</v>
      </c>
      <c r="EC79" s="146">
        <v>19420.764000000025</v>
      </c>
      <c r="ED79" s="146">
        <v>16592.17200000002</v>
      </c>
      <c r="EE79" s="146">
        <v>5614.4249999998574</v>
      </c>
      <c r="EF79" s="146">
        <f t="shared" si="2"/>
        <v>-1471.9639999999126</v>
      </c>
      <c r="EG79" s="146">
        <f t="shared" si="3"/>
        <v>120408.83199999985</v>
      </c>
    </row>
    <row r="80" spans="1:137" s="290" customFormat="1" x14ac:dyDescent="0.2">
      <c r="A80" s="165" t="str">
        <f>IF('1'!$A$1=1,B80,C80)</f>
        <v xml:space="preserve">E. Overall balance (= A + B - C + D) </v>
      </c>
      <c r="B80" s="167" t="s">
        <v>209</v>
      </c>
      <c r="C80" s="166" t="s">
        <v>208</v>
      </c>
      <c r="D80" s="168">
        <v>-1.4551915228366852E-11</v>
      </c>
      <c r="E80" s="168">
        <v>-3.637978807091713E-12</v>
      </c>
      <c r="F80" s="168">
        <v>-2.1827872842550278E-11</v>
      </c>
      <c r="G80" s="168">
        <v>0</v>
      </c>
      <c r="H80" s="168">
        <v>1.4551915228366852E-11</v>
      </c>
      <c r="I80" s="168">
        <v>9.0949470177292824E-12</v>
      </c>
      <c r="J80" s="168">
        <v>-1.4551915228366852E-11</v>
      </c>
      <c r="K80" s="168">
        <v>0</v>
      </c>
      <c r="L80" s="168">
        <v>0</v>
      </c>
      <c r="M80" s="168">
        <v>0</v>
      </c>
      <c r="N80" s="168">
        <v>0</v>
      </c>
      <c r="O80" s="168">
        <v>0</v>
      </c>
      <c r="P80" s="168">
        <v>7.2759576141834259E-12</v>
      </c>
      <c r="Q80" s="168">
        <v>-1.3642420526593924E-11</v>
      </c>
      <c r="R80" s="168">
        <v>4.5474735088646412E-12</v>
      </c>
      <c r="S80" s="168">
        <v>9.0949470177292824E-12</v>
      </c>
      <c r="T80" s="168">
        <v>0</v>
      </c>
      <c r="U80" s="168">
        <v>-1.0913936421275139E-11</v>
      </c>
      <c r="V80" s="168">
        <v>8.1854523159563541E-12</v>
      </c>
      <c r="W80" s="168">
        <v>0</v>
      </c>
      <c r="X80" s="168">
        <v>2.1827872842550278E-11</v>
      </c>
      <c r="Y80" s="168">
        <v>-7.2759576141834259E-12</v>
      </c>
      <c r="Z80" s="168">
        <v>9.0949470177292824E-12</v>
      </c>
      <c r="AA80" s="168">
        <v>2.1827872842550278E-11</v>
      </c>
      <c r="AB80" s="168">
        <v>0</v>
      </c>
      <c r="AC80" s="168">
        <v>-1.0913936421275139E-11</v>
      </c>
      <c r="AD80" s="168">
        <v>-7.2759576141834259E-12</v>
      </c>
      <c r="AE80" s="168">
        <v>-6.3664629124104977E-12</v>
      </c>
      <c r="AF80" s="168">
        <v>0</v>
      </c>
      <c r="AG80" s="168">
        <v>4.3655745685100555E-11</v>
      </c>
      <c r="AH80" s="168">
        <v>-9.0949470177292824E-12</v>
      </c>
      <c r="AI80" s="168">
        <v>1.8189894035458565E-12</v>
      </c>
      <c r="AJ80" s="168">
        <v>7.2759576141834259E-12</v>
      </c>
      <c r="AK80" s="168">
        <v>0</v>
      </c>
      <c r="AL80" s="168">
        <v>-1.4551915228366852E-11</v>
      </c>
      <c r="AM80" s="168">
        <v>1.4551915228366852E-11</v>
      </c>
      <c r="AN80" s="168">
        <v>0</v>
      </c>
      <c r="AO80" s="168">
        <v>0</v>
      </c>
      <c r="AP80" s="168">
        <v>-3.637978807091713E-11</v>
      </c>
      <c r="AQ80" s="168">
        <v>2.0918378140777349E-11</v>
      </c>
      <c r="AR80" s="168">
        <v>3.637978807091713E-12</v>
      </c>
      <c r="AS80" s="168">
        <v>2.5465851649641991E-11</v>
      </c>
      <c r="AT80" s="168">
        <v>2.1827872842550278E-11</v>
      </c>
      <c r="AU80" s="168">
        <v>0</v>
      </c>
      <c r="AV80" s="168">
        <v>0</v>
      </c>
      <c r="AW80" s="168">
        <v>3.637978807091713E-11</v>
      </c>
      <c r="AX80" s="168">
        <v>0</v>
      </c>
      <c r="AY80" s="168">
        <v>-4.0017766878008842E-11</v>
      </c>
      <c r="AZ80" s="168">
        <v>-3.2741809263825417E-11</v>
      </c>
      <c r="BA80" s="168">
        <v>7.2759576141834259E-12</v>
      </c>
      <c r="BB80" s="168">
        <v>2.9103830456733704E-11</v>
      </c>
      <c r="BC80" s="168">
        <v>1.6370904631912708E-11</v>
      </c>
      <c r="BD80" s="168">
        <v>-1.8189894035458565E-11</v>
      </c>
      <c r="BE80" s="168">
        <v>1.4551915228366852E-11</v>
      </c>
      <c r="BF80" s="168">
        <v>0</v>
      </c>
      <c r="BG80" s="168">
        <v>2.1827872842550278E-11</v>
      </c>
      <c r="BH80" s="168">
        <v>-1.4551915228366852E-11</v>
      </c>
      <c r="BI80" s="168">
        <v>3.092281986027956E-11</v>
      </c>
      <c r="BJ80" s="168">
        <v>7.2759576141834259E-12</v>
      </c>
      <c r="BK80" s="168">
        <v>1.4551915228366852E-11</v>
      </c>
      <c r="BL80" s="168">
        <v>2.1827872842550278E-11</v>
      </c>
      <c r="BM80" s="168">
        <v>0</v>
      </c>
      <c r="BN80" s="168">
        <v>-3.637978807091713E-12</v>
      </c>
      <c r="BO80" s="168">
        <v>-7.2759576141834259E-12</v>
      </c>
      <c r="BP80" s="168">
        <v>0</v>
      </c>
      <c r="BQ80" s="168">
        <v>1.8189894035458565E-11</v>
      </c>
      <c r="BR80" s="168">
        <v>-4.3655745685100555E-11</v>
      </c>
      <c r="BS80" s="168">
        <v>2.1827872842550278E-11</v>
      </c>
      <c r="BT80" s="168">
        <v>-3.637978807091713E-12</v>
      </c>
      <c r="BU80" s="168">
        <v>1.2732925824820995E-11</v>
      </c>
      <c r="BV80" s="168">
        <v>-4.3655745685100555E-11</v>
      </c>
      <c r="BW80" s="168">
        <v>-2.9103830456733704E-11</v>
      </c>
      <c r="BX80" s="168">
        <v>2.5465851649641991E-11</v>
      </c>
      <c r="BY80" s="168">
        <v>-2.1827872842550278E-11</v>
      </c>
      <c r="BZ80" s="168">
        <v>2.9103830456733704E-11</v>
      </c>
      <c r="CA80" s="168">
        <v>-1.4551915228366852E-11</v>
      </c>
      <c r="CB80" s="168">
        <v>2.9103830456733704E-11</v>
      </c>
      <c r="CC80" s="168">
        <v>0</v>
      </c>
      <c r="CD80" s="168">
        <v>-2.9103830456733704E-11</v>
      </c>
      <c r="CE80" s="168">
        <v>-2.5465851649641991E-11</v>
      </c>
      <c r="CF80" s="168">
        <v>-4.3655745685100555E-11</v>
      </c>
      <c r="CG80" s="168">
        <v>1.0913936421275139E-11</v>
      </c>
      <c r="CH80" s="168">
        <v>2.1827872842550278E-11</v>
      </c>
      <c r="CI80" s="168">
        <v>0</v>
      </c>
      <c r="CJ80" s="168">
        <v>-1.8189894035458565E-11</v>
      </c>
      <c r="CK80" s="168">
        <v>-2.8194335754960775E-11</v>
      </c>
      <c r="CL80" s="168">
        <v>0</v>
      </c>
      <c r="CM80" s="168">
        <v>-1.4551915228366852E-11</v>
      </c>
      <c r="CN80" s="168">
        <v>4.3655745685100555E-11</v>
      </c>
      <c r="CO80" s="168">
        <v>-1.4551915228366852E-11</v>
      </c>
      <c r="CP80" s="168">
        <v>-1.4551915228366852E-11</v>
      </c>
      <c r="CQ80" s="168">
        <v>-2.9103830456733704E-11</v>
      </c>
      <c r="CR80" s="168">
        <v>-7.2759576141834259E-12</v>
      </c>
      <c r="CS80" s="168">
        <v>6.5483618527650833E-11</v>
      </c>
      <c r="CT80" s="168">
        <v>4.3655745685100555E-11</v>
      </c>
      <c r="CU80" s="168">
        <v>2.9103830456733704E-11</v>
      </c>
      <c r="CV80" s="168">
        <v>0</v>
      </c>
      <c r="CW80" s="168">
        <v>0</v>
      </c>
      <c r="CX80" s="168">
        <v>-1.4551915228366852E-11</v>
      </c>
      <c r="CY80" s="168">
        <v>1.4551915228366852E-11</v>
      </c>
      <c r="CZ80" s="168">
        <v>8.7311491370201111E-11</v>
      </c>
      <c r="DA80" s="168">
        <v>-5.8207660913467407E-11</v>
      </c>
      <c r="DB80" s="168">
        <v>4.3655745685100555E-11</v>
      </c>
      <c r="DC80" s="168">
        <v>0</v>
      </c>
      <c r="DD80" s="168">
        <v>-2.9103830456733704E-11</v>
      </c>
      <c r="DE80" s="168">
        <v>-7.2759576141834259E-12</v>
      </c>
      <c r="DF80" s="168">
        <v>2.1827872842550278E-11</v>
      </c>
      <c r="DG80" s="168">
        <v>1.4551915228366852E-11</v>
      </c>
      <c r="DH80" s="168">
        <v>-2.1827872842550278E-11</v>
      </c>
      <c r="DI80" s="168">
        <v>-5.8207660913467407E-11</v>
      </c>
      <c r="DJ80" s="168">
        <v>-5.8207660913467407E-11</v>
      </c>
      <c r="DK80" s="168">
        <v>2.9103830456733704E-11</v>
      </c>
      <c r="DL80" s="168">
        <v>-2.9103830456733704E-11</v>
      </c>
      <c r="DM80" s="168">
        <v>5.8207660913467407E-11</v>
      </c>
      <c r="DN80" s="168">
        <v>0</v>
      </c>
      <c r="DO80" s="168">
        <v>0</v>
      </c>
      <c r="DP80" s="168">
        <v>0</v>
      </c>
      <c r="DQ80" s="168">
        <v>-2.9103830456733704E-11</v>
      </c>
      <c r="DR80" s="168">
        <v>2.9103830456733704E-11</v>
      </c>
      <c r="DS80" s="168">
        <v>8.7311491370201111E-11</v>
      </c>
      <c r="DT80" s="168">
        <v>-1.4551915228366852E-11</v>
      </c>
      <c r="DU80" s="168">
        <v>2.9103830456733704E-11</v>
      </c>
      <c r="DV80" s="168">
        <v>-5.8207660913467407E-11</v>
      </c>
      <c r="DW80" s="168">
        <v>-5.8207660913467407E-11</v>
      </c>
      <c r="DX80" s="168">
        <v>0</v>
      </c>
      <c r="DY80" s="168">
        <v>-8.7311491370201111E-11</v>
      </c>
      <c r="DZ80" s="168">
        <v>-5.8207660913467407E-11</v>
      </c>
      <c r="EA80" s="168">
        <v>2.9103830456733704E-11</v>
      </c>
      <c r="EB80" s="168">
        <v>-5.8207660913467407E-11</v>
      </c>
      <c r="EC80" s="168">
        <v>0</v>
      </c>
      <c r="ED80" s="168">
        <v>0</v>
      </c>
      <c r="EE80" s="168">
        <v>-1.4551915228366852E-10</v>
      </c>
      <c r="EF80" s="312">
        <f t="shared" si="2"/>
        <v>7.2759576141834259E-12</v>
      </c>
      <c r="EG80" s="312">
        <f t="shared" si="3"/>
        <v>-4.220055416226387E-10</v>
      </c>
    </row>
    <row r="81" spans="1:277" s="291" customFormat="1" ht="15" customHeight="1" x14ac:dyDescent="0.2">
      <c r="A81" s="286" t="str">
        <f>IF('1'!$A$1=1,B81,C81)</f>
        <v>* Preliminary data</v>
      </c>
      <c r="B81" s="287" t="s">
        <v>430</v>
      </c>
      <c r="C81" s="288" t="s">
        <v>431</v>
      </c>
      <c r="D81" s="289"/>
      <c r="E81" s="289"/>
      <c r="F81" s="289"/>
      <c r="G81" s="289"/>
      <c r="H81" s="289"/>
      <c r="I81" s="289"/>
      <c r="J81" s="289"/>
      <c r="K81" s="289"/>
      <c r="L81" s="289"/>
      <c r="M81" s="289"/>
      <c r="N81" s="289"/>
      <c r="O81" s="289"/>
      <c r="P81" s="289"/>
      <c r="Q81" s="289"/>
      <c r="R81" s="289"/>
      <c r="S81" s="289"/>
      <c r="T81" s="289"/>
      <c r="U81" s="289"/>
      <c r="V81" s="289"/>
      <c r="W81" s="289"/>
      <c r="X81" s="289"/>
      <c r="Y81" s="289"/>
      <c r="Z81" s="289"/>
      <c r="AA81" s="289"/>
      <c r="AB81" s="289"/>
      <c r="AC81" s="289"/>
      <c r="AD81" s="289"/>
      <c r="AE81" s="289"/>
      <c r="AF81" s="289"/>
      <c r="AG81" s="289"/>
      <c r="AH81" s="289"/>
      <c r="AI81" s="289"/>
      <c r="AJ81" s="289"/>
      <c r="AK81" s="289"/>
      <c r="AL81" s="289"/>
      <c r="AM81" s="289"/>
      <c r="AN81" s="289"/>
      <c r="AO81" s="289"/>
      <c r="AP81" s="289"/>
      <c r="AQ81" s="289"/>
      <c r="AR81" s="289"/>
      <c r="AS81" s="289"/>
      <c r="AT81" s="289"/>
      <c r="AU81" s="289"/>
      <c r="AV81" s="289"/>
      <c r="AW81" s="289"/>
      <c r="AX81" s="289"/>
      <c r="AY81" s="289"/>
      <c r="AZ81" s="289"/>
      <c r="BA81" s="289"/>
      <c r="BB81" s="289"/>
      <c r="BC81" s="289"/>
      <c r="BD81" s="289"/>
      <c r="BE81" s="289"/>
      <c r="BF81" s="289"/>
      <c r="BG81" s="289"/>
      <c r="BH81" s="289"/>
      <c r="BI81" s="289"/>
      <c r="BJ81" s="289"/>
      <c r="BK81" s="289"/>
      <c r="BL81" s="289"/>
      <c r="BM81" s="289"/>
      <c r="BN81" s="289"/>
      <c r="BO81" s="289"/>
      <c r="BP81" s="289"/>
      <c r="BQ81" s="289"/>
      <c r="BR81" s="289"/>
      <c r="BS81" s="289"/>
      <c r="BT81" s="289"/>
      <c r="BU81" s="289"/>
      <c r="BV81" s="289"/>
      <c r="BW81" s="289"/>
      <c r="BX81" s="289"/>
      <c r="BY81" s="289"/>
      <c r="BZ81" s="289"/>
      <c r="CA81" s="289"/>
      <c r="CB81" s="289"/>
      <c r="CC81" s="289"/>
      <c r="CD81" s="289"/>
      <c r="CE81" s="289"/>
      <c r="CF81" s="289"/>
      <c r="CG81" s="289"/>
      <c r="CH81" s="289"/>
      <c r="CI81" s="289"/>
      <c r="CJ81" s="289"/>
      <c r="CK81" s="289"/>
      <c r="CL81" s="289"/>
      <c r="CM81" s="289"/>
      <c r="CN81" s="289"/>
      <c r="CO81" s="289"/>
      <c r="CP81" s="289"/>
      <c r="CQ81" s="289"/>
      <c r="CR81" s="289"/>
      <c r="CS81" s="289"/>
      <c r="CT81" s="289"/>
      <c r="CU81" s="289"/>
      <c r="CV81" s="289"/>
      <c r="CW81" s="289"/>
      <c r="CX81" s="289"/>
      <c r="CY81" s="289"/>
      <c r="CZ81" s="289"/>
      <c r="DA81" s="289"/>
      <c r="DB81" s="289"/>
      <c r="DC81" s="289"/>
      <c r="DD81" s="289"/>
      <c r="DE81" s="289"/>
      <c r="DF81" s="289"/>
      <c r="DG81" s="289"/>
      <c r="DH81" s="289"/>
      <c r="DI81" s="289"/>
      <c r="DJ81" s="289"/>
      <c r="DK81" s="289"/>
      <c r="DL81" s="289"/>
      <c r="DM81" s="289"/>
      <c r="DN81" s="289"/>
      <c r="DO81" s="289"/>
      <c r="DP81" s="289"/>
      <c r="DQ81" s="289"/>
      <c r="DR81" s="289"/>
      <c r="DS81" s="289"/>
      <c r="DT81" s="289"/>
      <c r="DU81" s="289"/>
      <c r="DV81" s="289"/>
      <c r="DW81" s="289"/>
      <c r="DX81" s="289"/>
      <c r="DY81" s="289"/>
      <c r="DZ81" s="289"/>
      <c r="EA81" s="289"/>
      <c r="EB81" s="289"/>
      <c r="EC81" s="289"/>
      <c r="ED81" s="289"/>
      <c r="EE81" s="289"/>
      <c r="EF81" s="296"/>
      <c r="EG81" s="296"/>
    </row>
    <row r="82" spans="1:277" s="291" customFormat="1" ht="81.75" customHeight="1" x14ac:dyDescent="0.25">
      <c r="A82" s="347" t="s">
        <v>456</v>
      </c>
      <c r="B82" s="348"/>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c r="AA82" s="348"/>
      <c r="AB82" s="348"/>
      <c r="AC82" s="348"/>
      <c r="AD82" s="348"/>
      <c r="AE82" s="348"/>
      <c r="AF82" s="348"/>
      <c r="AG82" s="348"/>
      <c r="AH82" s="348"/>
      <c r="AI82" s="348"/>
      <c r="AJ82" s="348"/>
      <c r="AK82" s="348"/>
      <c r="AL82" s="348"/>
      <c r="AM82" s="348"/>
      <c r="AN82" s="348"/>
      <c r="AO82" s="348"/>
      <c r="AP82" s="348"/>
      <c r="AQ82" s="348"/>
      <c r="AR82" s="348"/>
      <c r="AS82" s="348"/>
      <c r="AT82" s="348"/>
      <c r="AU82" s="348"/>
      <c r="AV82" s="348"/>
      <c r="AW82" s="348"/>
      <c r="AX82" s="348"/>
      <c r="AY82" s="348"/>
      <c r="AZ82" s="348"/>
      <c r="BA82" s="348"/>
      <c r="BB82" s="348"/>
      <c r="BC82" s="348"/>
      <c r="BD82" s="348"/>
      <c r="BE82" s="348"/>
      <c r="BF82" s="348"/>
      <c r="BG82" s="348"/>
      <c r="BH82" s="348"/>
      <c r="BI82" s="348"/>
      <c r="BJ82" s="348"/>
      <c r="BK82" s="348"/>
      <c r="BL82" s="348"/>
      <c r="BM82" s="348"/>
      <c r="BN82" s="348"/>
      <c r="BO82" s="348"/>
      <c r="BP82" s="348"/>
      <c r="BQ82" s="348"/>
      <c r="BR82" s="348"/>
      <c r="BS82" s="348"/>
      <c r="BT82" s="348"/>
      <c r="BU82" s="348"/>
      <c r="BV82" s="348"/>
      <c r="BW82" s="348"/>
      <c r="BX82" s="348"/>
      <c r="BY82" s="348"/>
      <c r="BZ82" s="348"/>
      <c r="CA82" s="348"/>
      <c r="CB82" s="348"/>
      <c r="CC82" s="348"/>
      <c r="CD82" s="348"/>
      <c r="CE82" s="348"/>
      <c r="CF82" s="348"/>
      <c r="CG82" s="348"/>
      <c r="CH82" s="348"/>
      <c r="CI82" s="348"/>
      <c r="CJ82" s="348"/>
      <c r="CK82" s="348"/>
      <c r="CL82" s="348"/>
      <c r="CM82" s="348"/>
      <c r="CN82" s="348"/>
      <c r="CO82" s="348"/>
      <c r="CP82" s="348"/>
      <c r="CQ82" s="348"/>
      <c r="CR82" s="348"/>
      <c r="CS82" s="348"/>
      <c r="CT82" s="348"/>
      <c r="CU82" s="348"/>
      <c r="CV82" s="348"/>
      <c r="CW82" s="348"/>
      <c r="CX82" s="348"/>
      <c r="CY82" s="348"/>
      <c r="CZ82" s="348"/>
      <c r="DA82" s="348"/>
      <c r="DB82" s="348"/>
      <c r="DC82" s="348"/>
      <c r="DD82" s="348"/>
      <c r="DE82" s="348"/>
      <c r="DF82" s="348"/>
      <c r="DG82" s="348"/>
      <c r="DH82" s="348"/>
      <c r="DI82" s="348"/>
      <c r="DJ82" s="348"/>
      <c r="DK82" s="348"/>
      <c r="DL82" s="348"/>
      <c r="DM82" s="348"/>
      <c r="DN82" s="348"/>
      <c r="DO82" s="348"/>
      <c r="DP82" s="348"/>
      <c r="DQ82" s="348"/>
      <c r="DR82" s="348"/>
      <c r="DS82" s="348"/>
      <c r="DT82" s="348"/>
      <c r="DU82" s="348"/>
      <c r="DV82" s="348"/>
      <c r="DW82" s="348"/>
      <c r="DX82" s="348"/>
      <c r="DY82" s="348"/>
      <c r="DZ82" s="348"/>
      <c r="EA82" s="348"/>
      <c r="EB82" s="348"/>
      <c r="EC82" s="348"/>
      <c r="ED82" s="348"/>
      <c r="EE82" s="348"/>
      <c r="EF82" s="348"/>
      <c r="EG82" s="348"/>
      <c r="EH82" s="323"/>
      <c r="EI82" s="323"/>
      <c r="EJ82" s="323"/>
      <c r="EK82" s="323"/>
      <c r="EL82" s="323"/>
      <c r="EM82" s="323"/>
      <c r="EN82" s="323"/>
      <c r="EO82" s="323"/>
      <c r="EP82" s="323"/>
      <c r="EQ82" s="323"/>
      <c r="ER82" s="323"/>
      <c r="ES82" s="323"/>
      <c r="ET82" s="323"/>
      <c r="EU82" s="323"/>
      <c r="EV82" s="323"/>
      <c r="EW82" s="323"/>
      <c r="EX82" s="323"/>
      <c r="EY82" s="323"/>
      <c r="EZ82" s="323"/>
      <c r="FA82" s="323"/>
      <c r="FB82" s="323"/>
      <c r="FC82" s="323"/>
      <c r="FD82" s="323"/>
      <c r="FE82" s="323"/>
      <c r="FF82" s="323"/>
      <c r="FG82" s="323"/>
      <c r="FH82" s="323"/>
      <c r="FI82" s="323"/>
      <c r="FJ82" s="323"/>
      <c r="FK82" s="323"/>
      <c r="FL82" s="323"/>
      <c r="FM82" s="323"/>
      <c r="FN82" s="323"/>
      <c r="FO82" s="323"/>
      <c r="FP82" s="323"/>
      <c r="FQ82" s="323"/>
      <c r="FR82" s="323"/>
      <c r="FS82" s="323"/>
      <c r="FT82" s="323"/>
      <c r="FU82" s="323"/>
      <c r="FV82" s="323"/>
      <c r="FW82" s="323"/>
      <c r="FX82" s="323"/>
      <c r="FY82" s="323"/>
      <c r="FZ82" s="323"/>
      <c r="GA82" s="323"/>
      <c r="GB82" s="323"/>
      <c r="GC82" s="323"/>
      <c r="GD82" s="323"/>
      <c r="GE82" s="323"/>
      <c r="GF82" s="323"/>
      <c r="GG82" s="323"/>
      <c r="GH82" s="323"/>
      <c r="GI82" s="323"/>
      <c r="GJ82" s="323"/>
      <c r="GK82" s="323"/>
      <c r="GL82" s="323"/>
      <c r="GM82" s="323"/>
      <c r="GN82" s="323"/>
      <c r="GO82" s="323"/>
      <c r="GP82" s="323"/>
      <c r="GQ82" s="323"/>
      <c r="GR82" s="323"/>
      <c r="GS82" s="323"/>
      <c r="GT82" s="323"/>
      <c r="GU82" s="323"/>
      <c r="GV82" s="323"/>
      <c r="GW82" s="323"/>
      <c r="GX82" s="323"/>
      <c r="GY82" s="323"/>
      <c r="GZ82" s="323"/>
      <c r="HA82" s="323"/>
      <c r="HB82" s="323"/>
      <c r="HC82" s="323"/>
      <c r="HD82" s="323"/>
      <c r="HE82" s="323"/>
      <c r="HF82" s="323"/>
      <c r="HG82" s="323"/>
      <c r="HH82" s="323"/>
      <c r="HI82" s="323"/>
      <c r="HJ82" s="323"/>
      <c r="HK82" s="323"/>
      <c r="HL82" s="323"/>
      <c r="HM82" s="323"/>
      <c r="HN82" s="323"/>
      <c r="HO82" s="323"/>
      <c r="HP82" s="323"/>
      <c r="HQ82" s="323"/>
      <c r="HR82" s="323"/>
      <c r="HS82" s="323"/>
      <c r="HT82" s="323"/>
      <c r="HU82" s="323"/>
      <c r="HV82" s="323"/>
      <c r="HW82" s="323"/>
      <c r="HX82" s="323"/>
      <c r="HY82" s="323"/>
      <c r="HZ82" s="323"/>
      <c r="IA82" s="323"/>
      <c r="IB82" s="323"/>
      <c r="IC82" s="323"/>
      <c r="ID82" s="323"/>
      <c r="IE82" s="323"/>
      <c r="IF82" s="323"/>
      <c r="IG82" s="323"/>
      <c r="IH82" s="323"/>
      <c r="II82" s="323"/>
      <c r="IJ82" s="323"/>
      <c r="IK82" s="323"/>
      <c r="IL82" s="323"/>
      <c r="IM82" s="323"/>
      <c r="IN82" s="323"/>
      <c r="IO82" s="323"/>
      <c r="IP82" s="323"/>
      <c r="IQ82" s="323"/>
      <c r="IR82" s="323"/>
      <c r="IS82" s="323"/>
      <c r="IT82" s="323"/>
      <c r="IU82" s="323"/>
      <c r="IV82" s="323"/>
      <c r="IW82" s="323"/>
      <c r="IX82" s="323"/>
      <c r="IY82" s="323"/>
      <c r="IZ82" s="323"/>
      <c r="JA82" s="323"/>
      <c r="JB82" s="323"/>
      <c r="JC82" s="323"/>
      <c r="JD82" s="323"/>
      <c r="JE82" s="323"/>
      <c r="JF82" s="323"/>
      <c r="JG82" s="323"/>
      <c r="JH82" s="323"/>
      <c r="JI82" s="323"/>
      <c r="JJ82" s="323"/>
      <c r="JK82" s="323"/>
      <c r="JL82" s="323"/>
      <c r="JM82" s="323"/>
      <c r="JN82" s="323"/>
      <c r="JO82" s="323"/>
      <c r="JP82" s="323"/>
      <c r="JQ82" s="323"/>
    </row>
  </sheetData>
  <mergeCells count="1">
    <mergeCell ref="A82:EG82"/>
  </mergeCells>
  <hyperlinks>
    <hyperlink ref="A1" location="'1'!A1" display="to title"/>
  </hyperlinks>
  <printOptions horizontalCentered="1"/>
  <pageMargins left="0.70866141732283472" right="0.70866141732283472" top="0.94488188976377963" bottom="0.6692913385826772" header="0.51181102362204722" footer="0.51181102362204722"/>
  <pageSetup paperSize="9" scale="3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Q452"/>
  <sheetViews>
    <sheetView zoomScale="70" zoomScaleNormal="70" workbookViewId="0">
      <pane xSplit="3" ySplit="6" topLeftCell="DH7" activePane="bottomRight" state="frozen"/>
      <selection activeCell="EE1" sqref="EE1:EE1048576"/>
      <selection pane="topRight" activeCell="EE1" sqref="EE1:EE1048576"/>
      <selection pane="bottomLeft" activeCell="EE1" sqref="EE1:EE1048576"/>
      <selection pane="bottomRight" activeCell="DH7" sqref="DH7"/>
    </sheetView>
  </sheetViews>
  <sheetFormatPr defaultColWidth="9.140625" defaultRowHeight="12.75" outlineLevelRow="1" outlineLevelCol="1" x14ac:dyDescent="0.2"/>
  <cols>
    <col min="1" max="1" width="45.140625" style="6" customWidth="1"/>
    <col min="2" max="3" width="83.85546875" style="77" hidden="1" customWidth="1"/>
    <col min="4" max="4" width="7.7109375" style="1" hidden="1" customWidth="1" outlineLevel="1"/>
    <col min="5" max="5" width="8.28515625" style="1" hidden="1" customWidth="1" outlineLevel="1"/>
    <col min="6" max="6" width="8.85546875" style="1" hidden="1" customWidth="1" outlineLevel="1"/>
    <col min="7" max="15" width="8.28515625" style="1" hidden="1" customWidth="1" outlineLevel="1"/>
    <col min="16" max="16" width="7.7109375" style="1" hidden="1" customWidth="1" outlineLevel="1"/>
    <col min="17" max="63" width="8.28515625" style="1" hidden="1" customWidth="1" outlineLevel="1"/>
    <col min="64" max="64" width="8.28515625" style="1" hidden="1" customWidth="1" outlineLevel="1" collapsed="1"/>
    <col min="65" max="71" width="8.28515625" style="1" hidden="1" customWidth="1" outlineLevel="1"/>
    <col min="72" max="72" width="8.28515625" style="1" hidden="1" customWidth="1" outlineLevel="1" collapsed="1"/>
    <col min="73" max="75" width="8.28515625" style="1" hidden="1" customWidth="1" outlineLevel="1"/>
    <col min="76" max="76" width="8.28515625" style="1" hidden="1" customWidth="1" outlineLevel="1" collapsed="1"/>
    <col min="77" max="79" width="8.28515625" style="1" hidden="1" customWidth="1" outlineLevel="1"/>
    <col min="80" max="80" width="8.28515625" style="1" hidden="1" customWidth="1" outlineLevel="1" collapsed="1"/>
    <col min="81" max="83" width="8.28515625" style="1" hidden="1" customWidth="1" outlineLevel="1"/>
    <col min="84" max="84" width="8.28515625" style="1" hidden="1" customWidth="1" outlineLevel="1" collapsed="1"/>
    <col min="85" max="87" width="8.28515625" style="1" hidden="1" customWidth="1" outlineLevel="1"/>
    <col min="88" max="88" width="8.140625" style="1" hidden="1" customWidth="1" outlineLevel="1" collapsed="1"/>
    <col min="89" max="92" width="8.140625" style="1" hidden="1" customWidth="1" outlineLevel="1"/>
    <col min="93" max="93" width="8.7109375" style="1" hidden="1" customWidth="1" outlineLevel="1"/>
    <col min="94" max="95" width="8.140625" style="1" hidden="1" customWidth="1" outlineLevel="1"/>
    <col min="96" max="99" width="8.7109375" style="1" hidden="1" customWidth="1" outlineLevel="1"/>
    <col min="100" max="100" width="8.7109375" style="1" hidden="1" customWidth="1" outlineLevel="1" collapsed="1"/>
    <col min="101" max="101" width="8.7109375" style="1" hidden="1" customWidth="1" outlineLevel="1"/>
    <col min="102" max="102" width="8.140625" style="1" hidden="1" customWidth="1" outlineLevel="1"/>
    <col min="103" max="103" width="8.7109375" style="1" hidden="1" customWidth="1" outlineLevel="1"/>
    <col min="104" max="104" width="8.140625" style="1" hidden="1" customWidth="1" outlineLevel="1"/>
    <col min="105" max="111" width="8.7109375" style="1" hidden="1" customWidth="1" outlineLevel="1"/>
    <col min="112" max="112" width="8.140625" style="1" bestFit="1" customWidth="1" collapsed="1"/>
    <col min="113" max="113" width="8.140625" style="1" bestFit="1" customWidth="1"/>
    <col min="114" max="135" width="8.7109375" style="1" bestFit="1" customWidth="1"/>
    <col min="136" max="136" width="10.28515625" style="276" bestFit="1" customWidth="1" outlineLevel="1"/>
    <col min="137" max="137" width="10.28515625" style="276" customWidth="1" outlineLevel="1"/>
    <col min="138" max="16384" width="9.140625" style="1"/>
  </cols>
  <sheetData>
    <row r="1" spans="1:137" s="170" customFormat="1" x14ac:dyDescent="0.2">
      <c r="A1" s="11" t="str">
        <f>IF('1'!$A$1=1,"до змісту","to title")</f>
        <v>to title</v>
      </c>
      <c r="B1" s="12"/>
      <c r="C1" s="12"/>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DH1" s="11"/>
      <c r="DI1" s="11"/>
      <c r="DJ1" s="11"/>
      <c r="DK1" s="11"/>
      <c r="DL1" s="11"/>
      <c r="DM1" s="11"/>
      <c r="DN1" s="11"/>
      <c r="DO1" s="11"/>
      <c r="DP1" s="11"/>
      <c r="DQ1" s="11"/>
      <c r="DR1" s="11"/>
      <c r="DS1" s="11"/>
      <c r="DT1" s="11"/>
      <c r="DU1" s="11"/>
      <c r="DV1" s="11"/>
      <c r="DW1" s="11"/>
      <c r="DX1" s="11"/>
      <c r="DY1" s="11"/>
      <c r="DZ1" s="11"/>
      <c r="EA1" s="11"/>
      <c r="EB1" s="11"/>
      <c r="EC1" s="11"/>
      <c r="ED1" s="11"/>
      <c r="EE1" s="11"/>
      <c r="EF1" s="275"/>
      <c r="EG1" s="275"/>
    </row>
    <row r="2" spans="1:137" x14ac:dyDescent="0.2">
      <c r="A2" s="131" t="str">
        <f>IF('1'!$A$1=1,B2,C2)</f>
        <v>1.4. Balance of Payments of Ukraine: standart presentation</v>
      </c>
      <c r="B2" s="132" t="s">
        <v>211</v>
      </c>
      <c r="C2" s="171" t="s">
        <v>210</v>
      </c>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c r="AX2" s="172"/>
      <c r="AY2" s="172"/>
      <c r="AZ2" s="172"/>
      <c r="BA2" s="172"/>
      <c r="BB2" s="172"/>
      <c r="BC2" s="172"/>
      <c r="BD2" s="172"/>
      <c r="BE2" s="172"/>
      <c r="BF2" s="172"/>
      <c r="BG2" s="172"/>
      <c r="BH2" s="172"/>
      <c r="BI2" s="172"/>
      <c r="BJ2" s="172"/>
      <c r="BK2" s="172"/>
      <c r="BL2" s="172"/>
      <c r="BM2" s="172"/>
      <c r="BN2" s="172"/>
      <c r="BO2" s="172"/>
      <c r="BP2" s="172"/>
      <c r="BQ2" s="172"/>
      <c r="BR2" s="172"/>
      <c r="BS2" s="172"/>
      <c r="BT2" s="172"/>
      <c r="BU2" s="172"/>
      <c r="BV2" s="172"/>
      <c r="BW2" s="172"/>
      <c r="BX2" s="172"/>
      <c r="BY2" s="172"/>
      <c r="BZ2" s="172"/>
      <c r="CA2" s="172"/>
      <c r="CB2" s="172"/>
      <c r="CC2" s="172"/>
      <c r="CD2" s="172"/>
      <c r="CE2" s="172"/>
      <c r="CF2" s="172"/>
      <c r="CG2" s="172"/>
      <c r="CH2" s="172"/>
      <c r="CI2" s="172"/>
      <c r="CJ2" s="172"/>
      <c r="CK2" s="172"/>
      <c r="CL2" s="172"/>
      <c r="CM2" s="172"/>
      <c r="CN2" s="172"/>
      <c r="CO2" s="172"/>
      <c r="CP2" s="172"/>
      <c r="CQ2" s="172"/>
      <c r="CR2" s="172"/>
      <c r="CS2" s="172"/>
      <c r="CT2" s="172"/>
      <c r="CU2" s="172"/>
      <c r="CV2" s="172"/>
      <c r="CW2" s="172"/>
      <c r="DH2" s="172"/>
      <c r="DI2" s="172"/>
      <c r="DJ2" s="172"/>
      <c r="DK2" s="172"/>
      <c r="DL2" s="172"/>
      <c r="DM2" s="172"/>
      <c r="DN2" s="172"/>
      <c r="DO2" s="172"/>
      <c r="DP2" s="172"/>
      <c r="DQ2" s="172"/>
      <c r="DR2" s="172"/>
      <c r="DS2" s="172"/>
      <c r="DT2" s="172"/>
      <c r="DU2" s="172"/>
      <c r="DV2" s="172"/>
      <c r="DW2" s="172"/>
      <c r="DX2" s="172"/>
      <c r="DY2" s="172"/>
      <c r="DZ2" s="172"/>
      <c r="EA2" s="172"/>
      <c r="EB2" s="172"/>
      <c r="EC2" s="172"/>
      <c r="ED2" s="172"/>
      <c r="EE2" s="172"/>
    </row>
    <row r="3" spans="1:137" x14ac:dyDescent="0.2">
      <c r="A3" s="134" t="str">
        <f>IF('1'!$A$1=1,B3,C3)</f>
        <v xml:space="preserve">(according to BPM6) </v>
      </c>
      <c r="B3" s="132" t="s">
        <v>132</v>
      </c>
      <c r="C3" s="171" t="s">
        <v>14</v>
      </c>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c r="BT3" s="173"/>
      <c r="BU3" s="173"/>
      <c r="BV3" s="173"/>
      <c r="BW3" s="173"/>
      <c r="BX3" s="173"/>
      <c r="BY3" s="173"/>
      <c r="BZ3" s="173"/>
      <c r="CA3" s="173"/>
      <c r="CB3" s="173"/>
      <c r="CC3" s="173"/>
      <c r="CD3" s="173"/>
      <c r="CE3" s="173"/>
      <c r="CF3" s="173"/>
      <c r="CG3" s="173"/>
      <c r="CH3" s="173"/>
      <c r="CI3" s="173"/>
      <c r="CJ3" s="173"/>
      <c r="CK3" s="173"/>
      <c r="CL3" s="173"/>
      <c r="CM3" s="173"/>
      <c r="CN3" s="173"/>
      <c r="CO3" s="173"/>
      <c r="CP3" s="173"/>
      <c r="CQ3" s="173"/>
      <c r="CR3" s="173"/>
      <c r="CS3" s="173"/>
      <c r="CT3" s="173"/>
      <c r="CU3" s="173"/>
      <c r="CV3" s="173"/>
      <c r="CW3" s="173"/>
      <c r="DH3" s="173"/>
      <c r="DI3" s="173"/>
      <c r="DJ3" s="173"/>
      <c r="DK3" s="173"/>
      <c r="DL3" s="173"/>
      <c r="DM3" s="173"/>
      <c r="DN3" s="173"/>
      <c r="DO3" s="173"/>
      <c r="DP3" s="173"/>
      <c r="DQ3" s="173"/>
      <c r="DR3" s="173"/>
      <c r="DS3" s="173"/>
      <c r="DT3" s="173"/>
      <c r="DU3" s="173"/>
      <c r="DV3" s="173"/>
      <c r="DW3" s="173"/>
      <c r="DX3" s="173"/>
      <c r="DY3" s="173"/>
      <c r="DZ3" s="173"/>
      <c r="EA3" s="173"/>
      <c r="EB3" s="173"/>
      <c r="EC3" s="173"/>
      <c r="ED3" s="173"/>
      <c r="EE3" s="173"/>
    </row>
    <row r="4" spans="1:137" s="3" customFormat="1" x14ac:dyDescent="0.2">
      <c r="A4" s="293" t="str">
        <f>IF('1'!$A$1=1,C4,B4)</f>
        <v xml:space="preserve"> mln UAH</v>
      </c>
      <c r="B4" s="295" t="s">
        <v>16</v>
      </c>
      <c r="C4" s="294" t="s">
        <v>15</v>
      </c>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c r="BQ4" s="271"/>
      <c r="BR4" s="271"/>
      <c r="BS4" s="271"/>
      <c r="BT4" s="271"/>
      <c r="BU4" s="271"/>
      <c r="BV4" s="271"/>
      <c r="BW4" s="271"/>
      <c r="BX4" s="271"/>
      <c r="BY4" s="271"/>
      <c r="BZ4" s="271"/>
      <c r="CA4" s="271"/>
      <c r="CB4" s="271"/>
      <c r="CC4" s="271"/>
      <c r="CD4" s="271"/>
      <c r="CE4" s="271"/>
      <c r="CF4" s="271"/>
      <c r="CG4" s="271"/>
      <c r="CH4" s="271"/>
      <c r="CI4" s="271"/>
      <c r="CJ4" s="271"/>
      <c r="CK4" s="271"/>
      <c r="CL4" s="271"/>
      <c r="CM4" s="271"/>
      <c r="CN4" s="271"/>
      <c r="CO4" s="271"/>
      <c r="CP4" s="271"/>
      <c r="CQ4" s="271"/>
      <c r="CR4" s="271"/>
      <c r="CS4" s="271"/>
      <c r="CT4" s="271"/>
      <c r="CU4" s="271"/>
      <c r="CV4" s="271"/>
      <c r="CW4" s="271"/>
      <c r="DH4" s="271"/>
      <c r="DI4" s="271"/>
      <c r="DJ4" s="271"/>
      <c r="DK4" s="271"/>
      <c r="DL4" s="271"/>
      <c r="DM4" s="271"/>
      <c r="DN4" s="271"/>
      <c r="DO4" s="271"/>
      <c r="DP4" s="271"/>
      <c r="DQ4" s="271"/>
      <c r="DR4" s="271"/>
      <c r="DS4" s="271"/>
      <c r="DT4" s="271"/>
      <c r="DU4" s="271"/>
      <c r="DV4" s="271"/>
      <c r="DW4" s="271"/>
      <c r="DX4" s="271"/>
      <c r="DY4" s="271"/>
      <c r="DZ4" s="271"/>
      <c r="EA4" s="271"/>
      <c r="EB4" s="271"/>
      <c r="EC4" s="271"/>
      <c r="ED4" s="271"/>
      <c r="EE4" s="271"/>
      <c r="EF4" s="45"/>
      <c r="EG4" s="45"/>
    </row>
    <row r="5" spans="1:137" x14ac:dyDescent="0.2">
      <c r="A5" s="81" t="str">
        <f>IF('1'!$A$1=1,B5,C5)</f>
        <v>Description</v>
      </c>
      <c r="B5" s="82" t="s">
        <v>133</v>
      </c>
      <c r="C5" s="82" t="s">
        <v>18</v>
      </c>
      <c r="D5" s="18">
        <v>2015</v>
      </c>
      <c r="E5" s="19"/>
      <c r="F5" s="20"/>
      <c r="G5" s="19"/>
      <c r="H5" s="21"/>
      <c r="I5" s="21"/>
      <c r="J5" s="21"/>
      <c r="K5" s="21"/>
      <c r="L5" s="21"/>
      <c r="M5" s="21"/>
      <c r="N5" s="21"/>
      <c r="O5" s="21"/>
      <c r="P5" s="18">
        <v>2016</v>
      </c>
      <c r="Q5" s="19"/>
      <c r="R5" s="20"/>
      <c r="S5" s="19"/>
      <c r="T5" s="21"/>
      <c r="U5" s="21"/>
      <c r="V5" s="21"/>
      <c r="W5" s="21"/>
      <c r="X5" s="21"/>
      <c r="Y5" s="21"/>
      <c r="Z5" s="21"/>
      <c r="AA5" s="21"/>
      <c r="AB5" s="18">
        <v>2017</v>
      </c>
      <c r="AC5" s="19"/>
      <c r="AD5" s="20"/>
      <c r="AE5" s="19"/>
      <c r="AF5" s="21"/>
      <c r="AG5" s="21"/>
      <c r="AH5" s="21"/>
      <c r="AI5" s="21"/>
      <c r="AJ5" s="21"/>
      <c r="AK5" s="21"/>
      <c r="AL5" s="21"/>
      <c r="AM5" s="21"/>
      <c r="AN5" s="18">
        <v>2018</v>
      </c>
      <c r="AO5" s="19"/>
      <c r="AP5" s="20"/>
      <c r="AQ5" s="19"/>
      <c r="AR5" s="21"/>
      <c r="AS5" s="21"/>
      <c r="AT5" s="21"/>
      <c r="AU5" s="21"/>
      <c r="AV5" s="21"/>
      <c r="AW5" s="21"/>
      <c r="AX5" s="21"/>
      <c r="AY5" s="21"/>
      <c r="AZ5" s="18">
        <v>2019</v>
      </c>
      <c r="BA5" s="19"/>
      <c r="BB5" s="20"/>
      <c r="BC5" s="19"/>
      <c r="BD5" s="21"/>
      <c r="BE5" s="21"/>
      <c r="BF5" s="21"/>
      <c r="BG5" s="21"/>
      <c r="BH5" s="21"/>
      <c r="BI5" s="21"/>
      <c r="BJ5" s="21"/>
      <c r="BK5" s="21"/>
      <c r="BL5" s="18">
        <v>2020</v>
      </c>
      <c r="BM5" s="19"/>
      <c r="BN5" s="20"/>
      <c r="BO5" s="19"/>
      <c r="BP5" s="21"/>
      <c r="BQ5" s="21"/>
      <c r="BR5" s="21"/>
      <c r="BS5" s="21"/>
      <c r="BT5" s="21"/>
      <c r="BU5" s="21"/>
      <c r="BV5" s="21"/>
      <c r="BW5" s="21"/>
      <c r="BX5" s="18">
        <v>2021</v>
      </c>
      <c r="BY5" s="18"/>
      <c r="BZ5" s="18"/>
      <c r="CA5" s="18"/>
      <c r="CB5" s="18"/>
      <c r="CC5" s="18"/>
      <c r="CD5" s="18"/>
      <c r="CE5" s="18"/>
      <c r="CF5" s="18"/>
      <c r="CG5" s="18"/>
      <c r="CH5" s="18"/>
      <c r="CI5" s="18"/>
      <c r="CJ5" s="18">
        <v>2022</v>
      </c>
      <c r="CK5" s="18"/>
      <c r="CL5" s="18"/>
      <c r="CM5" s="18"/>
      <c r="CN5" s="18"/>
      <c r="CO5" s="18"/>
      <c r="CP5" s="18"/>
      <c r="CQ5" s="18"/>
      <c r="CR5" s="18"/>
      <c r="CS5" s="18"/>
      <c r="CT5" s="18"/>
      <c r="CU5" s="18"/>
      <c r="CV5" s="18">
        <v>2023</v>
      </c>
      <c r="CW5" s="18"/>
      <c r="CX5" s="18"/>
      <c r="CY5" s="18"/>
      <c r="CZ5" s="18"/>
      <c r="DA5" s="18"/>
      <c r="DB5" s="18"/>
      <c r="DC5" s="18"/>
      <c r="DD5" s="18"/>
      <c r="DE5" s="18"/>
      <c r="DF5" s="18"/>
      <c r="DG5" s="18"/>
      <c r="DH5" s="18">
        <v>2024</v>
      </c>
      <c r="DI5" s="18"/>
      <c r="DJ5" s="18"/>
      <c r="DK5" s="18"/>
      <c r="DL5" s="18"/>
      <c r="DM5" s="18"/>
      <c r="DN5" s="18"/>
      <c r="DO5" s="18"/>
      <c r="DP5" s="18"/>
      <c r="DQ5" s="18"/>
      <c r="DR5" s="18"/>
      <c r="DS5" s="18"/>
      <c r="DT5" s="18">
        <v>2025</v>
      </c>
      <c r="DU5" s="319"/>
      <c r="DV5" s="319"/>
      <c r="DW5" s="319"/>
      <c r="DX5" s="319"/>
      <c r="DY5" s="319"/>
      <c r="DZ5" s="319"/>
      <c r="EA5" s="319"/>
      <c r="EB5" s="319"/>
      <c r="EC5" s="319"/>
      <c r="ED5" s="319"/>
      <c r="EE5" s="319"/>
      <c r="EF5" s="341">
        <v>2024</v>
      </c>
      <c r="EG5" s="318">
        <v>2025</v>
      </c>
    </row>
    <row r="6" spans="1:137" x14ac:dyDescent="0.2">
      <c r="A6" s="83"/>
      <c r="B6" s="84"/>
      <c r="C6" s="84"/>
      <c r="D6" s="22" t="str">
        <f>IF('1'!$A$1=1,"січ","Jan")</f>
        <v>Jan</v>
      </c>
      <c r="E6" s="23" t="str">
        <f>IF('1'!$A$1=1,"лют","Feb")</f>
        <v>Feb</v>
      </c>
      <c r="F6" s="22" t="str">
        <f>IF('1'!$A$1=1,"берез","Mar")</f>
        <v>Mar</v>
      </c>
      <c r="G6" s="23" t="str">
        <f>IF('1'!$A$1=1,"квіт","Apr")</f>
        <v>Apr</v>
      </c>
      <c r="H6" s="23" t="str">
        <f>IF('1'!$A$1=1,"трав","May")</f>
        <v>May</v>
      </c>
      <c r="I6" s="23" t="str">
        <f>IF('1'!$A$1=1,"черв","Jun")</f>
        <v>Jun</v>
      </c>
      <c r="J6" s="23" t="str">
        <f>IF('1'!$A$1=1,"лип","Jul")</f>
        <v>Jul</v>
      </c>
      <c r="K6" s="23" t="str">
        <f>IF('1'!$A$1=1,"сер","Aug")</f>
        <v>Aug</v>
      </c>
      <c r="L6" s="23" t="str">
        <f>IF('1'!$A$1=1,"верес","Sept")</f>
        <v>Sept</v>
      </c>
      <c r="M6" s="23" t="str">
        <f>IF('1'!$A$1=1,"жовт","Oct")</f>
        <v>Oct</v>
      </c>
      <c r="N6" s="23" t="str">
        <f>IF('1'!$A$1=1,"лист","Nov")</f>
        <v>Nov</v>
      </c>
      <c r="O6" s="23" t="str">
        <f>IF('1'!$A$1=1,"груд","Dec")</f>
        <v>Dec</v>
      </c>
      <c r="P6" s="22" t="str">
        <f>IF('1'!$A$1=1,"січ","Jan")</f>
        <v>Jan</v>
      </c>
      <c r="Q6" s="23" t="str">
        <f>IF('1'!$A$1=1,"лют","Feb")</f>
        <v>Feb</v>
      </c>
      <c r="R6" s="22" t="str">
        <f>IF('1'!$A$1=1,"берез","Mar")</f>
        <v>Mar</v>
      </c>
      <c r="S6" s="23" t="str">
        <f>IF('1'!$A$1=1,"квіт","Apr")</f>
        <v>Apr</v>
      </c>
      <c r="T6" s="23" t="str">
        <f>IF('1'!$A$1=1,"трав","May")</f>
        <v>May</v>
      </c>
      <c r="U6" s="23" t="str">
        <f>IF('1'!$A$1=1,"черв","June")</f>
        <v>June</v>
      </c>
      <c r="V6" s="23" t="str">
        <f>IF('1'!$A$1=1,"лип","July")</f>
        <v>July</v>
      </c>
      <c r="W6" s="23" t="str">
        <f>IF('1'!$A$1=1,"серп","Aug")</f>
        <v>Aug</v>
      </c>
      <c r="X6" s="23" t="str">
        <f>IF('1'!$A$1=1,"верес","Sept")</f>
        <v>Sept</v>
      </c>
      <c r="Y6" s="23" t="str">
        <f>IF('1'!$A$1=1,"жовт","Oct")</f>
        <v>Oct</v>
      </c>
      <c r="Z6" s="23" t="str">
        <f>IF('1'!$A$1=1,"лист","Nov")</f>
        <v>Nov</v>
      </c>
      <c r="AA6" s="23" t="str">
        <f>IF('1'!$A$1=1,"груд","Dec")</f>
        <v>Dec</v>
      </c>
      <c r="AB6" s="23" t="str">
        <f>IF('1'!$A$1=1,"січ","Jan")</f>
        <v>Jan</v>
      </c>
      <c r="AC6" s="23" t="str">
        <f>IF('1'!$A$1=1,"лют","Feb")</f>
        <v>Feb</v>
      </c>
      <c r="AD6" s="23" t="str">
        <f>IF('1'!$A$1=1,"берез","Mar")</f>
        <v>Mar</v>
      </c>
      <c r="AE6" s="23" t="str">
        <f>IF('1'!$A$1=1,"квіт","Apr")</f>
        <v>Apr</v>
      </c>
      <c r="AF6" s="23" t="str">
        <f>IF('1'!$A$1=1,"трав","May")</f>
        <v>May</v>
      </c>
      <c r="AG6" s="23" t="str">
        <f>IF('1'!$A$1=1,"черв","June")</f>
        <v>June</v>
      </c>
      <c r="AH6" s="23" t="str">
        <f>IF('1'!$A$1=1,"лип","July")</f>
        <v>July</v>
      </c>
      <c r="AI6" s="23" t="str">
        <f>IF('1'!$A$1=1,"серп","Aug")</f>
        <v>Aug</v>
      </c>
      <c r="AJ6" s="23" t="str">
        <f>IF('1'!$A$1=1,"верес","Sept")</f>
        <v>Sept</v>
      </c>
      <c r="AK6" s="23" t="str">
        <f>IF('1'!$A$1=1,"жовт","Oct")</f>
        <v>Oct</v>
      </c>
      <c r="AL6" s="23" t="str">
        <f>IF('1'!$A$1=1,"лист","Nov")</f>
        <v>Nov</v>
      </c>
      <c r="AM6" s="23" t="str">
        <f>IF('1'!$A$1=1,"груд","Dec")</f>
        <v>Dec</v>
      </c>
      <c r="AN6" s="23" t="str">
        <f>IF('1'!$A$1=1,"січ","Jan")</f>
        <v>Jan</v>
      </c>
      <c r="AO6" s="23" t="str">
        <f>IF('1'!$A$1=1,"лют","Feb")</f>
        <v>Feb</v>
      </c>
      <c r="AP6" s="23" t="str">
        <f>IF('1'!$A$1=1,"берез","Mar")</f>
        <v>Mar</v>
      </c>
      <c r="AQ6" s="23" t="str">
        <f>IF('1'!$A$1=1,"квіт","Apr")</f>
        <v>Apr</v>
      </c>
      <c r="AR6" s="23" t="str">
        <f>IF('1'!$A$1=1,"трав","May")</f>
        <v>May</v>
      </c>
      <c r="AS6" s="23" t="str">
        <f>IF('1'!$A$1=1,"черв","June")</f>
        <v>June</v>
      </c>
      <c r="AT6" s="23" t="str">
        <f>IF('1'!$A$1=1,"лип","July")</f>
        <v>July</v>
      </c>
      <c r="AU6" s="23" t="str">
        <f>IF('1'!$A$1=1,"серп","Aug")</f>
        <v>Aug</v>
      </c>
      <c r="AV6" s="23" t="str">
        <f>IF('1'!$A$1=1,"вер","Sept")</f>
        <v>Sept</v>
      </c>
      <c r="AW6" s="23" t="str">
        <f>IF('1'!$A$1=1,"жовт","Oct")</f>
        <v>Oct</v>
      </c>
      <c r="AX6" s="23" t="str">
        <f>IF('1'!$A$1=1,"лист","Nov")</f>
        <v>Nov</v>
      </c>
      <c r="AY6" s="23" t="str">
        <f>IF('1'!$A$1=1,"груд","Dec")</f>
        <v>Dec</v>
      </c>
      <c r="AZ6" s="23" t="str">
        <f>IF('1'!$A$1=1,"січ","Jan")</f>
        <v>Jan</v>
      </c>
      <c r="BA6" s="23" t="str">
        <f>IF('1'!$A$1=1,"лют","Feb")</f>
        <v>Feb</v>
      </c>
      <c r="BB6" s="23" t="str">
        <f>IF('1'!$A$1=1,"берез","Mar")</f>
        <v>Mar</v>
      </c>
      <c r="BC6" s="23" t="str">
        <f>IF('1'!$A$1=1,"квіт","Apr")</f>
        <v>Apr</v>
      </c>
      <c r="BD6" s="23" t="str">
        <f>IF('1'!$A$1=1,"трав","May")</f>
        <v>May</v>
      </c>
      <c r="BE6" s="23" t="str">
        <f>IF('1'!$A$1=1,"черв","June")</f>
        <v>June</v>
      </c>
      <c r="BF6" s="23" t="str">
        <f>IF('1'!$A$1=1,"лип","July")</f>
        <v>July</v>
      </c>
      <c r="BG6" s="23" t="str">
        <f>IF('1'!$A$1=1,"серп","Aug")</f>
        <v>Aug</v>
      </c>
      <c r="BH6" s="23" t="str">
        <f>IF('1'!$A$1=1,"вер","Sept")</f>
        <v>Sept</v>
      </c>
      <c r="BI6" s="23" t="str">
        <f>IF('1'!$A$1=1,"жовт","Oct")</f>
        <v>Oct</v>
      </c>
      <c r="BJ6" s="23" t="str">
        <f>IF('1'!$A$1=1,"лист","Nov")</f>
        <v>Nov</v>
      </c>
      <c r="BK6" s="23" t="str">
        <f>IF('1'!$A$1=1,"груд","Dec")</f>
        <v>Dec</v>
      </c>
      <c r="BL6" s="23" t="s">
        <v>19</v>
      </c>
      <c r="BM6" s="23" t="s">
        <v>20</v>
      </c>
      <c r="BN6" s="23" t="s">
        <v>21</v>
      </c>
      <c r="BO6" s="23" t="s">
        <v>22</v>
      </c>
      <c r="BP6" s="23" t="s">
        <v>23</v>
      </c>
      <c r="BQ6" s="23" t="s">
        <v>24</v>
      </c>
      <c r="BR6" s="23" t="s">
        <v>25</v>
      </c>
      <c r="BS6" s="23" t="s">
        <v>26</v>
      </c>
      <c r="BT6" s="23" t="s">
        <v>27</v>
      </c>
      <c r="BU6" s="23" t="s">
        <v>28</v>
      </c>
      <c r="BV6" s="23" t="s">
        <v>29</v>
      </c>
      <c r="BW6" s="23" t="s">
        <v>30</v>
      </c>
      <c r="BX6" s="23" t="str">
        <f>IF('1'!$A$1=1,"січ","Jan")</f>
        <v>Jan</v>
      </c>
      <c r="BY6" s="23" t="str">
        <f>IF('1'!$A$1=1,"лют","Feb")</f>
        <v>Feb</v>
      </c>
      <c r="BZ6" s="23" t="str">
        <f>IF('1'!$A$1=1,"берез","Mar")</f>
        <v>Mar</v>
      </c>
      <c r="CA6" s="23" t="str">
        <f>IF('1'!$A$1=1,"квіт","Apr")</f>
        <v>Apr</v>
      </c>
      <c r="CB6" s="23" t="str">
        <f>IF('1'!$A$1=1,"трав","May")</f>
        <v>May</v>
      </c>
      <c r="CC6" s="23" t="str">
        <f>IF('1'!$A$1=1,"черв","June")</f>
        <v>June</v>
      </c>
      <c r="CD6" s="23" t="str">
        <f>IF('1'!$A$1=1,"лип","July")</f>
        <v>July</v>
      </c>
      <c r="CE6" s="23" t="str">
        <f>IF('1'!$A$1=1,"серп","Aug")</f>
        <v>Aug</v>
      </c>
      <c r="CF6" s="23" t="str">
        <f>IF('1'!$A$1=1,"вер","Sept")</f>
        <v>Sept</v>
      </c>
      <c r="CG6" s="23" t="str">
        <f>IF('1'!$A$1=1,"жовт","Oct")</f>
        <v>Oct</v>
      </c>
      <c r="CH6" s="23" t="str">
        <f>IF('1'!$A$1=1,"лист","Nov")</f>
        <v>Nov</v>
      </c>
      <c r="CI6" s="23" t="str">
        <f>IF('1'!$A$1=1,"груд","Dec")</f>
        <v>Dec</v>
      </c>
      <c r="CJ6" s="23" t="str">
        <f>IF('1'!$A$1=1,"січ","Jan")</f>
        <v>Jan</v>
      </c>
      <c r="CK6" s="23" t="str">
        <f>IF('1'!$A$1=1,"лют","Feb")</f>
        <v>Feb</v>
      </c>
      <c r="CL6" s="23" t="str">
        <f>IF('1'!$A$1=1,"берез","Mar")</f>
        <v>Mar</v>
      </c>
      <c r="CM6" s="23" t="str">
        <f>IF('1'!$A$1=1,"квіт","Apr")</f>
        <v>Apr</v>
      </c>
      <c r="CN6" s="23" t="str">
        <f>IF('1'!$A$1=1,"трав","May")</f>
        <v>May</v>
      </c>
      <c r="CO6" s="23" t="str">
        <f>IF('1'!$A$1=1,"черв","June")</f>
        <v>June</v>
      </c>
      <c r="CP6" s="23" t="str">
        <f>IF('1'!$A$1=1,"лип","July")</f>
        <v>July</v>
      </c>
      <c r="CQ6" s="23" t="str">
        <f>IF('1'!$A$1=1,"серп","Aug")</f>
        <v>Aug</v>
      </c>
      <c r="CR6" s="23" t="str">
        <f>IF('1'!$A$1=1,"вер","Sept")</f>
        <v>Sept</v>
      </c>
      <c r="CS6" s="23" t="str">
        <f>IF('1'!$A$1=1,"жовт","Oct")</f>
        <v>Oct</v>
      </c>
      <c r="CT6" s="23" t="str">
        <f>IF('1'!$A$1=1,"лист","Nov")</f>
        <v>Nov</v>
      </c>
      <c r="CU6" s="23" t="str">
        <f>IF('1'!$A$1=1,"груд","Dec")</f>
        <v>Dec</v>
      </c>
      <c r="CV6" s="23" t="str">
        <f>IF('1'!$A$1=1,"січ","Jan")</f>
        <v>Jan</v>
      </c>
      <c r="CW6" s="23" t="str">
        <f>IF('1'!$A$1=1,"лют","Feb")</f>
        <v>Feb</v>
      </c>
      <c r="CX6" s="23" t="str">
        <f>IF('1'!$A$1=1,"берез","Mar")</f>
        <v>Mar</v>
      </c>
      <c r="CY6" s="23" t="str">
        <f>IF('1'!$A$1=1,"квіт","Apr")</f>
        <v>Apr</v>
      </c>
      <c r="CZ6" s="23" t="str">
        <f>IF('1'!$A$1=1,"трав","May")</f>
        <v>May</v>
      </c>
      <c r="DA6" s="23" t="str">
        <f>IF('1'!$A$1=1,"черв","June")</f>
        <v>June</v>
      </c>
      <c r="DB6" s="23" t="str">
        <f>IF('1'!$A$1=1,"лип","July")</f>
        <v>July</v>
      </c>
      <c r="DC6" s="23" t="str">
        <f>IF('1'!$A$1=1,"серп","Aug")</f>
        <v>Aug</v>
      </c>
      <c r="DD6" s="23" t="str">
        <f>IF('1'!$A$1=1,"вер","Sept")</f>
        <v>Sept</v>
      </c>
      <c r="DE6" s="23" t="str">
        <f>IF('1'!$A$1=1,"жовт","Oct")</f>
        <v>Oct</v>
      </c>
      <c r="DF6" s="23" t="str">
        <f>IF('1'!$A$1=1,"лист","Nov")</f>
        <v>Nov</v>
      </c>
      <c r="DG6" s="23" t="str">
        <f>IF('1'!$A$1=1,"груд","Dec")</f>
        <v>Dec</v>
      </c>
      <c r="DH6" s="23" t="str">
        <f>IF('1'!$A$1=1,"січ","Jan")</f>
        <v>Jan</v>
      </c>
      <c r="DI6" s="23" t="str">
        <f>IF('1'!$A$1=1,"лют","Feb")</f>
        <v>Feb</v>
      </c>
      <c r="DJ6" s="23" t="str">
        <f>IF('1'!$A$1=1,"берез","Mar")</f>
        <v>Mar</v>
      </c>
      <c r="DK6" s="23" t="str">
        <f>IF('1'!$A$1=1,"квіт","Apr")</f>
        <v>Apr</v>
      </c>
      <c r="DL6" s="23" t="str">
        <f>IF('1'!$A$1=1,"трав","May")</f>
        <v>May</v>
      </c>
      <c r="DM6" s="23" t="str">
        <f>IF('1'!$A$1=1,"черв","June")</f>
        <v>June</v>
      </c>
      <c r="DN6" s="23" t="str">
        <f>IF('1'!$A$1=1,"лип","July")</f>
        <v>July</v>
      </c>
      <c r="DO6" s="23" t="str">
        <f>IF('1'!$A$1=1,"серп","Aug")</f>
        <v>Aug</v>
      </c>
      <c r="DP6" s="23" t="str">
        <f>IF('1'!$A$1=1,"вер","Sept")</f>
        <v>Sept</v>
      </c>
      <c r="DQ6" s="23" t="str">
        <f>IF('1'!$A$1=1,"жовт","Oct")</f>
        <v>Oct</v>
      </c>
      <c r="DR6" s="23" t="str">
        <f>IF('1'!$A$1=1,"лист","Nov")</f>
        <v>Nov</v>
      </c>
      <c r="DS6" s="23" t="str">
        <f>IF('1'!$A$1=1,"груд","Dec")</f>
        <v>Dec</v>
      </c>
      <c r="DT6" s="23" t="str">
        <f>IF('1'!$A$1=1,"січ","Jan")</f>
        <v>Jan</v>
      </c>
      <c r="DU6" s="23" t="str">
        <f>IF('1'!$A$1=1,"лют","Feb")</f>
        <v>Feb</v>
      </c>
      <c r="DV6" s="23" t="str">
        <f>IF('1'!$A$1=1,"берез","Mar")</f>
        <v>Mar</v>
      </c>
      <c r="DW6" s="23" t="str">
        <f>IF('1'!$A$1=1,"квіт","Apr")</f>
        <v>Apr</v>
      </c>
      <c r="DX6" s="23" t="str">
        <f>IF('1'!$A$1=1,"трав","May")</f>
        <v>May</v>
      </c>
      <c r="DY6" s="23" t="str">
        <f>IF('1'!$A$1=1,"черв","June")</f>
        <v>June</v>
      </c>
      <c r="DZ6" s="23" t="str">
        <f>IF('1'!$A$1=1,"лип","July")</f>
        <v>July</v>
      </c>
      <c r="EA6" s="23" t="str">
        <f>IF('1'!$A$1=1,"серп","Aug")</f>
        <v>Aug</v>
      </c>
      <c r="EB6" s="23" t="str">
        <f>IF('1'!$A$1=1,"вер","Sept")</f>
        <v>Sept</v>
      </c>
      <c r="EC6" s="23" t="str">
        <f>IF('1'!$A$1=1,"жовт*","Oct*")</f>
        <v>Oct*</v>
      </c>
      <c r="ED6" s="23" t="str">
        <f>IF('1'!$A$1=1,"лист*","Nov*")</f>
        <v>Nov*</v>
      </c>
      <c r="EE6" s="23" t="str">
        <f>IF('1'!$A$1=1,"груд*","Dec*")</f>
        <v>Dec*</v>
      </c>
      <c r="EF6" s="342"/>
      <c r="EG6" s="343"/>
    </row>
    <row r="7" spans="1:137" x14ac:dyDescent="0.2">
      <c r="A7" s="344" t="str">
        <f>IF('1'!$A$1=1,B7,C7)</f>
        <v>Current account</v>
      </c>
      <c r="B7" s="292" t="s">
        <v>213</v>
      </c>
      <c r="C7" s="292" t="s">
        <v>212</v>
      </c>
      <c r="D7" s="179">
        <v>20129.552000000011</v>
      </c>
      <c r="E7" s="179">
        <v>21689.186000000002</v>
      </c>
      <c r="F7" s="179">
        <v>34977.351000000024</v>
      </c>
      <c r="G7" s="179">
        <v>-10537.198999999993</v>
      </c>
      <c r="H7" s="179">
        <v>-13929.564000000013</v>
      </c>
      <c r="I7" s="179">
        <v>-5626.6960000000108</v>
      </c>
      <c r="J7" s="179">
        <v>3807.5390000000189</v>
      </c>
      <c r="K7" s="179">
        <v>3827.9530000000086</v>
      </c>
      <c r="L7" s="179">
        <v>6012.2200000000157</v>
      </c>
      <c r="M7" s="179">
        <v>6836.3330000000133</v>
      </c>
      <c r="N7" s="179">
        <v>12402.319000000018</v>
      </c>
      <c r="O7" s="179">
        <v>30290.451000000001</v>
      </c>
      <c r="P7" s="179">
        <v>533.71299999998882</v>
      </c>
      <c r="Q7" s="179">
        <v>-1953.0849999999919</v>
      </c>
      <c r="R7" s="179">
        <v>-3320.8770000000077</v>
      </c>
      <c r="S7" s="179">
        <v>-1947.8399999999965</v>
      </c>
      <c r="T7" s="179">
        <v>529.3350000000064</v>
      </c>
      <c r="U7" s="179">
        <v>-4640.9459999999963</v>
      </c>
      <c r="V7" s="179">
        <v>-6204.1929999999993</v>
      </c>
      <c r="W7" s="179">
        <v>-6541.9129999999859</v>
      </c>
      <c r="X7" s="179">
        <v>-19207.360000000015</v>
      </c>
      <c r="Y7" s="179">
        <v>-798.47199999997974</v>
      </c>
      <c r="Z7" s="179">
        <v>822.42999999999302</v>
      </c>
      <c r="AA7" s="179">
        <v>-5398.13400000002</v>
      </c>
      <c r="AB7" s="179">
        <v>1384.6810000000114</v>
      </c>
      <c r="AC7" s="179">
        <v>-8621.8559999999998</v>
      </c>
      <c r="AD7" s="179">
        <v>-19576.127999999997</v>
      </c>
      <c r="AE7" s="179">
        <v>-429.70900000000256</v>
      </c>
      <c r="AF7" s="179">
        <v>-3144.4159999999974</v>
      </c>
      <c r="AG7" s="179">
        <v>-2663.1050000000396</v>
      </c>
      <c r="AH7" s="179">
        <v>-9348.9519999999902</v>
      </c>
      <c r="AI7" s="179">
        <v>-2127.7269999999844</v>
      </c>
      <c r="AJ7" s="179">
        <v>-17779.963000000018</v>
      </c>
      <c r="AK7" s="179">
        <v>-8236.3880000000063</v>
      </c>
      <c r="AL7" s="179">
        <v>-907.98299999997835</v>
      </c>
      <c r="AM7" s="179">
        <v>-21352.811000000016</v>
      </c>
      <c r="AN7" s="179">
        <v>-9525.4979999999923</v>
      </c>
      <c r="AO7" s="179">
        <v>-11411.838999999978</v>
      </c>
      <c r="AP7" s="179">
        <v>-31662.124999999971</v>
      </c>
      <c r="AQ7" s="179">
        <v>3504.3339999999735</v>
      </c>
      <c r="AR7" s="179">
        <v>-5210.0689999999886</v>
      </c>
      <c r="AS7" s="179">
        <v>-5738.277000000031</v>
      </c>
      <c r="AT7" s="179">
        <v>-19298.898000000045</v>
      </c>
      <c r="AU7" s="179">
        <v>-3655.1339999999909</v>
      </c>
      <c r="AV7" s="179">
        <v>-34111.436000000016</v>
      </c>
      <c r="AW7" s="179">
        <v>-30630.714000000065</v>
      </c>
      <c r="AX7" s="179">
        <v>-13547.745000000024</v>
      </c>
      <c r="AY7" s="179">
        <v>-15089.50099999996</v>
      </c>
      <c r="AZ7" s="179">
        <v>13828.071</v>
      </c>
      <c r="BA7" s="179">
        <v>-10402.540999999997</v>
      </c>
      <c r="BB7" s="179">
        <v>-18428.380000000034</v>
      </c>
      <c r="BC7" s="179">
        <v>-9839.8200000000361</v>
      </c>
      <c r="BD7" s="179">
        <v>-3376.4929999999877</v>
      </c>
      <c r="BE7" s="179">
        <v>-20643.584000000003</v>
      </c>
      <c r="BF7" s="179">
        <v>-26034.617999999988</v>
      </c>
      <c r="BG7" s="179">
        <v>-22242.595000000001</v>
      </c>
      <c r="BH7" s="179">
        <v>-45551.523999999976</v>
      </c>
      <c r="BI7" s="179">
        <v>-16274.185000000027</v>
      </c>
      <c r="BJ7" s="179">
        <v>-2631.69200000001</v>
      </c>
      <c r="BK7" s="179">
        <v>52365.732999999978</v>
      </c>
      <c r="BL7" s="179">
        <v>26434.808999999979</v>
      </c>
      <c r="BM7" s="179">
        <v>10281.347999999998</v>
      </c>
      <c r="BN7" s="179">
        <v>8029.3410000000149</v>
      </c>
      <c r="BO7" s="179">
        <v>31390.026000000013</v>
      </c>
      <c r="BP7" s="179">
        <v>19011.359999999986</v>
      </c>
      <c r="BQ7" s="179">
        <v>-2590.6150000000198</v>
      </c>
      <c r="BR7" s="179">
        <v>-273.13199999995413</v>
      </c>
      <c r="BS7" s="179">
        <v>14531.309999999969</v>
      </c>
      <c r="BT7" s="179">
        <v>-6098.9239999999991</v>
      </c>
      <c r="BU7" s="179">
        <v>12406.328999999998</v>
      </c>
      <c r="BV7" s="179">
        <v>9965.1750000000466</v>
      </c>
      <c r="BW7" s="179">
        <v>-11972.128999999986</v>
      </c>
      <c r="BX7" s="179">
        <v>3104.1729999999516</v>
      </c>
      <c r="BY7" s="179">
        <v>278.84700000000885</v>
      </c>
      <c r="BZ7" s="179">
        <v>-25293.960000000021</v>
      </c>
      <c r="CA7" s="179">
        <v>-2318.1949999999779</v>
      </c>
      <c r="CB7" s="179">
        <v>6900.7149999999674</v>
      </c>
      <c r="CC7" s="179">
        <v>-6265.1739999999991</v>
      </c>
      <c r="CD7" s="179">
        <v>-19921.04899999997</v>
      </c>
      <c r="CE7" s="179">
        <v>-2410.6349999999802</v>
      </c>
      <c r="CF7" s="179">
        <v>-25204.306999999972</v>
      </c>
      <c r="CG7" s="179">
        <v>-10048.753000000026</v>
      </c>
      <c r="CH7" s="179">
        <v>-30994.972000000038</v>
      </c>
      <c r="CI7" s="179">
        <v>-34996.511999999988</v>
      </c>
      <c r="CJ7" s="179">
        <v>18159.84600000002</v>
      </c>
      <c r="CK7" s="179">
        <v>653.51300000000629</v>
      </c>
      <c r="CL7" s="179">
        <v>41015.368000000002</v>
      </c>
      <c r="CM7" s="179">
        <v>33145.800000000017</v>
      </c>
      <c r="CN7" s="179">
        <v>-8659.4500000000407</v>
      </c>
      <c r="CO7" s="179">
        <v>-9098.2739999999758</v>
      </c>
      <c r="CP7" s="179">
        <v>35099.04700000002</v>
      </c>
      <c r="CQ7" s="179">
        <v>69334.064000000013</v>
      </c>
      <c r="CR7" s="179">
        <v>60082.212999999989</v>
      </c>
      <c r="CS7" s="179">
        <v>-22343.413000000059</v>
      </c>
      <c r="CT7" s="179">
        <v>10787.739999999991</v>
      </c>
      <c r="CU7" s="179">
        <v>6472.6419999999343</v>
      </c>
      <c r="CV7" s="179">
        <v>-40115.752000000037</v>
      </c>
      <c r="CW7" s="179">
        <v>-25122.625399999961</v>
      </c>
      <c r="CX7" s="179">
        <v>109.70339999999851</v>
      </c>
      <c r="CY7" s="179">
        <v>9727.2445999999763</v>
      </c>
      <c r="CZ7" s="179">
        <v>-4132.2514000000665</v>
      </c>
      <c r="DA7" s="179">
        <v>-1755.2903999999398</v>
      </c>
      <c r="DB7" s="179">
        <v>-33240.860600000015</v>
      </c>
      <c r="DC7" s="179">
        <v>-84729.448399999994</v>
      </c>
      <c r="DD7" s="179">
        <v>-35215.561199999938</v>
      </c>
      <c r="DE7" s="179">
        <v>-36278.442983870977</v>
      </c>
      <c r="DF7" s="179">
        <v>-56547.07295999999</v>
      </c>
      <c r="DG7" s="179">
        <v>-33878.934445161314</v>
      </c>
      <c r="DH7" s="179">
        <v>-32940.40399999998</v>
      </c>
      <c r="DI7" s="179">
        <v>-19656.854999999923</v>
      </c>
      <c r="DJ7" s="179">
        <v>-82266.293999999965</v>
      </c>
      <c r="DK7" s="179">
        <v>-81609.278000000049</v>
      </c>
      <c r="DL7" s="179">
        <v>-75482.864000000001</v>
      </c>
      <c r="DM7" s="179">
        <v>-98157.96900000007</v>
      </c>
      <c r="DN7" s="179">
        <v>-101867.49400000001</v>
      </c>
      <c r="DO7" s="179">
        <v>118411.19599999994</v>
      </c>
      <c r="DP7" s="179">
        <v>-98503.291999999987</v>
      </c>
      <c r="DQ7" s="179">
        <v>-88156.720999999961</v>
      </c>
      <c r="DR7" s="179">
        <v>-55290.603000000003</v>
      </c>
      <c r="DS7" s="179">
        <v>9770.2239999999292</v>
      </c>
      <c r="DT7" s="179">
        <v>-116457.851</v>
      </c>
      <c r="DU7" s="179">
        <v>-121932.12300000002</v>
      </c>
      <c r="DV7" s="179">
        <v>-55311.489999999991</v>
      </c>
      <c r="DW7" s="179">
        <v>-66401.739999999991</v>
      </c>
      <c r="DX7" s="179">
        <v>-145313.47</v>
      </c>
      <c r="DY7" s="179">
        <v>-135412.55699999991</v>
      </c>
      <c r="DZ7" s="179">
        <v>-169057.09999999992</v>
      </c>
      <c r="EA7" s="179">
        <v>-98706.020000000019</v>
      </c>
      <c r="EB7" s="179">
        <v>-134037.47599999997</v>
      </c>
      <c r="EC7" s="179">
        <v>-85030.454000000027</v>
      </c>
      <c r="ED7" s="179">
        <v>-142533.68900000001</v>
      </c>
      <c r="EE7" s="179">
        <v>-57562.555999999866</v>
      </c>
      <c r="EF7" s="278">
        <f>SUM(DH7:DS7)</f>
        <v>-605750.35400000017</v>
      </c>
      <c r="EG7" s="278">
        <f>SUM(DT7:EE7)</f>
        <v>-1327756.5259999998</v>
      </c>
    </row>
    <row r="8" spans="1:137" x14ac:dyDescent="0.2">
      <c r="A8" s="174" t="str">
        <f>IF('1'!$A$1=1,B8,C8)</f>
        <v>Credit</v>
      </c>
      <c r="B8" s="175" t="s">
        <v>214</v>
      </c>
      <c r="C8" s="175" t="s">
        <v>50</v>
      </c>
      <c r="D8" s="176">
        <v>70809.199000000008</v>
      </c>
      <c r="E8" s="176">
        <v>108421.446</v>
      </c>
      <c r="F8" s="176">
        <v>118490.41900000001</v>
      </c>
      <c r="G8" s="176">
        <v>107688.31299999999</v>
      </c>
      <c r="H8" s="176">
        <v>94411.460999999996</v>
      </c>
      <c r="I8" s="176">
        <v>105930.60399999999</v>
      </c>
      <c r="J8" s="176">
        <v>109178.49500000001</v>
      </c>
      <c r="K8" s="176">
        <v>104868.678</v>
      </c>
      <c r="L8" s="176">
        <v>111247.92000000001</v>
      </c>
      <c r="M8" s="176">
        <v>107939.742</v>
      </c>
      <c r="N8" s="176">
        <v>111107.974</v>
      </c>
      <c r="O8" s="176">
        <v>123877.179</v>
      </c>
      <c r="P8" s="176">
        <v>81779.421999999991</v>
      </c>
      <c r="Q8" s="176">
        <v>111246.71400000001</v>
      </c>
      <c r="R8" s="176">
        <v>122318.943</v>
      </c>
      <c r="S8" s="176">
        <v>122842.175</v>
      </c>
      <c r="T8" s="176">
        <v>114260.958</v>
      </c>
      <c r="U8" s="176">
        <v>117495.86500000001</v>
      </c>
      <c r="V8" s="176">
        <v>116341.07100000001</v>
      </c>
      <c r="W8" s="176">
        <v>129560.001</v>
      </c>
      <c r="X8" s="176">
        <v>132060.47399999999</v>
      </c>
      <c r="Y8" s="176">
        <v>130640.89000000001</v>
      </c>
      <c r="Z8" s="176">
        <v>142126.19</v>
      </c>
      <c r="AA8" s="176">
        <v>151383.54099999997</v>
      </c>
      <c r="AB8" s="176">
        <v>126304.64700000001</v>
      </c>
      <c r="AC8" s="176">
        <v>133544.22099999999</v>
      </c>
      <c r="AD8" s="176">
        <v>161631.356</v>
      </c>
      <c r="AE8" s="176">
        <v>141454.90899999999</v>
      </c>
      <c r="AF8" s="176">
        <v>147417.78400000001</v>
      </c>
      <c r="AG8" s="176">
        <v>143624.82699999999</v>
      </c>
      <c r="AH8" s="176">
        <v>141221.13799999998</v>
      </c>
      <c r="AI8" s="176">
        <v>153016.93400000001</v>
      </c>
      <c r="AJ8" s="176">
        <v>155424.538</v>
      </c>
      <c r="AK8" s="176">
        <v>161635.78400000001</v>
      </c>
      <c r="AL8" s="176">
        <v>170513.17800000001</v>
      </c>
      <c r="AM8" s="176">
        <v>174977.478</v>
      </c>
      <c r="AN8" s="176">
        <v>164265.11900000001</v>
      </c>
      <c r="AO8" s="176">
        <v>153978.337</v>
      </c>
      <c r="AP8" s="176">
        <v>164790.57700000002</v>
      </c>
      <c r="AQ8" s="176">
        <v>164076.06599999999</v>
      </c>
      <c r="AR8" s="176">
        <v>166905.30100000001</v>
      </c>
      <c r="AS8" s="176">
        <v>158916.163</v>
      </c>
      <c r="AT8" s="176">
        <v>164133.068</v>
      </c>
      <c r="AU8" s="176">
        <v>182591.79399999999</v>
      </c>
      <c r="AV8" s="176">
        <v>174475.753</v>
      </c>
      <c r="AW8" s="176">
        <v>189522.30399999997</v>
      </c>
      <c r="AX8" s="176">
        <v>193718.804</v>
      </c>
      <c r="AY8" s="176">
        <v>190689.06800000003</v>
      </c>
      <c r="AZ8" s="176">
        <v>177032.761</v>
      </c>
      <c r="BA8" s="176">
        <v>167391.266</v>
      </c>
      <c r="BB8" s="176">
        <v>180791.59099999999</v>
      </c>
      <c r="BC8" s="176">
        <v>176741.37099999998</v>
      </c>
      <c r="BD8" s="176">
        <v>189611.15900000001</v>
      </c>
      <c r="BE8" s="176">
        <v>163028.68</v>
      </c>
      <c r="BF8" s="176">
        <v>185229.49800000002</v>
      </c>
      <c r="BG8" s="176">
        <v>177562.08199999999</v>
      </c>
      <c r="BH8" s="176">
        <v>170812.01900000003</v>
      </c>
      <c r="BI8" s="176">
        <v>182241.08499999999</v>
      </c>
      <c r="BJ8" s="176">
        <v>171961.58200000002</v>
      </c>
      <c r="BK8" s="176">
        <v>236849.85499999998</v>
      </c>
      <c r="BL8" s="176">
        <v>159211.84</v>
      </c>
      <c r="BM8" s="176">
        <v>158500.005</v>
      </c>
      <c r="BN8" s="176">
        <v>176539.77300000002</v>
      </c>
      <c r="BO8" s="176">
        <v>165117.52300000002</v>
      </c>
      <c r="BP8" s="176">
        <v>151286.44699999999</v>
      </c>
      <c r="BQ8" s="176">
        <v>150095.26699999999</v>
      </c>
      <c r="BR8" s="176">
        <v>169667.35200000001</v>
      </c>
      <c r="BS8" s="176">
        <v>183182.56499999997</v>
      </c>
      <c r="BT8" s="176">
        <v>184674.307</v>
      </c>
      <c r="BU8" s="176">
        <v>203458.12899999999</v>
      </c>
      <c r="BV8" s="176">
        <v>207824.83600000004</v>
      </c>
      <c r="BW8" s="176">
        <v>223949.27100000001</v>
      </c>
      <c r="BX8" s="176">
        <v>178998.00099999996</v>
      </c>
      <c r="BY8" s="176">
        <v>196586.85400000002</v>
      </c>
      <c r="BZ8" s="176">
        <v>226089.08799999999</v>
      </c>
      <c r="CA8" s="176">
        <v>226763.74799999999</v>
      </c>
      <c r="CB8" s="176">
        <v>227254.269</v>
      </c>
      <c r="CC8" s="176">
        <v>222685.93500000003</v>
      </c>
      <c r="CD8" s="176">
        <v>232493.90400000001</v>
      </c>
      <c r="CE8" s="176">
        <v>249688.375</v>
      </c>
      <c r="CF8" s="176">
        <v>251722.32699999999</v>
      </c>
      <c r="CG8" s="176">
        <v>244994.40099999998</v>
      </c>
      <c r="CH8" s="176">
        <v>260971.29699999999</v>
      </c>
      <c r="CI8" s="176">
        <v>281414.38900000002</v>
      </c>
      <c r="CJ8" s="176">
        <v>255357.07800000001</v>
      </c>
      <c r="CK8" s="176">
        <v>246772.674</v>
      </c>
      <c r="CL8" s="176">
        <v>169970.97</v>
      </c>
      <c r="CM8" s="176">
        <v>193989.24400000001</v>
      </c>
      <c r="CN8" s="176">
        <v>197470.57799999998</v>
      </c>
      <c r="CO8" s="176">
        <v>229065.87099999998</v>
      </c>
      <c r="CP8" s="176">
        <v>279675.84000000003</v>
      </c>
      <c r="CQ8" s="176">
        <v>359432.772</v>
      </c>
      <c r="CR8" s="176">
        <v>341770.13900000002</v>
      </c>
      <c r="CS8" s="176">
        <v>260770.69</v>
      </c>
      <c r="CT8" s="176">
        <v>331055.53899999999</v>
      </c>
      <c r="CU8" s="176">
        <v>366783.06099999999</v>
      </c>
      <c r="CV8" s="176">
        <v>270644.21100000001</v>
      </c>
      <c r="CW8" s="176">
        <v>292365.9596</v>
      </c>
      <c r="CX8" s="176">
        <v>313283.19640000002</v>
      </c>
      <c r="CY8" s="176">
        <v>273094.30459999997</v>
      </c>
      <c r="CZ8" s="176">
        <v>277811.65359999996</v>
      </c>
      <c r="DA8" s="176">
        <v>282309.59460000001</v>
      </c>
      <c r="DB8" s="176">
        <v>255577.94339999999</v>
      </c>
      <c r="DC8" s="176">
        <v>226761.89059999998</v>
      </c>
      <c r="DD8" s="176">
        <v>259856.47280000005</v>
      </c>
      <c r="DE8" s="176">
        <v>257443.48601612903</v>
      </c>
      <c r="DF8" s="176">
        <v>229948.47403999997</v>
      </c>
      <c r="DG8" s="176">
        <v>291026.76655483874</v>
      </c>
      <c r="DH8" s="176">
        <v>256185.39400000003</v>
      </c>
      <c r="DI8" s="176">
        <v>284506.01800000004</v>
      </c>
      <c r="DJ8" s="176">
        <v>258555.69899999999</v>
      </c>
      <c r="DK8" s="176">
        <v>263071.05799999996</v>
      </c>
      <c r="DL8" s="176">
        <v>268366.47399999999</v>
      </c>
      <c r="DM8" s="176">
        <v>241165.03</v>
      </c>
      <c r="DN8" s="176">
        <v>263354.98499999999</v>
      </c>
      <c r="DO8" s="176">
        <v>488332.95999999996</v>
      </c>
      <c r="DP8" s="176">
        <v>258121.37899999999</v>
      </c>
      <c r="DQ8" s="176">
        <v>293006.07299999997</v>
      </c>
      <c r="DR8" s="176">
        <v>328067.69099999999</v>
      </c>
      <c r="DS8" s="176">
        <v>431340.26399999997</v>
      </c>
      <c r="DT8" s="176">
        <v>254606.34400000001</v>
      </c>
      <c r="DU8" s="176">
        <v>236397.66700000002</v>
      </c>
      <c r="DV8" s="176">
        <v>351614.18099999998</v>
      </c>
      <c r="DW8" s="176">
        <v>315182.26199999999</v>
      </c>
      <c r="DX8" s="176">
        <v>256406.22</v>
      </c>
      <c r="DY8" s="176">
        <v>287739.978</v>
      </c>
      <c r="DZ8" s="176">
        <v>264765.65500000003</v>
      </c>
      <c r="EA8" s="176">
        <v>305891.25100000005</v>
      </c>
      <c r="EB8" s="176">
        <v>305547.92200000002</v>
      </c>
      <c r="EC8" s="176">
        <v>364791.989</v>
      </c>
      <c r="ED8" s="176">
        <v>316820.951</v>
      </c>
      <c r="EE8" s="176">
        <v>493061.74400000006</v>
      </c>
      <c r="EF8" s="277">
        <f t="shared" ref="EF8:EF71" si="0">SUM(DH8:DS8)</f>
        <v>3634073.0249999999</v>
      </c>
      <c r="EG8" s="277">
        <f t="shared" ref="EG8:EG71" si="1">SUM(DT8:EE8)</f>
        <v>3752826.1639999994</v>
      </c>
    </row>
    <row r="9" spans="1:137" x14ac:dyDescent="0.2">
      <c r="A9" s="174" t="str">
        <f>IF('1'!$A$1=1,B9,C9)</f>
        <v xml:space="preserve"> Debit</v>
      </c>
      <c r="B9" s="175" t="s">
        <v>216</v>
      </c>
      <c r="C9" s="175" t="s">
        <v>215</v>
      </c>
      <c r="D9" s="176">
        <v>50679.646999999997</v>
      </c>
      <c r="E9" s="176">
        <v>86732.26</v>
      </c>
      <c r="F9" s="176">
        <v>83513.067999999985</v>
      </c>
      <c r="G9" s="176">
        <v>118225.51199999999</v>
      </c>
      <c r="H9" s="176">
        <v>108341.02500000001</v>
      </c>
      <c r="I9" s="176">
        <v>111557.3</v>
      </c>
      <c r="J9" s="176">
        <v>105370.95599999999</v>
      </c>
      <c r="K9" s="176">
        <v>101040.72499999999</v>
      </c>
      <c r="L9" s="176">
        <v>105235.7</v>
      </c>
      <c r="M9" s="176">
        <v>101103.40899999999</v>
      </c>
      <c r="N9" s="176">
        <v>98705.654999999984</v>
      </c>
      <c r="O9" s="176">
        <v>93586.728000000003</v>
      </c>
      <c r="P9" s="176">
        <v>81245.709000000003</v>
      </c>
      <c r="Q9" s="176">
        <v>113199.799</v>
      </c>
      <c r="R9" s="176">
        <v>125639.82</v>
      </c>
      <c r="S9" s="176">
        <v>124790.015</v>
      </c>
      <c r="T9" s="176">
        <v>113731.62299999999</v>
      </c>
      <c r="U9" s="176">
        <v>122136.811</v>
      </c>
      <c r="V9" s="176">
        <v>122545.26400000001</v>
      </c>
      <c r="W9" s="176">
        <v>136101.91399999999</v>
      </c>
      <c r="X9" s="176">
        <v>151267.834</v>
      </c>
      <c r="Y9" s="176">
        <v>131439.36199999999</v>
      </c>
      <c r="Z9" s="176">
        <v>141303.76</v>
      </c>
      <c r="AA9" s="176">
        <v>156781.67499999999</v>
      </c>
      <c r="AB9" s="176">
        <v>124919.966</v>
      </c>
      <c r="AC9" s="176">
        <v>142166.07699999999</v>
      </c>
      <c r="AD9" s="176">
        <v>181207.484</v>
      </c>
      <c r="AE9" s="176">
        <v>141884.61799999999</v>
      </c>
      <c r="AF9" s="176">
        <v>150562.20000000001</v>
      </c>
      <c r="AG9" s="176">
        <v>146287.93200000003</v>
      </c>
      <c r="AH9" s="176">
        <v>150570.08999999997</v>
      </c>
      <c r="AI9" s="176">
        <v>155144.66099999999</v>
      </c>
      <c r="AJ9" s="176">
        <v>173204.50100000002</v>
      </c>
      <c r="AK9" s="176">
        <v>169872.17200000002</v>
      </c>
      <c r="AL9" s="176">
        <v>171421.16099999999</v>
      </c>
      <c r="AM9" s="176">
        <v>196330.28900000002</v>
      </c>
      <c r="AN9" s="176">
        <v>173790.617</v>
      </c>
      <c r="AO9" s="176">
        <v>165390.17599999998</v>
      </c>
      <c r="AP9" s="176">
        <v>196452.70199999999</v>
      </c>
      <c r="AQ9" s="176">
        <v>160571.73200000002</v>
      </c>
      <c r="AR9" s="176">
        <v>172115.37</v>
      </c>
      <c r="AS9" s="176">
        <v>164654.44000000003</v>
      </c>
      <c r="AT9" s="176">
        <v>183431.96600000004</v>
      </c>
      <c r="AU9" s="176">
        <v>186246.92799999999</v>
      </c>
      <c r="AV9" s="176">
        <v>208587.18900000001</v>
      </c>
      <c r="AW9" s="176">
        <v>220153.01800000004</v>
      </c>
      <c r="AX9" s="176">
        <v>207266.54900000003</v>
      </c>
      <c r="AY9" s="176">
        <v>205778.56899999999</v>
      </c>
      <c r="AZ9" s="176">
        <v>163204.68999999997</v>
      </c>
      <c r="BA9" s="176">
        <v>177793.807</v>
      </c>
      <c r="BB9" s="176">
        <v>199219.97100000002</v>
      </c>
      <c r="BC9" s="176">
        <v>186581.19100000002</v>
      </c>
      <c r="BD9" s="176">
        <v>192987.652</v>
      </c>
      <c r="BE9" s="176">
        <v>183672.264</v>
      </c>
      <c r="BF9" s="176">
        <v>211264.11600000001</v>
      </c>
      <c r="BG9" s="176">
        <v>199804.677</v>
      </c>
      <c r="BH9" s="176">
        <v>216363.54300000001</v>
      </c>
      <c r="BI9" s="176">
        <v>198515.27000000002</v>
      </c>
      <c r="BJ9" s="176">
        <v>174593.27400000003</v>
      </c>
      <c r="BK9" s="176">
        <v>184484.122</v>
      </c>
      <c r="BL9" s="176">
        <v>132777.03100000002</v>
      </c>
      <c r="BM9" s="176">
        <v>148218.65700000001</v>
      </c>
      <c r="BN9" s="176">
        <v>168510.432</v>
      </c>
      <c r="BO9" s="176">
        <v>133727.497</v>
      </c>
      <c r="BP9" s="176">
        <v>132275.087</v>
      </c>
      <c r="BQ9" s="176">
        <v>152685.88200000001</v>
      </c>
      <c r="BR9" s="176">
        <v>169940.48399999997</v>
      </c>
      <c r="BS9" s="176">
        <v>168651.255</v>
      </c>
      <c r="BT9" s="176">
        <v>190773.231</v>
      </c>
      <c r="BU9" s="176">
        <v>191051.8</v>
      </c>
      <c r="BV9" s="176">
        <v>197859.66099999999</v>
      </c>
      <c r="BW9" s="176">
        <v>235921.4</v>
      </c>
      <c r="BX9" s="176">
        <v>175893.82800000001</v>
      </c>
      <c r="BY9" s="176">
        <v>196308.00700000001</v>
      </c>
      <c r="BZ9" s="176">
        <v>251383.04800000001</v>
      </c>
      <c r="CA9" s="176">
        <v>229081.94299999997</v>
      </c>
      <c r="CB9" s="176">
        <v>220353.55400000003</v>
      </c>
      <c r="CC9" s="176">
        <v>228951.10900000003</v>
      </c>
      <c r="CD9" s="176">
        <v>252414.95299999998</v>
      </c>
      <c r="CE9" s="176">
        <v>252099.00999999998</v>
      </c>
      <c r="CF9" s="176">
        <v>276926.63399999996</v>
      </c>
      <c r="CG9" s="176">
        <v>255043.15400000001</v>
      </c>
      <c r="CH9" s="176">
        <v>291966.26900000003</v>
      </c>
      <c r="CI9" s="176">
        <v>316410.90100000001</v>
      </c>
      <c r="CJ9" s="176">
        <v>237197.23199999999</v>
      </c>
      <c r="CK9" s="176">
        <v>246119.16099999999</v>
      </c>
      <c r="CL9" s="176">
        <v>128955.602</v>
      </c>
      <c r="CM9" s="176">
        <v>160843.44399999999</v>
      </c>
      <c r="CN9" s="176">
        <v>206130.02800000002</v>
      </c>
      <c r="CO9" s="176">
        <v>238164.14499999996</v>
      </c>
      <c r="CP9" s="176">
        <v>244576.79300000001</v>
      </c>
      <c r="CQ9" s="176">
        <v>290098.70799999998</v>
      </c>
      <c r="CR9" s="176">
        <v>281687.92600000004</v>
      </c>
      <c r="CS9" s="176">
        <v>283114.10300000006</v>
      </c>
      <c r="CT9" s="176">
        <v>320267.799</v>
      </c>
      <c r="CU9" s="176">
        <v>360310.41900000005</v>
      </c>
      <c r="CV9" s="176">
        <v>310759.96300000005</v>
      </c>
      <c r="CW9" s="176">
        <v>317488.58499999996</v>
      </c>
      <c r="CX9" s="176">
        <v>313173.49300000002</v>
      </c>
      <c r="CY9" s="176">
        <v>263367.06</v>
      </c>
      <c r="CZ9" s="176">
        <v>281943.90500000003</v>
      </c>
      <c r="DA9" s="176">
        <v>284064.88499999995</v>
      </c>
      <c r="DB9" s="176">
        <v>288818.804</v>
      </c>
      <c r="DC9" s="176">
        <v>311491.33899999998</v>
      </c>
      <c r="DD9" s="176">
        <v>295072.03399999999</v>
      </c>
      <c r="DE9" s="176">
        <v>293721.929</v>
      </c>
      <c r="DF9" s="176">
        <v>286495.54699999996</v>
      </c>
      <c r="DG9" s="176">
        <v>324905.70100000006</v>
      </c>
      <c r="DH9" s="176">
        <v>289125.79800000001</v>
      </c>
      <c r="DI9" s="176">
        <v>304162.87299999996</v>
      </c>
      <c r="DJ9" s="176">
        <v>340821.99299999996</v>
      </c>
      <c r="DK9" s="176">
        <v>344680.33600000001</v>
      </c>
      <c r="DL9" s="176">
        <v>343849.33799999999</v>
      </c>
      <c r="DM9" s="176">
        <v>339322.99900000007</v>
      </c>
      <c r="DN9" s="176">
        <v>365222.47899999999</v>
      </c>
      <c r="DO9" s="176">
        <v>369921.76400000002</v>
      </c>
      <c r="DP9" s="176">
        <v>356624.67099999997</v>
      </c>
      <c r="DQ9" s="176">
        <v>381162.79399999994</v>
      </c>
      <c r="DR9" s="176">
        <v>383358.29399999999</v>
      </c>
      <c r="DS9" s="176">
        <v>421570.04000000004</v>
      </c>
      <c r="DT9" s="176">
        <v>371064.19500000001</v>
      </c>
      <c r="DU9" s="176">
        <v>358329.79000000004</v>
      </c>
      <c r="DV9" s="176">
        <v>406925.67099999997</v>
      </c>
      <c r="DW9" s="176">
        <v>381584.00199999998</v>
      </c>
      <c r="DX9" s="176">
        <v>401719.69</v>
      </c>
      <c r="DY9" s="176">
        <v>423152.53499999992</v>
      </c>
      <c r="DZ9" s="176">
        <v>433822.75499999995</v>
      </c>
      <c r="EA9" s="176">
        <v>404597.27100000007</v>
      </c>
      <c r="EB9" s="176">
        <v>439585.39799999999</v>
      </c>
      <c r="EC9" s="176">
        <v>449822.44300000003</v>
      </c>
      <c r="ED9" s="176">
        <v>459354.64</v>
      </c>
      <c r="EE9" s="176">
        <v>550624.29999999993</v>
      </c>
      <c r="EF9" s="277">
        <f t="shared" si="0"/>
        <v>4239823.3789999997</v>
      </c>
      <c r="EG9" s="277">
        <f t="shared" si="1"/>
        <v>5080582.6899999995</v>
      </c>
    </row>
    <row r="10" spans="1:137" x14ac:dyDescent="0.2">
      <c r="A10" s="177" t="str">
        <f>IF('1'!$A$1=1,B10,C10)</f>
        <v>Goods and services</v>
      </c>
      <c r="B10" s="178" t="s">
        <v>218</v>
      </c>
      <c r="C10" s="178" t="s">
        <v>217</v>
      </c>
      <c r="D10" s="179">
        <v>-3241.5959999999977</v>
      </c>
      <c r="E10" s="179">
        <v>-12533.702999999994</v>
      </c>
      <c r="F10" s="179">
        <v>1325.6070000000182</v>
      </c>
      <c r="G10" s="179">
        <v>-2270.9499999999971</v>
      </c>
      <c r="H10" s="179">
        <v>-4120.3080000000045</v>
      </c>
      <c r="I10" s="179">
        <v>1189.0420000000013</v>
      </c>
      <c r="J10" s="179">
        <v>-4503.7759999999835</v>
      </c>
      <c r="K10" s="179">
        <v>-5125.5669999999955</v>
      </c>
      <c r="L10" s="179">
        <v>-2940.7629999999917</v>
      </c>
      <c r="M10" s="179">
        <v>-12515.066999999995</v>
      </c>
      <c r="N10" s="179">
        <v>-9091.9229999999952</v>
      </c>
      <c r="O10" s="179">
        <v>1896.0789999999979</v>
      </c>
      <c r="P10" s="179">
        <v>-13221.53300000001</v>
      </c>
      <c r="Q10" s="179">
        <v>-18554.315000000002</v>
      </c>
      <c r="R10" s="179">
        <v>-13810.630000000005</v>
      </c>
      <c r="S10" s="179">
        <v>-4920.8629999999976</v>
      </c>
      <c r="T10" s="179">
        <v>-2016.5210000000079</v>
      </c>
      <c r="U10" s="179">
        <v>-7235.8859999999986</v>
      </c>
      <c r="V10" s="179">
        <v>-17545.462</v>
      </c>
      <c r="W10" s="179">
        <v>-21831.445999999982</v>
      </c>
      <c r="X10" s="179">
        <v>-18918.330000000002</v>
      </c>
      <c r="Y10" s="179">
        <v>-13136.204999999987</v>
      </c>
      <c r="Z10" s="179">
        <v>-13287.383999999991</v>
      </c>
      <c r="AA10" s="179">
        <v>-20806.394</v>
      </c>
      <c r="AB10" s="179">
        <v>-4615.6029999999882</v>
      </c>
      <c r="AC10" s="179">
        <v>-18162.660000000003</v>
      </c>
      <c r="AD10" s="179">
        <v>-14526.838000000018</v>
      </c>
      <c r="AE10" s="179">
        <v>-10742.729000000007</v>
      </c>
      <c r="AF10" s="179">
        <v>-16752.619000000006</v>
      </c>
      <c r="AG10" s="179">
        <v>-19111.684000000008</v>
      </c>
      <c r="AH10" s="179">
        <v>-28072.82699999999</v>
      </c>
      <c r="AI10" s="179">
        <v>-21841.25099999996</v>
      </c>
      <c r="AJ10" s="179">
        <v>-20965.213000000018</v>
      </c>
      <c r="AK10" s="179">
        <v>-25162.296000000002</v>
      </c>
      <c r="AL10" s="179">
        <v>-19227.800999999978</v>
      </c>
      <c r="AM10" s="179">
        <v>-32964.777000000002</v>
      </c>
      <c r="AN10" s="179">
        <v>-14956.455999999976</v>
      </c>
      <c r="AO10" s="179">
        <v>-18340.454999999973</v>
      </c>
      <c r="AP10" s="179">
        <v>-18149.087999999989</v>
      </c>
      <c r="AQ10" s="179">
        <v>-9310.0230000000156</v>
      </c>
      <c r="AR10" s="179">
        <v>-21206.796999999991</v>
      </c>
      <c r="AS10" s="179">
        <v>-21380.973000000013</v>
      </c>
      <c r="AT10" s="179">
        <v>-43165.119000000035</v>
      </c>
      <c r="AU10" s="179">
        <v>-27482.209999999992</v>
      </c>
      <c r="AV10" s="179">
        <v>-45444.324000000022</v>
      </c>
      <c r="AW10" s="179">
        <v>-42669.236000000034</v>
      </c>
      <c r="AX10" s="179">
        <v>-25391.549000000028</v>
      </c>
      <c r="AY10" s="179">
        <v>-23148.351999999984</v>
      </c>
      <c r="AZ10" s="179">
        <v>-2620.6429999999818</v>
      </c>
      <c r="BA10" s="179">
        <v>-28654.516999999993</v>
      </c>
      <c r="BB10" s="179">
        <v>-19234.289000000019</v>
      </c>
      <c r="BC10" s="179">
        <v>-22575.281000000017</v>
      </c>
      <c r="BD10" s="179">
        <v>-20390.847999999998</v>
      </c>
      <c r="BE10" s="179">
        <v>-34662.142999999982</v>
      </c>
      <c r="BF10" s="179">
        <v>-39039.054999999964</v>
      </c>
      <c r="BG10" s="179">
        <v>-30952.806999999972</v>
      </c>
      <c r="BH10" s="179">
        <v>-35321.627999999968</v>
      </c>
      <c r="BI10" s="179">
        <v>-35103.613000000012</v>
      </c>
      <c r="BJ10" s="179">
        <v>-22101.339000000007</v>
      </c>
      <c r="BK10" s="179">
        <v>-29110.429000000004</v>
      </c>
      <c r="BL10" s="179">
        <v>-4389.7219999999943</v>
      </c>
      <c r="BM10" s="179">
        <v>-18152.232000000018</v>
      </c>
      <c r="BN10" s="179">
        <v>-12255.299999999988</v>
      </c>
      <c r="BO10" s="179">
        <v>19111.707000000009</v>
      </c>
      <c r="BP10" s="179">
        <v>8500.1429999999818</v>
      </c>
      <c r="BQ10" s="179">
        <v>-11617.697000000015</v>
      </c>
      <c r="BR10" s="179">
        <v>-19993.000999999989</v>
      </c>
      <c r="BS10" s="179">
        <v>-4155.7340000000258</v>
      </c>
      <c r="BT10" s="179">
        <v>-12617.499000000011</v>
      </c>
      <c r="BU10" s="179">
        <v>-5466.7170000000042</v>
      </c>
      <c r="BV10" s="179">
        <v>-10503.064999999973</v>
      </c>
      <c r="BW10" s="179">
        <v>-19690.631000000023</v>
      </c>
      <c r="BX10" s="179">
        <v>-3442.8140000000421</v>
      </c>
      <c r="BY10" s="179">
        <v>-8616.359999999986</v>
      </c>
      <c r="BZ10" s="179">
        <v>-18539.640000000014</v>
      </c>
      <c r="CA10" s="179">
        <v>1759.5860000000102</v>
      </c>
      <c r="CB10" s="179">
        <v>10516.687999999995</v>
      </c>
      <c r="CC10" s="179">
        <v>-6292.4119999999821</v>
      </c>
      <c r="CD10" s="179">
        <v>-18451.464999999967</v>
      </c>
      <c r="CE10" s="179">
        <v>-294.63199999998324</v>
      </c>
      <c r="CF10" s="179">
        <v>-9114.1760000000359</v>
      </c>
      <c r="CG10" s="179">
        <v>-9916.8810000000231</v>
      </c>
      <c r="CH10" s="179">
        <v>-23722.263000000035</v>
      </c>
      <c r="CI10" s="179">
        <v>-28791.842999999993</v>
      </c>
      <c r="CJ10" s="179">
        <v>-3889.3960000000079</v>
      </c>
      <c r="CK10" s="179">
        <v>-26652.018000000011</v>
      </c>
      <c r="CL10" s="179">
        <v>-17084.862000000008</v>
      </c>
      <c r="CM10" s="179">
        <v>-38206.900999999998</v>
      </c>
      <c r="CN10" s="179">
        <v>-69831.445999999996</v>
      </c>
      <c r="CO10" s="179">
        <v>-93235.366999999969</v>
      </c>
      <c r="CP10" s="179">
        <v>-101283.269</v>
      </c>
      <c r="CQ10" s="179">
        <v>-99978.554000000004</v>
      </c>
      <c r="CR10" s="179">
        <v>-69626.611000000034</v>
      </c>
      <c r="CS10" s="179">
        <v>-90141.597999999998</v>
      </c>
      <c r="CT10" s="179">
        <v>-116946.37999999998</v>
      </c>
      <c r="CU10" s="179">
        <v>-159621.93900000001</v>
      </c>
      <c r="CV10" s="179">
        <v>-130842.44900000005</v>
      </c>
      <c r="CW10" s="179">
        <v>-121517.45599999998</v>
      </c>
      <c r="CX10" s="179">
        <v>-99064.341000000015</v>
      </c>
      <c r="CY10" s="179">
        <v>-82864.449000000022</v>
      </c>
      <c r="CZ10" s="179">
        <v>-90799.833000000013</v>
      </c>
      <c r="DA10" s="179">
        <v>-102904.038</v>
      </c>
      <c r="DB10" s="179">
        <v>-128575.20000000001</v>
      </c>
      <c r="DC10" s="179">
        <v>-129196.86600000004</v>
      </c>
      <c r="DD10" s="179">
        <v>-125393.72699999996</v>
      </c>
      <c r="DE10" s="179">
        <v>-125333.04300000001</v>
      </c>
      <c r="DF10" s="179">
        <v>-101126.70899999997</v>
      </c>
      <c r="DG10" s="179">
        <v>-140066.66600000003</v>
      </c>
      <c r="DH10" s="179">
        <v>-82666.880000000005</v>
      </c>
      <c r="DI10" s="179">
        <v>-78262.129999999976</v>
      </c>
      <c r="DJ10" s="179">
        <v>-124304.33499999999</v>
      </c>
      <c r="DK10" s="179">
        <v>-123434.68300000002</v>
      </c>
      <c r="DL10" s="179">
        <v>-116429.87400000001</v>
      </c>
      <c r="DM10" s="179">
        <v>-138109.27600000001</v>
      </c>
      <c r="DN10" s="179">
        <v>-156582.476</v>
      </c>
      <c r="DO10" s="179">
        <v>-138066.77900000001</v>
      </c>
      <c r="DP10" s="179">
        <v>-143623.30600000001</v>
      </c>
      <c r="DQ10" s="179">
        <v>-137543.59899999999</v>
      </c>
      <c r="DR10" s="179">
        <v>-138151.22999999998</v>
      </c>
      <c r="DS10" s="179">
        <v>-188176.30799999999</v>
      </c>
      <c r="DT10" s="179">
        <v>-148770.96899999998</v>
      </c>
      <c r="DU10" s="179">
        <v>-144932.08200000002</v>
      </c>
      <c r="DV10" s="179">
        <v>-181768.43000000002</v>
      </c>
      <c r="DW10" s="179">
        <v>-166233.78999999998</v>
      </c>
      <c r="DX10" s="179">
        <v>-170356.05999999997</v>
      </c>
      <c r="DY10" s="179">
        <v>-210890.20799999996</v>
      </c>
      <c r="DZ10" s="179">
        <v>-207800.26199999996</v>
      </c>
      <c r="EA10" s="179">
        <v>-191751.66900000005</v>
      </c>
      <c r="EB10" s="179">
        <v>-229357.88500000001</v>
      </c>
      <c r="EC10" s="179">
        <v>-209467.56899999999</v>
      </c>
      <c r="ED10" s="179">
        <v>-219067.11200000002</v>
      </c>
      <c r="EE10" s="179">
        <v>-287550.11900000001</v>
      </c>
      <c r="EF10" s="278">
        <f t="shared" si="0"/>
        <v>-1565350.8759999999</v>
      </c>
      <c r="EG10" s="278">
        <f t="shared" si="1"/>
        <v>-2367946.1549999998</v>
      </c>
    </row>
    <row r="11" spans="1:137" x14ac:dyDescent="0.2">
      <c r="A11" s="174" t="str">
        <f>IF('1'!$A$1=1,B11,C11)</f>
        <v xml:space="preserve">  Credit</v>
      </c>
      <c r="B11" s="175" t="s">
        <v>214</v>
      </c>
      <c r="C11" s="175" t="s">
        <v>219</v>
      </c>
      <c r="D11" s="176">
        <v>59803.57</v>
      </c>
      <c r="E11" s="176">
        <v>90183.926999999996</v>
      </c>
      <c r="F11" s="176">
        <v>100676.15700000001</v>
      </c>
      <c r="G11" s="176">
        <v>88407.972999999998</v>
      </c>
      <c r="H11" s="176">
        <v>76884.476999999999</v>
      </c>
      <c r="I11" s="176">
        <v>85440.92</v>
      </c>
      <c r="J11" s="176">
        <v>88683.051000000007</v>
      </c>
      <c r="K11" s="176">
        <v>86183.065000000002</v>
      </c>
      <c r="L11" s="176">
        <v>91751.760000000009</v>
      </c>
      <c r="M11" s="176">
        <v>88675.709000000003</v>
      </c>
      <c r="N11" s="176">
        <v>90522.923999999999</v>
      </c>
      <c r="O11" s="176">
        <v>99672.907000000007</v>
      </c>
      <c r="P11" s="176">
        <v>65282.830999999991</v>
      </c>
      <c r="Q11" s="176">
        <v>89419.66</v>
      </c>
      <c r="R11" s="176">
        <v>98782.891000000003</v>
      </c>
      <c r="S11" s="176">
        <v>98391.634000000005</v>
      </c>
      <c r="T11" s="176">
        <v>91650.747999999992</v>
      </c>
      <c r="U11" s="176">
        <v>93542.578000000009</v>
      </c>
      <c r="V11" s="176">
        <v>92616.228000000003</v>
      </c>
      <c r="W11" s="176">
        <v>102063.906</v>
      </c>
      <c r="X11" s="176">
        <v>105101.851</v>
      </c>
      <c r="Y11" s="176">
        <v>105656.33500000001</v>
      </c>
      <c r="Z11" s="176">
        <v>114549.084</v>
      </c>
      <c r="AA11" s="176">
        <v>120383.58799999999</v>
      </c>
      <c r="AB11" s="176">
        <v>103470.98300000001</v>
      </c>
      <c r="AC11" s="176">
        <v>107813.78099999999</v>
      </c>
      <c r="AD11" s="176">
        <v>131740.62599999999</v>
      </c>
      <c r="AE11" s="176">
        <v>113094.09999999999</v>
      </c>
      <c r="AF11" s="176">
        <v>116581.334</v>
      </c>
      <c r="AG11" s="176">
        <v>112398.633</v>
      </c>
      <c r="AH11" s="176">
        <v>108499.802</v>
      </c>
      <c r="AI11" s="176">
        <v>120562.68100000001</v>
      </c>
      <c r="AJ11" s="176">
        <v>123337.06</v>
      </c>
      <c r="AK11" s="176">
        <v>127170.899</v>
      </c>
      <c r="AL11" s="176">
        <v>135636.09000000003</v>
      </c>
      <c r="AM11" s="176">
        <v>134335.595</v>
      </c>
      <c r="AN11" s="176">
        <v>128835.94500000001</v>
      </c>
      <c r="AO11" s="176">
        <v>120096.039</v>
      </c>
      <c r="AP11" s="176">
        <v>129335.315</v>
      </c>
      <c r="AQ11" s="176">
        <v>129738.821</v>
      </c>
      <c r="AR11" s="176">
        <v>130251.587</v>
      </c>
      <c r="AS11" s="176">
        <v>124460.30899999999</v>
      </c>
      <c r="AT11" s="176">
        <v>125429.66099999999</v>
      </c>
      <c r="AU11" s="176">
        <v>142385.323</v>
      </c>
      <c r="AV11" s="176">
        <v>133119.16399999999</v>
      </c>
      <c r="AW11" s="176">
        <v>147556.24899999998</v>
      </c>
      <c r="AX11" s="176">
        <v>152237.56</v>
      </c>
      <c r="AY11" s="176">
        <v>146726.649</v>
      </c>
      <c r="AZ11" s="176">
        <v>140009.217</v>
      </c>
      <c r="BA11" s="176">
        <v>130126.81400000001</v>
      </c>
      <c r="BB11" s="176">
        <v>142188.69099999999</v>
      </c>
      <c r="BC11" s="176">
        <v>138159.63</v>
      </c>
      <c r="BD11" s="176">
        <v>149436.17300000001</v>
      </c>
      <c r="BE11" s="176">
        <v>124868.52100000001</v>
      </c>
      <c r="BF11" s="176">
        <v>142482.24800000002</v>
      </c>
      <c r="BG11" s="176">
        <v>138807.95300000001</v>
      </c>
      <c r="BH11" s="176">
        <v>131056.61200000002</v>
      </c>
      <c r="BI11" s="176">
        <v>140786.57199999999</v>
      </c>
      <c r="BJ11" s="176">
        <v>132949.18400000001</v>
      </c>
      <c r="BK11" s="176">
        <v>129072.783</v>
      </c>
      <c r="BL11" s="176">
        <v>123732.274</v>
      </c>
      <c r="BM11" s="176">
        <v>122121.745</v>
      </c>
      <c r="BN11" s="176">
        <v>138479.658</v>
      </c>
      <c r="BO11" s="176">
        <v>130297.19200000001</v>
      </c>
      <c r="BP11" s="176">
        <v>116159.67499999999</v>
      </c>
      <c r="BQ11" s="176">
        <v>112357.791</v>
      </c>
      <c r="BR11" s="176">
        <v>128479.592</v>
      </c>
      <c r="BS11" s="176">
        <v>142836.16499999998</v>
      </c>
      <c r="BT11" s="176">
        <v>143072.929</v>
      </c>
      <c r="BU11" s="176">
        <v>158393.13</v>
      </c>
      <c r="BV11" s="176">
        <v>161622.66600000003</v>
      </c>
      <c r="BW11" s="176">
        <v>173948.02</v>
      </c>
      <c r="BX11" s="176">
        <v>136978.76299999998</v>
      </c>
      <c r="BY11" s="176">
        <v>150409.85700000002</v>
      </c>
      <c r="BZ11" s="176">
        <v>173722.25200000001</v>
      </c>
      <c r="CA11" s="176">
        <v>178975.5</v>
      </c>
      <c r="CB11" s="176">
        <v>181185.111</v>
      </c>
      <c r="CC11" s="176">
        <v>174117.24700000003</v>
      </c>
      <c r="CD11" s="176">
        <v>185494.37400000001</v>
      </c>
      <c r="CE11" s="176">
        <v>204689.826</v>
      </c>
      <c r="CF11" s="176">
        <v>204761.59999999998</v>
      </c>
      <c r="CG11" s="176">
        <v>200078.321</v>
      </c>
      <c r="CH11" s="176">
        <v>213473.88699999999</v>
      </c>
      <c r="CI11" s="176">
        <v>227858.299</v>
      </c>
      <c r="CJ11" s="176">
        <v>206305.91</v>
      </c>
      <c r="CK11" s="176">
        <v>190201.06899999999</v>
      </c>
      <c r="CL11" s="176">
        <v>99437.406999999992</v>
      </c>
      <c r="CM11" s="176">
        <v>105405.406</v>
      </c>
      <c r="CN11" s="176">
        <v>115352.073</v>
      </c>
      <c r="CO11" s="176">
        <v>122314.73999999999</v>
      </c>
      <c r="CP11" s="176">
        <v>126349.27900000001</v>
      </c>
      <c r="CQ11" s="176">
        <v>163498.212</v>
      </c>
      <c r="CR11" s="176">
        <v>191034.36900000001</v>
      </c>
      <c r="CS11" s="176">
        <v>180868.29800000001</v>
      </c>
      <c r="CT11" s="176">
        <v>183501.23699999999</v>
      </c>
      <c r="CU11" s="176">
        <v>181892.21799999999</v>
      </c>
      <c r="CV11" s="176">
        <v>157244.98199999999</v>
      </c>
      <c r="CW11" s="176">
        <v>164924.38800000001</v>
      </c>
      <c r="CX11" s="176">
        <v>186975.25099999999</v>
      </c>
      <c r="CY11" s="176">
        <v>156477.03999999998</v>
      </c>
      <c r="CZ11" s="176">
        <v>160463.01699999999</v>
      </c>
      <c r="DA11" s="176">
        <v>155270.27799999999</v>
      </c>
      <c r="DB11" s="176">
        <v>134572.446</v>
      </c>
      <c r="DC11" s="176">
        <v>145433.32299999997</v>
      </c>
      <c r="DD11" s="176">
        <v>142142.15000000002</v>
      </c>
      <c r="DE11" s="176">
        <v>148193.90700000001</v>
      </c>
      <c r="DF11" s="176">
        <v>158360.74</v>
      </c>
      <c r="DG11" s="176">
        <v>177976.658</v>
      </c>
      <c r="DH11" s="176">
        <v>181617.2</v>
      </c>
      <c r="DI11" s="176">
        <v>183219.21100000001</v>
      </c>
      <c r="DJ11" s="176">
        <v>182725.43899999998</v>
      </c>
      <c r="DK11" s="176">
        <v>191016.75099999999</v>
      </c>
      <c r="DL11" s="176">
        <v>193348.239</v>
      </c>
      <c r="DM11" s="176">
        <v>172110.391</v>
      </c>
      <c r="DN11" s="176">
        <v>182611.24100000001</v>
      </c>
      <c r="DO11" s="176">
        <v>189800.63399999999</v>
      </c>
      <c r="DP11" s="176">
        <v>183344.514</v>
      </c>
      <c r="DQ11" s="176">
        <v>209676.65299999999</v>
      </c>
      <c r="DR11" s="176">
        <v>202823.04300000001</v>
      </c>
      <c r="DS11" s="176">
        <v>201286.43600000002</v>
      </c>
      <c r="DT11" s="176">
        <v>179089.429</v>
      </c>
      <c r="DU11" s="176">
        <v>174226.872</v>
      </c>
      <c r="DV11" s="176">
        <v>196286.67299999998</v>
      </c>
      <c r="DW11" s="176">
        <v>185325.42200000002</v>
      </c>
      <c r="DX11" s="176">
        <v>196270.78</v>
      </c>
      <c r="DY11" s="176">
        <v>174425.16500000001</v>
      </c>
      <c r="DZ11" s="176">
        <v>185524.01200000002</v>
      </c>
      <c r="EA11" s="176">
        <v>175713.658</v>
      </c>
      <c r="EB11" s="176">
        <v>179693.288</v>
      </c>
      <c r="EC11" s="176">
        <v>203348.38200000001</v>
      </c>
      <c r="ED11" s="176">
        <v>199194.02399999998</v>
      </c>
      <c r="EE11" s="176">
        <v>213489.29700000002</v>
      </c>
      <c r="EF11" s="277">
        <f t="shared" si="0"/>
        <v>2273579.7520000003</v>
      </c>
      <c r="EG11" s="277">
        <f t="shared" si="1"/>
        <v>2262587.0020000003</v>
      </c>
    </row>
    <row r="12" spans="1:137" x14ac:dyDescent="0.2">
      <c r="A12" s="174" t="str">
        <f>IF('1'!$A$1=1,B12,C12)</f>
        <v xml:space="preserve">  Debit</v>
      </c>
      <c r="B12" s="175" t="s">
        <v>216</v>
      </c>
      <c r="C12" s="175" t="s">
        <v>220</v>
      </c>
      <c r="D12" s="176">
        <v>63045.165999999997</v>
      </c>
      <c r="E12" s="176">
        <v>102717.62999999999</v>
      </c>
      <c r="F12" s="176">
        <v>99350.549999999988</v>
      </c>
      <c r="G12" s="176">
        <v>90678.922999999995</v>
      </c>
      <c r="H12" s="176">
        <v>81004.785000000003</v>
      </c>
      <c r="I12" s="176">
        <v>84251.877999999997</v>
      </c>
      <c r="J12" s="176">
        <v>93186.82699999999</v>
      </c>
      <c r="K12" s="176">
        <v>91308.631999999998</v>
      </c>
      <c r="L12" s="176">
        <v>94692.523000000001</v>
      </c>
      <c r="M12" s="176">
        <v>101190.776</v>
      </c>
      <c r="N12" s="176">
        <v>99614.846999999994</v>
      </c>
      <c r="O12" s="176">
        <v>97776.828000000009</v>
      </c>
      <c r="P12" s="176">
        <v>78504.364000000001</v>
      </c>
      <c r="Q12" s="176">
        <v>107973.97500000001</v>
      </c>
      <c r="R12" s="176">
        <v>112593.52100000001</v>
      </c>
      <c r="S12" s="176">
        <v>103312.497</v>
      </c>
      <c r="T12" s="176">
        <v>93667.269</v>
      </c>
      <c r="U12" s="176">
        <v>100778.46400000001</v>
      </c>
      <c r="V12" s="176">
        <v>110161.69</v>
      </c>
      <c r="W12" s="176">
        <v>123895.35199999998</v>
      </c>
      <c r="X12" s="176">
        <v>124020.181</v>
      </c>
      <c r="Y12" s="176">
        <v>118792.54</v>
      </c>
      <c r="Z12" s="176">
        <v>127836.46799999999</v>
      </c>
      <c r="AA12" s="176">
        <v>141189.98199999999</v>
      </c>
      <c r="AB12" s="176">
        <v>108086.586</v>
      </c>
      <c r="AC12" s="176">
        <v>125976.44099999999</v>
      </c>
      <c r="AD12" s="176">
        <v>146267.46400000001</v>
      </c>
      <c r="AE12" s="176">
        <v>123836.829</v>
      </c>
      <c r="AF12" s="176">
        <v>133333.95300000001</v>
      </c>
      <c r="AG12" s="176">
        <v>131510.31700000001</v>
      </c>
      <c r="AH12" s="176">
        <v>136572.62899999999</v>
      </c>
      <c r="AI12" s="176">
        <v>142403.93199999997</v>
      </c>
      <c r="AJ12" s="176">
        <v>144302.27300000002</v>
      </c>
      <c r="AK12" s="176">
        <v>152333.19500000001</v>
      </c>
      <c r="AL12" s="176">
        <v>154863.891</v>
      </c>
      <c r="AM12" s="176">
        <v>167300.372</v>
      </c>
      <c r="AN12" s="176">
        <v>143792.40099999998</v>
      </c>
      <c r="AO12" s="176">
        <v>138436.49399999998</v>
      </c>
      <c r="AP12" s="176">
        <v>147484.40299999999</v>
      </c>
      <c r="AQ12" s="176">
        <v>139048.84400000001</v>
      </c>
      <c r="AR12" s="176">
        <v>151458.38399999999</v>
      </c>
      <c r="AS12" s="176">
        <v>145841.28200000001</v>
      </c>
      <c r="AT12" s="176">
        <v>168594.78000000003</v>
      </c>
      <c r="AU12" s="176">
        <v>169867.533</v>
      </c>
      <c r="AV12" s="176">
        <v>178563.48800000001</v>
      </c>
      <c r="AW12" s="176">
        <v>190225.48500000002</v>
      </c>
      <c r="AX12" s="176">
        <v>177629.10900000003</v>
      </c>
      <c r="AY12" s="176">
        <v>169875.00099999999</v>
      </c>
      <c r="AZ12" s="176">
        <v>142629.85999999999</v>
      </c>
      <c r="BA12" s="176">
        <v>158781.33100000001</v>
      </c>
      <c r="BB12" s="176">
        <v>161422.98000000001</v>
      </c>
      <c r="BC12" s="176">
        <v>160734.91100000002</v>
      </c>
      <c r="BD12" s="176">
        <v>169827.02100000001</v>
      </c>
      <c r="BE12" s="176">
        <v>159530.66399999999</v>
      </c>
      <c r="BF12" s="176">
        <v>181521.30299999999</v>
      </c>
      <c r="BG12" s="176">
        <v>169760.75999999998</v>
      </c>
      <c r="BH12" s="176">
        <v>166378.23999999999</v>
      </c>
      <c r="BI12" s="176">
        <v>175890.185</v>
      </c>
      <c r="BJ12" s="176">
        <v>155050.52300000002</v>
      </c>
      <c r="BK12" s="176">
        <v>158183.212</v>
      </c>
      <c r="BL12" s="176">
        <v>128121.996</v>
      </c>
      <c r="BM12" s="176">
        <v>140273.97700000001</v>
      </c>
      <c r="BN12" s="176">
        <v>150734.95799999998</v>
      </c>
      <c r="BO12" s="176">
        <v>111185.485</v>
      </c>
      <c r="BP12" s="176">
        <v>107659.53200000001</v>
      </c>
      <c r="BQ12" s="176">
        <v>123975.48800000001</v>
      </c>
      <c r="BR12" s="176">
        <v>148472.59299999999</v>
      </c>
      <c r="BS12" s="176">
        <v>146991.899</v>
      </c>
      <c r="BT12" s="176">
        <v>155690.42800000001</v>
      </c>
      <c r="BU12" s="176">
        <v>163859.84700000001</v>
      </c>
      <c r="BV12" s="176">
        <v>172125.731</v>
      </c>
      <c r="BW12" s="176">
        <v>193638.65100000001</v>
      </c>
      <c r="BX12" s="176">
        <v>140421.57700000002</v>
      </c>
      <c r="BY12" s="176">
        <v>159026.217</v>
      </c>
      <c r="BZ12" s="176">
        <v>192261.89200000002</v>
      </c>
      <c r="CA12" s="176">
        <v>177215.91399999999</v>
      </c>
      <c r="CB12" s="176">
        <v>170668.42300000001</v>
      </c>
      <c r="CC12" s="176">
        <v>180409.65900000001</v>
      </c>
      <c r="CD12" s="176">
        <v>203945.83899999998</v>
      </c>
      <c r="CE12" s="176">
        <v>204984.45799999998</v>
      </c>
      <c r="CF12" s="176">
        <v>213875.77600000001</v>
      </c>
      <c r="CG12" s="176">
        <v>209995.20200000002</v>
      </c>
      <c r="CH12" s="176">
        <v>237196.15000000002</v>
      </c>
      <c r="CI12" s="176">
        <v>256650.14199999999</v>
      </c>
      <c r="CJ12" s="176">
        <v>210195.30600000001</v>
      </c>
      <c r="CK12" s="176">
        <v>216853.087</v>
      </c>
      <c r="CL12" s="176">
        <v>116522.269</v>
      </c>
      <c r="CM12" s="176">
        <v>143612.307</v>
      </c>
      <c r="CN12" s="176">
        <v>185183.519</v>
      </c>
      <c r="CO12" s="176">
        <v>215550.10699999996</v>
      </c>
      <c r="CP12" s="176">
        <v>227632.54800000001</v>
      </c>
      <c r="CQ12" s="176">
        <v>263476.766</v>
      </c>
      <c r="CR12" s="176">
        <v>260660.98000000004</v>
      </c>
      <c r="CS12" s="176">
        <v>271009.89600000001</v>
      </c>
      <c r="CT12" s="176">
        <v>300447.61699999997</v>
      </c>
      <c r="CU12" s="176">
        <v>341514.15700000001</v>
      </c>
      <c r="CV12" s="176">
        <v>288087.43100000004</v>
      </c>
      <c r="CW12" s="176">
        <v>286441.84399999998</v>
      </c>
      <c r="CX12" s="176">
        <v>286039.592</v>
      </c>
      <c r="CY12" s="176">
        <v>239341.489</v>
      </c>
      <c r="CZ12" s="176">
        <v>251262.85</v>
      </c>
      <c r="DA12" s="176">
        <v>258174.31599999999</v>
      </c>
      <c r="DB12" s="176">
        <v>263147.64600000001</v>
      </c>
      <c r="DC12" s="176">
        <v>274630.18900000001</v>
      </c>
      <c r="DD12" s="176">
        <v>267535.87699999998</v>
      </c>
      <c r="DE12" s="176">
        <v>273526.95</v>
      </c>
      <c r="DF12" s="176">
        <v>259487.44899999996</v>
      </c>
      <c r="DG12" s="176">
        <v>318043.32400000002</v>
      </c>
      <c r="DH12" s="176">
        <v>264284.08</v>
      </c>
      <c r="DI12" s="176">
        <v>261481.34099999999</v>
      </c>
      <c r="DJ12" s="176">
        <v>307029.77399999998</v>
      </c>
      <c r="DK12" s="176">
        <v>314451.43400000001</v>
      </c>
      <c r="DL12" s="176">
        <v>309778.11300000001</v>
      </c>
      <c r="DM12" s="176">
        <v>310219.66700000002</v>
      </c>
      <c r="DN12" s="176">
        <v>339193.717</v>
      </c>
      <c r="DO12" s="176">
        <v>327867.413</v>
      </c>
      <c r="DP12" s="176">
        <v>326967.82</v>
      </c>
      <c r="DQ12" s="176">
        <v>347220.25199999998</v>
      </c>
      <c r="DR12" s="176">
        <v>340974.27299999999</v>
      </c>
      <c r="DS12" s="176">
        <v>389462.74400000001</v>
      </c>
      <c r="DT12" s="176">
        <v>327860.39799999999</v>
      </c>
      <c r="DU12" s="176">
        <v>319158.95400000003</v>
      </c>
      <c r="DV12" s="176">
        <v>378055.103</v>
      </c>
      <c r="DW12" s="176">
        <v>351559.212</v>
      </c>
      <c r="DX12" s="176">
        <v>366626.83999999997</v>
      </c>
      <c r="DY12" s="176">
        <v>385315.37299999996</v>
      </c>
      <c r="DZ12" s="176">
        <v>393324.27399999998</v>
      </c>
      <c r="EA12" s="176">
        <v>367465.32700000005</v>
      </c>
      <c r="EB12" s="176">
        <v>409051.17300000001</v>
      </c>
      <c r="EC12" s="176">
        <v>412815.951</v>
      </c>
      <c r="ED12" s="176">
        <v>418261.136</v>
      </c>
      <c r="EE12" s="176">
        <v>501039.41600000003</v>
      </c>
      <c r="EF12" s="277">
        <f t="shared" si="0"/>
        <v>3838930.628</v>
      </c>
      <c r="EG12" s="277">
        <f t="shared" si="1"/>
        <v>4630533.1569999997</v>
      </c>
    </row>
    <row r="13" spans="1:137" x14ac:dyDescent="0.2">
      <c r="A13" s="180" t="str">
        <f>IF('1'!$A$1=1,B13,C13)</f>
        <v>Goods</v>
      </c>
      <c r="B13" s="181" t="s">
        <v>222</v>
      </c>
      <c r="C13" s="181" t="s">
        <v>221</v>
      </c>
      <c r="D13" s="179">
        <v>-6767.8289999999979</v>
      </c>
      <c r="E13" s="179">
        <v>-14394.176999999996</v>
      </c>
      <c r="F13" s="179">
        <v>-3046.5639999999985</v>
      </c>
      <c r="G13" s="179">
        <v>-5086.9219999999987</v>
      </c>
      <c r="H13" s="179">
        <v>-5103.3229999999967</v>
      </c>
      <c r="I13" s="179">
        <v>-594.51900000000023</v>
      </c>
      <c r="J13" s="179">
        <v>-5156.4969999999958</v>
      </c>
      <c r="K13" s="179">
        <v>-5925.7619999999952</v>
      </c>
      <c r="L13" s="179">
        <v>-3877.448000000004</v>
      </c>
      <c r="M13" s="179">
        <v>-14699.199999999997</v>
      </c>
      <c r="N13" s="179">
        <v>-10280.867999999988</v>
      </c>
      <c r="O13" s="179">
        <v>-210.67600000000675</v>
      </c>
      <c r="P13" s="179">
        <v>-14385.998</v>
      </c>
      <c r="Q13" s="179">
        <v>-20058.72</v>
      </c>
      <c r="R13" s="179">
        <v>-15049.368000000002</v>
      </c>
      <c r="S13" s="179">
        <v>-6843.0749999999971</v>
      </c>
      <c r="T13" s="179">
        <v>-3150.8099999999977</v>
      </c>
      <c r="U13" s="179">
        <v>-6811.7160000000003</v>
      </c>
      <c r="V13" s="179">
        <v>-15262.319999999992</v>
      </c>
      <c r="W13" s="179">
        <v>-21455.475999999995</v>
      </c>
      <c r="X13" s="179">
        <v>-17262.978999999992</v>
      </c>
      <c r="Y13" s="179">
        <v>-17231.614999999991</v>
      </c>
      <c r="Z13" s="179">
        <v>-16242.991999999998</v>
      </c>
      <c r="AA13" s="179">
        <v>-24212.981</v>
      </c>
      <c r="AB13" s="179">
        <v>-6923.4059999999881</v>
      </c>
      <c r="AC13" s="179">
        <v>-19459.99500000001</v>
      </c>
      <c r="AD13" s="179">
        <v>-14418.834000000003</v>
      </c>
      <c r="AE13" s="179">
        <v>-11306.724000000002</v>
      </c>
      <c r="AF13" s="179">
        <v>-19870.616999999998</v>
      </c>
      <c r="AG13" s="179">
        <v>-21330.937999999995</v>
      </c>
      <c r="AH13" s="179">
        <v>-29085.633000000002</v>
      </c>
      <c r="AI13" s="179">
        <v>-22815.390999999989</v>
      </c>
      <c r="AJ13" s="179">
        <v>-23236.660000000003</v>
      </c>
      <c r="AK13" s="179">
        <v>-28760.720000000001</v>
      </c>
      <c r="AL13" s="179">
        <v>-23794.399999999994</v>
      </c>
      <c r="AM13" s="179">
        <v>-35606.361000000004</v>
      </c>
      <c r="AN13" s="179">
        <v>-16292.869999999995</v>
      </c>
      <c r="AO13" s="179">
        <v>-19563.155999999988</v>
      </c>
      <c r="AP13" s="179">
        <v>-21072.963000000003</v>
      </c>
      <c r="AQ13" s="179">
        <v>-11219.100000000006</v>
      </c>
      <c r="AR13" s="179">
        <v>-25186.338999999993</v>
      </c>
      <c r="AS13" s="179">
        <v>-22638.675000000003</v>
      </c>
      <c r="AT13" s="179">
        <v>-45277.177000000011</v>
      </c>
      <c r="AU13" s="179">
        <v>-30450.288</v>
      </c>
      <c r="AV13" s="179">
        <v>-48319.833000000013</v>
      </c>
      <c r="AW13" s="179">
        <v>-46213.289000000019</v>
      </c>
      <c r="AX13" s="179">
        <v>-31564.853000000017</v>
      </c>
      <c r="AY13" s="179">
        <v>-29345.331000000006</v>
      </c>
      <c r="AZ13" s="179">
        <v>-7722.5310000000027</v>
      </c>
      <c r="BA13" s="179">
        <v>-30501.441999999995</v>
      </c>
      <c r="BB13" s="179">
        <v>-22699.686000000002</v>
      </c>
      <c r="BC13" s="179">
        <v>-26811.49500000001</v>
      </c>
      <c r="BD13" s="179">
        <v>-23292.521999999997</v>
      </c>
      <c r="BE13" s="179">
        <v>-35748.64899999999</v>
      </c>
      <c r="BF13" s="179">
        <v>-40223.617999999988</v>
      </c>
      <c r="BG13" s="179">
        <v>-33351.272999999986</v>
      </c>
      <c r="BH13" s="179">
        <v>-38938.006999999998</v>
      </c>
      <c r="BI13" s="179">
        <v>-40263.72</v>
      </c>
      <c r="BJ13" s="179">
        <v>-29411.595000000001</v>
      </c>
      <c r="BK13" s="179">
        <v>-35390.543000000005</v>
      </c>
      <c r="BL13" s="179">
        <v>-6608.7030000000086</v>
      </c>
      <c r="BM13" s="179">
        <v>-21275.993000000002</v>
      </c>
      <c r="BN13" s="179">
        <v>-21948.615999999995</v>
      </c>
      <c r="BO13" s="179">
        <v>6152.7719999999972</v>
      </c>
      <c r="BP13" s="179">
        <v>-4102.593000000008</v>
      </c>
      <c r="BQ13" s="179">
        <v>-23288.803</v>
      </c>
      <c r="BR13" s="179">
        <v>-29006.233999999997</v>
      </c>
      <c r="BS13" s="179">
        <v>-13843.274000000005</v>
      </c>
      <c r="BT13" s="179">
        <v>-21821.838999999993</v>
      </c>
      <c r="BU13" s="179">
        <v>-17306.544999999984</v>
      </c>
      <c r="BV13" s="179">
        <v>-24488.28300000001</v>
      </c>
      <c r="BW13" s="179">
        <v>-34000.852000000014</v>
      </c>
      <c r="BX13" s="179">
        <v>-13009.314000000013</v>
      </c>
      <c r="BY13" s="179">
        <v>-16758.680000000008</v>
      </c>
      <c r="BZ13" s="179">
        <v>-27962.334000000003</v>
      </c>
      <c r="CA13" s="179">
        <v>-7848.3319999999949</v>
      </c>
      <c r="CB13" s="179">
        <v>2015.0080000000016</v>
      </c>
      <c r="CC13" s="179">
        <v>-12693.779999999999</v>
      </c>
      <c r="CD13" s="179">
        <v>-25445.603999999992</v>
      </c>
      <c r="CE13" s="179">
        <v>-7660.4670000000042</v>
      </c>
      <c r="CF13" s="179">
        <v>-16384.135000000009</v>
      </c>
      <c r="CG13" s="179">
        <v>-19570.012000000017</v>
      </c>
      <c r="CH13" s="179">
        <v>-36337.107000000018</v>
      </c>
      <c r="CI13" s="179">
        <v>-41500.525999999983</v>
      </c>
      <c r="CJ13" s="179">
        <v>-10604.902000000002</v>
      </c>
      <c r="CK13" s="179">
        <v>-30317.379000000015</v>
      </c>
      <c r="CL13" s="179">
        <v>8454.6659999999974</v>
      </c>
      <c r="CM13" s="179">
        <v>-11877.489000000001</v>
      </c>
      <c r="CN13" s="179">
        <v>-35837.252999999997</v>
      </c>
      <c r="CO13" s="179">
        <v>-56344.936999999991</v>
      </c>
      <c r="CP13" s="179">
        <v>-62903.915999999997</v>
      </c>
      <c r="CQ13" s="179">
        <v>-58875.445999999982</v>
      </c>
      <c r="CR13" s="179">
        <v>-27207.038</v>
      </c>
      <c r="CS13" s="179">
        <v>-47283.198999999993</v>
      </c>
      <c r="CT13" s="179">
        <v>-72405.82799999998</v>
      </c>
      <c r="CU13" s="179">
        <v>-109193.83900000001</v>
      </c>
      <c r="CV13" s="179">
        <v>-81840.527000000016</v>
      </c>
      <c r="CW13" s="179">
        <v>-76318.667999999991</v>
      </c>
      <c r="CX13" s="179">
        <v>-71930.436000000016</v>
      </c>
      <c r="CY13" s="179">
        <v>-65384.657000000007</v>
      </c>
      <c r="CZ13" s="179">
        <v>-74709.649999999994</v>
      </c>
      <c r="DA13" s="179">
        <v>-88569.14899999999</v>
      </c>
      <c r="DB13" s="179">
        <v>-111936.485</v>
      </c>
      <c r="DC13" s="179">
        <v>-113106.68</v>
      </c>
      <c r="DD13" s="179">
        <v>-106414.626</v>
      </c>
      <c r="DE13" s="179">
        <v>-110542.867</v>
      </c>
      <c r="DF13" s="179">
        <v>-85616.033999999985</v>
      </c>
      <c r="DG13" s="179">
        <v>-125525.845</v>
      </c>
      <c r="DH13" s="179">
        <v>-65285.25</v>
      </c>
      <c r="DI13" s="179">
        <v>-64553.91899999998</v>
      </c>
      <c r="DJ13" s="179">
        <v>-107098.91300000002</v>
      </c>
      <c r="DK13" s="179">
        <v>-106627.73000000001</v>
      </c>
      <c r="DL13" s="179">
        <v>-94787.893000000011</v>
      </c>
      <c r="DM13" s="179">
        <v>-118720.54700000001</v>
      </c>
      <c r="DN13" s="179">
        <v>-133136.09700000001</v>
      </c>
      <c r="DO13" s="179">
        <v>-113394.34700000001</v>
      </c>
      <c r="DP13" s="179">
        <v>-122958.37999999999</v>
      </c>
      <c r="DQ13" s="179">
        <v>-115520.125</v>
      </c>
      <c r="DR13" s="179">
        <v>-118303.103</v>
      </c>
      <c r="DS13" s="179">
        <v>-172227.04</v>
      </c>
      <c r="DT13" s="179">
        <v>-123926.68200000002</v>
      </c>
      <c r="DU13" s="179">
        <v>-131722.34700000001</v>
      </c>
      <c r="DV13" s="179">
        <v>-165010.22500000003</v>
      </c>
      <c r="DW13" s="179">
        <v>-149005.77300000002</v>
      </c>
      <c r="DX13" s="179">
        <v>-151792.15</v>
      </c>
      <c r="DY13" s="179">
        <v>-185235.78099999999</v>
      </c>
      <c r="DZ13" s="179">
        <v>-187571.92099999997</v>
      </c>
      <c r="EA13" s="179">
        <v>-169746.022</v>
      </c>
      <c r="EB13" s="179">
        <v>-206632.81800000003</v>
      </c>
      <c r="EC13" s="179">
        <v>-189236.796</v>
      </c>
      <c r="ED13" s="179">
        <v>-198478.25600000002</v>
      </c>
      <c r="EE13" s="179">
        <v>-269783.96100000001</v>
      </c>
      <c r="EF13" s="278">
        <f t="shared" si="0"/>
        <v>-1332613.3440000003</v>
      </c>
      <c r="EG13" s="278">
        <f t="shared" si="1"/>
        <v>-2128142.7320000003</v>
      </c>
    </row>
    <row r="14" spans="1:137" x14ac:dyDescent="0.2">
      <c r="A14" s="174" t="str">
        <f>IF('1'!$A$1=1,B14,C14)</f>
        <v xml:space="preserve">   Credit</v>
      </c>
      <c r="B14" s="175" t="s">
        <v>214</v>
      </c>
      <c r="C14" s="175" t="s">
        <v>223</v>
      </c>
      <c r="D14" s="176">
        <v>43263.504000000001</v>
      </c>
      <c r="E14" s="176">
        <v>68152.021999999997</v>
      </c>
      <c r="F14" s="176">
        <v>76210.616999999998</v>
      </c>
      <c r="G14" s="176">
        <v>64994.51</v>
      </c>
      <c r="H14" s="176">
        <v>56617.597000000002</v>
      </c>
      <c r="I14" s="176">
        <v>62275.898000000001</v>
      </c>
      <c r="J14" s="176">
        <v>64880.487000000001</v>
      </c>
      <c r="K14" s="176">
        <v>63193.705999999998</v>
      </c>
      <c r="L14" s="176">
        <v>68051.402000000002</v>
      </c>
      <c r="M14" s="176">
        <v>66419.415999999997</v>
      </c>
      <c r="N14" s="176">
        <v>68026.240000000005</v>
      </c>
      <c r="O14" s="176">
        <v>73361.881999999998</v>
      </c>
      <c r="P14" s="176">
        <v>44322.457999999999</v>
      </c>
      <c r="Q14" s="176">
        <v>64689.370999999999</v>
      </c>
      <c r="R14" s="176">
        <v>72953.857000000004</v>
      </c>
      <c r="S14" s="176">
        <v>73172.216</v>
      </c>
      <c r="T14" s="176">
        <v>66519.894</v>
      </c>
      <c r="U14" s="176">
        <v>67193.962</v>
      </c>
      <c r="V14" s="176">
        <v>66409.706000000006</v>
      </c>
      <c r="W14" s="176">
        <v>73865.993000000002</v>
      </c>
      <c r="X14" s="176">
        <v>76172.565000000002</v>
      </c>
      <c r="Y14" s="176">
        <v>77786.963000000003</v>
      </c>
      <c r="Z14" s="176">
        <v>86457.955000000002</v>
      </c>
      <c r="AA14" s="176">
        <v>89645.68</v>
      </c>
      <c r="AB14" s="176">
        <v>75560.153000000006</v>
      </c>
      <c r="AC14" s="176">
        <v>80569.785999999993</v>
      </c>
      <c r="AD14" s="176">
        <v>103686</v>
      </c>
      <c r="AE14" s="176">
        <v>82799.597999999998</v>
      </c>
      <c r="AF14" s="176">
        <v>85031.444000000003</v>
      </c>
      <c r="AG14" s="176">
        <v>80728.589000000007</v>
      </c>
      <c r="AH14" s="176">
        <v>75856.37</v>
      </c>
      <c r="AI14" s="176">
        <v>86031.971000000005</v>
      </c>
      <c r="AJ14" s="176">
        <v>89709.173999999999</v>
      </c>
      <c r="AK14" s="176">
        <v>94411.929000000004</v>
      </c>
      <c r="AL14" s="176">
        <v>102040.85400000001</v>
      </c>
      <c r="AM14" s="176">
        <v>99829.891000000003</v>
      </c>
      <c r="AN14" s="176">
        <v>97046.364000000001</v>
      </c>
      <c r="AO14" s="176">
        <v>90207.884000000005</v>
      </c>
      <c r="AP14" s="176">
        <v>97330.751999999993</v>
      </c>
      <c r="AQ14" s="176">
        <v>96343.042000000001</v>
      </c>
      <c r="AR14" s="176">
        <v>95535.288</v>
      </c>
      <c r="AS14" s="176">
        <v>90345.084000000003</v>
      </c>
      <c r="AT14" s="176">
        <v>86779.055999999997</v>
      </c>
      <c r="AU14" s="176">
        <v>102316.264</v>
      </c>
      <c r="AV14" s="176">
        <v>93538.625</v>
      </c>
      <c r="AW14" s="176">
        <v>110850.014</v>
      </c>
      <c r="AX14" s="176">
        <v>113661.40399999999</v>
      </c>
      <c r="AY14" s="176">
        <v>105431.992</v>
      </c>
      <c r="AZ14" s="176">
        <v>103849.927</v>
      </c>
      <c r="BA14" s="176">
        <v>96719.179000000004</v>
      </c>
      <c r="BB14" s="176">
        <v>106970.595</v>
      </c>
      <c r="BC14" s="176">
        <v>100784.41099999999</v>
      </c>
      <c r="BD14" s="176">
        <v>110210.826</v>
      </c>
      <c r="BE14" s="176">
        <v>86443.361000000004</v>
      </c>
      <c r="BF14" s="176">
        <v>102129.875</v>
      </c>
      <c r="BG14" s="176">
        <v>99776.103000000003</v>
      </c>
      <c r="BH14" s="176">
        <v>92118.604000000007</v>
      </c>
      <c r="BI14" s="176">
        <v>104566.59</v>
      </c>
      <c r="BJ14" s="176">
        <v>96081.126000000004</v>
      </c>
      <c r="BK14" s="176">
        <v>90400.527000000002</v>
      </c>
      <c r="BL14" s="176">
        <v>92087.683999999994</v>
      </c>
      <c r="BM14" s="176">
        <v>89211.592999999993</v>
      </c>
      <c r="BN14" s="176">
        <v>102743.822</v>
      </c>
      <c r="BO14" s="176">
        <v>99179.411999999997</v>
      </c>
      <c r="BP14" s="176">
        <v>86342.138999999996</v>
      </c>
      <c r="BQ14" s="176">
        <v>82125.081000000006</v>
      </c>
      <c r="BR14" s="176">
        <v>92672.462</v>
      </c>
      <c r="BS14" s="176">
        <v>107443.621</v>
      </c>
      <c r="BT14" s="176">
        <v>106815.10400000001</v>
      </c>
      <c r="BU14" s="176">
        <v>120834.24400000001</v>
      </c>
      <c r="BV14" s="176">
        <v>123403.958</v>
      </c>
      <c r="BW14" s="176">
        <v>128735.617</v>
      </c>
      <c r="BX14" s="176">
        <v>101845.15</v>
      </c>
      <c r="BY14" s="176">
        <v>115498.262</v>
      </c>
      <c r="BZ14" s="176">
        <v>135614.53700000001</v>
      </c>
      <c r="CA14" s="176">
        <v>138281.48000000001</v>
      </c>
      <c r="CB14" s="176">
        <v>143313.997</v>
      </c>
      <c r="CC14" s="176">
        <v>134483.23800000001</v>
      </c>
      <c r="CD14" s="176">
        <v>142141.595</v>
      </c>
      <c r="CE14" s="176">
        <v>160360.897</v>
      </c>
      <c r="CF14" s="176">
        <v>161275.48499999999</v>
      </c>
      <c r="CG14" s="176">
        <v>155874.359</v>
      </c>
      <c r="CH14" s="176">
        <v>167616.14199999999</v>
      </c>
      <c r="CI14" s="176">
        <v>174683.2</v>
      </c>
      <c r="CJ14" s="176">
        <v>157170.799</v>
      </c>
      <c r="CK14" s="176">
        <v>139681.57399999999</v>
      </c>
      <c r="CL14" s="176">
        <v>67257.014999999999</v>
      </c>
      <c r="CM14" s="176">
        <v>69948.466</v>
      </c>
      <c r="CN14" s="176">
        <v>77525.485000000001</v>
      </c>
      <c r="CO14" s="176">
        <v>86155.680999999997</v>
      </c>
      <c r="CP14" s="176">
        <v>85835.975999999995</v>
      </c>
      <c r="CQ14" s="176">
        <v>115081.38400000001</v>
      </c>
      <c r="CR14" s="176">
        <v>143531.755</v>
      </c>
      <c r="CS14" s="176">
        <v>132597.74400000001</v>
      </c>
      <c r="CT14" s="176">
        <v>132597.74400000001</v>
      </c>
      <c r="CU14" s="176">
        <v>122065.98699999999</v>
      </c>
      <c r="CV14" s="176">
        <v>110217.76</v>
      </c>
      <c r="CW14" s="176">
        <v>116580.697</v>
      </c>
      <c r="CX14" s="176">
        <v>135962.05499999999</v>
      </c>
      <c r="CY14" s="176">
        <v>108608.742</v>
      </c>
      <c r="CZ14" s="176">
        <v>109778.93700000001</v>
      </c>
      <c r="DA14" s="176">
        <v>104147.37300000001</v>
      </c>
      <c r="DB14" s="176">
        <v>84180.917000000001</v>
      </c>
      <c r="DC14" s="176">
        <v>94273.850999999995</v>
      </c>
      <c r="DD14" s="176">
        <v>95078.36</v>
      </c>
      <c r="DE14" s="176">
        <v>97359.524999999994</v>
      </c>
      <c r="DF14" s="176">
        <v>105863.07</v>
      </c>
      <c r="DG14" s="176">
        <v>118700.56299999999</v>
      </c>
      <c r="DH14" s="176">
        <v>129131.497</v>
      </c>
      <c r="DI14" s="176">
        <v>129905.26700000001</v>
      </c>
      <c r="DJ14" s="176">
        <v>126392.18399999999</v>
      </c>
      <c r="DK14" s="176">
        <v>134180.11499999999</v>
      </c>
      <c r="DL14" s="176">
        <v>135093.59599999999</v>
      </c>
      <c r="DM14" s="176">
        <v>114106.11</v>
      </c>
      <c r="DN14" s="176">
        <v>123667.36500000001</v>
      </c>
      <c r="DO14" s="176">
        <v>132011.94399999999</v>
      </c>
      <c r="DP14" s="176">
        <v>125268.232</v>
      </c>
      <c r="DQ14" s="176">
        <v>151277.33600000001</v>
      </c>
      <c r="DR14" s="176">
        <v>144312.41899999999</v>
      </c>
      <c r="DS14" s="176">
        <v>132813.14300000001</v>
      </c>
      <c r="DT14" s="176">
        <v>127463.836</v>
      </c>
      <c r="DU14" s="176">
        <v>122012.981</v>
      </c>
      <c r="DV14" s="176">
        <v>144020.99</v>
      </c>
      <c r="DW14" s="176">
        <v>131322.209</v>
      </c>
      <c r="DX14" s="176">
        <v>142198.72</v>
      </c>
      <c r="DY14" s="176">
        <v>120787.867</v>
      </c>
      <c r="DZ14" s="176">
        <v>128851.21</v>
      </c>
      <c r="EA14" s="176">
        <v>121134.674</v>
      </c>
      <c r="EB14" s="176">
        <v>123335.126</v>
      </c>
      <c r="EC14" s="176">
        <v>146860.40900000001</v>
      </c>
      <c r="ED14" s="176">
        <v>144458.82399999999</v>
      </c>
      <c r="EE14" s="176">
        <v>143775.05900000001</v>
      </c>
      <c r="EF14" s="277">
        <f t="shared" si="0"/>
        <v>1578159.2080000001</v>
      </c>
      <c r="EG14" s="277">
        <f t="shared" si="1"/>
        <v>1596221.9049999998</v>
      </c>
    </row>
    <row r="15" spans="1:137" x14ac:dyDescent="0.2">
      <c r="A15" s="174" t="str">
        <f>IF('1'!$A$1=1,B15,C15)</f>
        <v xml:space="preserve">   Debit</v>
      </c>
      <c r="B15" s="175" t="s">
        <v>216</v>
      </c>
      <c r="C15" s="175" t="s">
        <v>224</v>
      </c>
      <c r="D15" s="176">
        <v>50031.332999999999</v>
      </c>
      <c r="E15" s="176">
        <v>82546.198999999993</v>
      </c>
      <c r="F15" s="176">
        <v>79257.180999999997</v>
      </c>
      <c r="G15" s="176">
        <v>70081.432000000001</v>
      </c>
      <c r="H15" s="176">
        <v>61720.92</v>
      </c>
      <c r="I15" s="176">
        <v>62870.417000000001</v>
      </c>
      <c r="J15" s="176">
        <v>70036.983999999997</v>
      </c>
      <c r="K15" s="176">
        <v>69119.467999999993</v>
      </c>
      <c r="L15" s="176">
        <v>71928.850000000006</v>
      </c>
      <c r="M15" s="176">
        <v>81118.615999999995</v>
      </c>
      <c r="N15" s="176">
        <v>78307.107999999993</v>
      </c>
      <c r="O15" s="176">
        <v>73572.558000000005</v>
      </c>
      <c r="P15" s="176">
        <v>58708.455999999998</v>
      </c>
      <c r="Q15" s="176">
        <v>84748.091</v>
      </c>
      <c r="R15" s="176">
        <v>88003.225000000006</v>
      </c>
      <c r="S15" s="176">
        <v>80015.290999999997</v>
      </c>
      <c r="T15" s="176">
        <v>69670.703999999998</v>
      </c>
      <c r="U15" s="176">
        <v>74005.678</v>
      </c>
      <c r="V15" s="176">
        <v>81672.025999999998</v>
      </c>
      <c r="W15" s="176">
        <v>95321.468999999997</v>
      </c>
      <c r="X15" s="176">
        <v>93435.543999999994</v>
      </c>
      <c r="Y15" s="176">
        <v>95018.577999999994</v>
      </c>
      <c r="Z15" s="176">
        <v>102700.947</v>
      </c>
      <c r="AA15" s="176">
        <v>113858.66099999999</v>
      </c>
      <c r="AB15" s="176">
        <v>82483.558999999994</v>
      </c>
      <c r="AC15" s="176">
        <v>100029.781</v>
      </c>
      <c r="AD15" s="176">
        <v>118104.834</v>
      </c>
      <c r="AE15" s="176">
        <v>94106.322</v>
      </c>
      <c r="AF15" s="176">
        <v>104902.061</v>
      </c>
      <c r="AG15" s="176">
        <v>102059.527</v>
      </c>
      <c r="AH15" s="176">
        <v>104942.003</v>
      </c>
      <c r="AI15" s="176">
        <v>108847.36199999999</v>
      </c>
      <c r="AJ15" s="176">
        <v>112945.834</v>
      </c>
      <c r="AK15" s="176">
        <v>123172.649</v>
      </c>
      <c r="AL15" s="176">
        <v>125835.254</v>
      </c>
      <c r="AM15" s="176">
        <v>135436.25200000001</v>
      </c>
      <c r="AN15" s="176">
        <v>113339.234</v>
      </c>
      <c r="AO15" s="176">
        <v>109771.04</v>
      </c>
      <c r="AP15" s="176">
        <v>118403.715</v>
      </c>
      <c r="AQ15" s="176">
        <v>107562.14200000001</v>
      </c>
      <c r="AR15" s="176">
        <v>120721.62699999999</v>
      </c>
      <c r="AS15" s="176">
        <v>112983.75900000001</v>
      </c>
      <c r="AT15" s="176">
        <v>132056.23300000001</v>
      </c>
      <c r="AU15" s="176">
        <v>132766.552</v>
      </c>
      <c r="AV15" s="176">
        <v>141858.45800000001</v>
      </c>
      <c r="AW15" s="176">
        <v>157063.30300000001</v>
      </c>
      <c r="AX15" s="176">
        <v>145226.25700000001</v>
      </c>
      <c r="AY15" s="176">
        <v>134777.323</v>
      </c>
      <c r="AZ15" s="176">
        <v>111572.458</v>
      </c>
      <c r="BA15" s="176">
        <v>127220.621</v>
      </c>
      <c r="BB15" s="176">
        <v>129670.281</v>
      </c>
      <c r="BC15" s="176">
        <v>127595.906</v>
      </c>
      <c r="BD15" s="176">
        <v>133503.348</v>
      </c>
      <c r="BE15" s="176">
        <v>122192.01</v>
      </c>
      <c r="BF15" s="176">
        <v>142353.49299999999</v>
      </c>
      <c r="BG15" s="176">
        <v>133127.37599999999</v>
      </c>
      <c r="BH15" s="176">
        <v>131056.611</v>
      </c>
      <c r="BI15" s="176">
        <v>144830.31</v>
      </c>
      <c r="BJ15" s="176">
        <v>125492.72100000001</v>
      </c>
      <c r="BK15" s="176">
        <v>125791.07</v>
      </c>
      <c r="BL15" s="176">
        <v>98696.387000000002</v>
      </c>
      <c r="BM15" s="176">
        <v>110487.586</v>
      </c>
      <c r="BN15" s="176">
        <v>124692.43799999999</v>
      </c>
      <c r="BO15" s="176">
        <v>93026.64</v>
      </c>
      <c r="BP15" s="176">
        <v>90444.732000000004</v>
      </c>
      <c r="BQ15" s="176">
        <v>105413.88400000001</v>
      </c>
      <c r="BR15" s="176">
        <v>121678.696</v>
      </c>
      <c r="BS15" s="176">
        <v>121286.895</v>
      </c>
      <c r="BT15" s="176">
        <v>128636.943</v>
      </c>
      <c r="BU15" s="176">
        <v>138140.78899999999</v>
      </c>
      <c r="BV15" s="176">
        <v>147892.24100000001</v>
      </c>
      <c r="BW15" s="176">
        <v>162736.46900000001</v>
      </c>
      <c r="BX15" s="176">
        <v>114854.46400000001</v>
      </c>
      <c r="BY15" s="176">
        <v>132256.94200000001</v>
      </c>
      <c r="BZ15" s="176">
        <v>163576.87100000001</v>
      </c>
      <c r="CA15" s="176">
        <v>146129.81200000001</v>
      </c>
      <c r="CB15" s="176">
        <v>141298.989</v>
      </c>
      <c r="CC15" s="176">
        <v>147177.01800000001</v>
      </c>
      <c r="CD15" s="176">
        <v>167587.19899999999</v>
      </c>
      <c r="CE15" s="176">
        <v>168021.364</v>
      </c>
      <c r="CF15" s="176">
        <v>177659.62</v>
      </c>
      <c r="CG15" s="176">
        <v>175444.37100000001</v>
      </c>
      <c r="CH15" s="176">
        <v>203953.24900000001</v>
      </c>
      <c r="CI15" s="176">
        <v>216183.726</v>
      </c>
      <c r="CJ15" s="176">
        <v>167775.701</v>
      </c>
      <c r="CK15" s="176">
        <v>169998.95300000001</v>
      </c>
      <c r="CL15" s="176">
        <v>58802.349000000002</v>
      </c>
      <c r="CM15" s="176">
        <v>81825.955000000002</v>
      </c>
      <c r="CN15" s="176">
        <v>113362.738</v>
      </c>
      <c r="CO15" s="176">
        <v>142500.61799999999</v>
      </c>
      <c r="CP15" s="176">
        <v>148739.89199999999</v>
      </c>
      <c r="CQ15" s="176">
        <v>173956.83</v>
      </c>
      <c r="CR15" s="176">
        <v>170738.79300000001</v>
      </c>
      <c r="CS15" s="176">
        <v>179880.943</v>
      </c>
      <c r="CT15" s="176">
        <v>205003.57199999999</v>
      </c>
      <c r="CU15" s="176">
        <v>231259.826</v>
      </c>
      <c r="CV15" s="176">
        <v>192058.28700000001</v>
      </c>
      <c r="CW15" s="176">
        <v>192899.36499999999</v>
      </c>
      <c r="CX15" s="176">
        <v>207892.49100000001</v>
      </c>
      <c r="CY15" s="176">
        <v>173993.399</v>
      </c>
      <c r="CZ15" s="176">
        <v>184488.587</v>
      </c>
      <c r="DA15" s="176">
        <v>192716.522</v>
      </c>
      <c r="DB15" s="176">
        <v>196117.402</v>
      </c>
      <c r="DC15" s="176">
        <v>207380.53099999999</v>
      </c>
      <c r="DD15" s="176">
        <v>201492.986</v>
      </c>
      <c r="DE15" s="176">
        <v>207902.39199999999</v>
      </c>
      <c r="DF15" s="176">
        <v>191479.10399999999</v>
      </c>
      <c r="DG15" s="176">
        <v>244226.408</v>
      </c>
      <c r="DH15" s="176">
        <v>194416.747</v>
      </c>
      <c r="DI15" s="176">
        <v>194459.18599999999</v>
      </c>
      <c r="DJ15" s="176">
        <v>233491.09700000001</v>
      </c>
      <c r="DK15" s="176">
        <v>240807.845</v>
      </c>
      <c r="DL15" s="176">
        <v>229881.489</v>
      </c>
      <c r="DM15" s="176">
        <v>232826.65700000001</v>
      </c>
      <c r="DN15" s="176">
        <v>256803.462</v>
      </c>
      <c r="DO15" s="176">
        <v>245406.291</v>
      </c>
      <c r="DP15" s="176">
        <v>248226.61199999999</v>
      </c>
      <c r="DQ15" s="176">
        <v>266797.46100000001</v>
      </c>
      <c r="DR15" s="176">
        <v>262615.522</v>
      </c>
      <c r="DS15" s="176">
        <v>305040.18300000002</v>
      </c>
      <c r="DT15" s="176">
        <v>251390.51800000001</v>
      </c>
      <c r="DU15" s="176">
        <v>253735.32800000001</v>
      </c>
      <c r="DV15" s="176">
        <v>309031.21500000003</v>
      </c>
      <c r="DW15" s="176">
        <v>280327.98200000002</v>
      </c>
      <c r="DX15" s="176">
        <v>293990.87</v>
      </c>
      <c r="DY15" s="176">
        <v>306023.64799999999</v>
      </c>
      <c r="DZ15" s="176">
        <v>316423.13099999999</v>
      </c>
      <c r="EA15" s="176">
        <v>290880.696</v>
      </c>
      <c r="EB15" s="176">
        <v>329967.94400000002</v>
      </c>
      <c r="EC15" s="176">
        <v>336097.20500000002</v>
      </c>
      <c r="ED15" s="176">
        <v>342937.08</v>
      </c>
      <c r="EE15" s="176">
        <v>413559.02</v>
      </c>
      <c r="EF15" s="277">
        <f t="shared" si="0"/>
        <v>2910772.5520000001</v>
      </c>
      <c r="EG15" s="277">
        <f t="shared" si="1"/>
        <v>3724364.6370000006</v>
      </c>
    </row>
    <row r="16" spans="1:137" x14ac:dyDescent="0.2">
      <c r="A16" s="180" t="str">
        <f>IF('1'!$A$1=1,B16,C16)</f>
        <v>Services</v>
      </c>
      <c r="B16" s="181" t="s">
        <v>226</v>
      </c>
      <c r="C16" s="181" t="s">
        <v>225</v>
      </c>
      <c r="D16" s="179">
        <v>3526.2329999999965</v>
      </c>
      <c r="E16" s="179">
        <v>1860.4739999999983</v>
      </c>
      <c r="F16" s="179">
        <v>4372.1710000000021</v>
      </c>
      <c r="G16" s="179">
        <v>2815.9720000000052</v>
      </c>
      <c r="H16" s="179">
        <v>983.01499999999942</v>
      </c>
      <c r="I16" s="179">
        <v>1783.5609999999979</v>
      </c>
      <c r="J16" s="179">
        <v>652.72100000000137</v>
      </c>
      <c r="K16" s="179">
        <v>800.19500000000335</v>
      </c>
      <c r="L16" s="179">
        <v>936.68500000000859</v>
      </c>
      <c r="M16" s="179">
        <v>2184.1330000000016</v>
      </c>
      <c r="N16" s="179">
        <v>1188.9450000000033</v>
      </c>
      <c r="O16" s="179">
        <v>2106.7550000000047</v>
      </c>
      <c r="P16" s="179">
        <v>1164.4649999999965</v>
      </c>
      <c r="Q16" s="179">
        <v>1504.4049999999952</v>
      </c>
      <c r="R16" s="179">
        <v>1238.7379999999976</v>
      </c>
      <c r="S16" s="179">
        <v>1922.2120000000068</v>
      </c>
      <c r="T16" s="179">
        <v>1134.2889999999934</v>
      </c>
      <c r="U16" s="179">
        <v>-424.17000000000553</v>
      </c>
      <c r="V16" s="179">
        <v>-2283.1419999999962</v>
      </c>
      <c r="W16" s="179">
        <v>-375.96999999999025</v>
      </c>
      <c r="X16" s="179">
        <v>-1655.3509999999987</v>
      </c>
      <c r="Y16" s="179">
        <v>4095.4100000000035</v>
      </c>
      <c r="Z16" s="179">
        <v>2955.6080000000002</v>
      </c>
      <c r="AA16" s="179">
        <v>3406.5869999999995</v>
      </c>
      <c r="AB16" s="179">
        <v>2307.8029999999999</v>
      </c>
      <c r="AC16" s="179">
        <v>1297.3349999999991</v>
      </c>
      <c r="AD16" s="179">
        <v>-108.00399999999718</v>
      </c>
      <c r="AE16" s="179">
        <v>563.99499999999534</v>
      </c>
      <c r="AF16" s="179">
        <v>3117.997999999996</v>
      </c>
      <c r="AG16" s="179">
        <v>2219.2539999999972</v>
      </c>
      <c r="AH16" s="179">
        <v>1012.8060000000041</v>
      </c>
      <c r="AI16" s="179">
        <v>974.14000000000669</v>
      </c>
      <c r="AJ16" s="179">
        <v>2271.4469999999965</v>
      </c>
      <c r="AK16" s="179">
        <v>3598.4239999999954</v>
      </c>
      <c r="AL16" s="179">
        <v>4566.599000000002</v>
      </c>
      <c r="AM16" s="179">
        <v>2641.5840000000026</v>
      </c>
      <c r="AN16" s="179">
        <v>1336.4140000000043</v>
      </c>
      <c r="AO16" s="179">
        <v>1222.7010000000046</v>
      </c>
      <c r="AP16" s="179">
        <v>2923.8750000000073</v>
      </c>
      <c r="AQ16" s="179">
        <v>1909.0770000000011</v>
      </c>
      <c r="AR16" s="179">
        <v>3979.5420000000086</v>
      </c>
      <c r="AS16" s="179">
        <v>1257.7019999999975</v>
      </c>
      <c r="AT16" s="179">
        <v>2112.05799999999</v>
      </c>
      <c r="AU16" s="179">
        <v>2968.0780000000013</v>
      </c>
      <c r="AV16" s="179">
        <v>2875.5089999999982</v>
      </c>
      <c r="AW16" s="179">
        <v>3544.0529999999926</v>
      </c>
      <c r="AX16" s="179">
        <v>6173.3040000000001</v>
      </c>
      <c r="AY16" s="179">
        <v>6196.9789999999994</v>
      </c>
      <c r="AZ16" s="179">
        <v>5101.887999999999</v>
      </c>
      <c r="BA16" s="179">
        <v>1846.9250000000065</v>
      </c>
      <c r="BB16" s="179">
        <v>3465.3969999999972</v>
      </c>
      <c r="BC16" s="179">
        <v>4236.2139999999927</v>
      </c>
      <c r="BD16" s="179">
        <v>2901.6739999999918</v>
      </c>
      <c r="BE16" s="179">
        <v>1086.5060000000012</v>
      </c>
      <c r="BF16" s="179">
        <v>1184.5630000000019</v>
      </c>
      <c r="BG16" s="179">
        <v>2398.4660000000076</v>
      </c>
      <c r="BH16" s="179">
        <v>3616.3790000000154</v>
      </c>
      <c r="BI16" s="179">
        <v>5160.107</v>
      </c>
      <c r="BJ16" s="179">
        <v>7310.2559999999976</v>
      </c>
      <c r="BK16" s="179">
        <v>6280.1139999999978</v>
      </c>
      <c r="BL16" s="179">
        <v>2218.9810000000107</v>
      </c>
      <c r="BM16" s="179">
        <v>3123.7609999999986</v>
      </c>
      <c r="BN16" s="179">
        <v>9693.3160000000025</v>
      </c>
      <c r="BO16" s="179">
        <v>12958.935000000009</v>
      </c>
      <c r="BP16" s="179">
        <v>12602.735999999994</v>
      </c>
      <c r="BQ16" s="179">
        <v>11671.105999999996</v>
      </c>
      <c r="BR16" s="179">
        <v>9013.2329999999965</v>
      </c>
      <c r="BS16" s="179">
        <v>9687.5399999999936</v>
      </c>
      <c r="BT16" s="179">
        <v>9204.3399999999929</v>
      </c>
      <c r="BU16" s="179">
        <v>11839.828000000001</v>
      </c>
      <c r="BV16" s="179">
        <v>13985.218000000015</v>
      </c>
      <c r="BW16" s="179">
        <v>14310.22099999999</v>
      </c>
      <c r="BX16" s="179">
        <v>9566.4999999999927</v>
      </c>
      <c r="BY16" s="179">
        <v>8142.3199999999961</v>
      </c>
      <c r="BZ16" s="179">
        <v>9422.6940000000031</v>
      </c>
      <c r="CA16" s="179">
        <v>9607.9179999999978</v>
      </c>
      <c r="CB16" s="179">
        <v>8501.68</v>
      </c>
      <c r="CC16" s="179">
        <v>6401.3680000000022</v>
      </c>
      <c r="CD16" s="179">
        <v>6994.1389999999956</v>
      </c>
      <c r="CE16" s="179">
        <v>7365.8349999999991</v>
      </c>
      <c r="CF16" s="179">
        <v>7269.9589999999953</v>
      </c>
      <c r="CG16" s="179">
        <v>9653.1310000000012</v>
      </c>
      <c r="CH16" s="179">
        <v>12614.844000000005</v>
      </c>
      <c r="CI16" s="179">
        <v>12708.682999999997</v>
      </c>
      <c r="CJ16" s="179">
        <v>6715.5059999999939</v>
      </c>
      <c r="CK16" s="179">
        <v>3665.3609999999971</v>
      </c>
      <c r="CL16" s="179">
        <v>-25539.527999999995</v>
      </c>
      <c r="CM16" s="179">
        <v>-26329.412000000004</v>
      </c>
      <c r="CN16" s="179">
        <v>-33994.192999999999</v>
      </c>
      <c r="CO16" s="179">
        <v>-36890.429999999993</v>
      </c>
      <c r="CP16" s="179">
        <v>-38379.35300000001</v>
      </c>
      <c r="CQ16" s="179">
        <v>-41103.108000000022</v>
      </c>
      <c r="CR16" s="179">
        <v>-42419.573000000033</v>
      </c>
      <c r="CS16" s="179">
        <v>-42858.399000000012</v>
      </c>
      <c r="CT16" s="179">
        <v>-44540.551999999989</v>
      </c>
      <c r="CU16" s="179">
        <v>-50428.100000000006</v>
      </c>
      <c r="CV16" s="179">
        <v>-49001.922000000028</v>
      </c>
      <c r="CW16" s="179">
        <v>-45198.787999999993</v>
      </c>
      <c r="CX16" s="179">
        <v>-27133.905000000013</v>
      </c>
      <c r="CY16" s="179">
        <v>-17479.792000000016</v>
      </c>
      <c r="CZ16" s="179">
        <v>-16090.183000000005</v>
      </c>
      <c r="DA16" s="179">
        <v>-14334.88900000001</v>
      </c>
      <c r="DB16" s="179">
        <v>-16638.714999999989</v>
      </c>
      <c r="DC16" s="179">
        <v>-16090.186000000016</v>
      </c>
      <c r="DD16" s="179">
        <v>-18979.100999999981</v>
      </c>
      <c r="DE16" s="179">
        <v>-14790.176000000007</v>
      </c>
      <c r="DF16" s="179">
        <v>-15510.674999999988</v>
      </c>
      <c r="DG16" s="179">
        <v>-14540.820999999996</v>
      </c>
      <c r="DH16" s="179">
        <v>-17381.630000000012</v>
      </c>
      <c r="DI16" s="179">
        <v>-13708.210999999996</v>
      </c>
      <c r="DJ16" s="179">
        <v>-17205.422000000006</v>
      </c>
      <c r="DK16" s="179">
        <v>-16806.952999999994</v>
      </c>
      <c r="DL16" s="179">
        <v>-21641.981000000014</v>
      </c>
      <c r="DM16" s="179">
        <v>-19388.728999999999</v>
      </c>
      <c r="DN16" s="179">
        <v>-23446.379000000001</v>
      </c>
      <c r="DO16" s="179">
        <v>-24672.431999999993</v>
      </c>
      <c r="DP16" s="179">
        <v>-20664.925999999999</v>
      </c>
      <c r="DQ16" s="179">
        <v>-22023.474000000002</v>
      </c>
      <c r="DR16" s="179">
        <v>-19848.126999999993</v>
      </c>
      <c r="DS16" s="179">
        <v>-15949.267999999982</v>
      </c>
      <c r="DT16" s="179">
        <v>-24844.286999999997</v>
      </c>
      <c r="DU16" s="179">
        <v>-13209.735000000001</v>
      </c>
      <c r="DV16" s="179">
        <v>-16758.205000000016</v>
      </c>
      <c r="DW16" s="179">
        <v>-17228.016999999993</v>
      </c>
      <c r="DX16" s="179">
        <v>-18563.910000000003</v>
      </c>
      <c r="DY16" s="179">
        <v>-25654.426999999989</v>
      </c>
      <c r="DZ16" s="179">
        <v>-20228.341000000008</v>
      </c>
      <c r="EA16" s="179">
        <v>-22005.647000000026</v>
      </c>
      <c r="EB16" s="179">
        <v>-22725.066999999988</v>
      </c>
      <c r="EC16" s="179">
        <v>-20230.773000000008</v>
      </c>
      <c r="ED16" s="179">
        <v>-20588.856</v>
      </c>
      <c r="EE16" s="179">
        <v>-17766.157999999996</v>
      </c>
      <c r="EF16" s="278">
        <f t="shared" si="0"/>
        <v>-232737.53199999995</v>
      </c>
      <c r="EG16" s="278">
        <f t="shared" si="1"/>
        <v>-239803.42300000004</v>
      </c>
    </row>
    <row r="17" spans="1:137" x14ac:dyDescent="0.2">
      <c r="A17" s="174" t="str">
        <f>IF('1'!$A$1=1,B17,C17)</f>
        <v xml:space="preserve">   Credit</v>
      </c>
      <c r="B17" s="175" t="s">
        <v>214</v>
      </c>
      <c r="C17" s="175" t="s">
        <v>223</v>
      </c>
      <c r="D17" s="176">
        <v>16540.065999999999</v>
      </c>
      <c r="E17" s="176">
        <v>22031.904999999995</v>
      </c>
      <c r="F17" s="176">
        <v>24465.54</v>
      </c>
      <c r="G17" s="176">
        <v>23413.463000000003</v>
      </c>
      <c r="H17" s="176">
        <v>20266.88</v>
      </c>
      <c r="I17" s="176">
        <v>23165.021999999997</v>
      </c>
      <c r="J17" s="176">
        <v>23802.563999999998</v>
      </c>
      <c r="K17" s="176">
        <v>22989.359000000004</v>
      </c>
      <c r="L17" s="176">
        <v>23700.358000000007</v>
      </c>
      <c r="M17" s="176">
        <v>22256.293000000005</v>
      </c>
      <c r="N17" s="176">
        <v>22496.684000000001</v>
      </c>
      <c r="O17" s="176">
        <v>26311.025000000005</v>
      </c>
      <c r="P17" s="176">
        <v>20960.372999999996</v>
      </c>
      <c r="Q17" s="176">
        <v>24730.288999999997</v>
      </c>
      <c r="R17" s="176">
        <v>25829.034</v>
      </c>
      <c r="S17" s="176">
        <v>25219.418000000009</v>
      </c>
      <c r="T17" s="176">
        <v>25130.853999999999</v>
      </c>
      <c r="U17" s="176">
        <v>26348.616000000002</v>
      </c>
      <c r="V17" s="176">
        <v>26206.522000000004</v>
      </c>
      <c r="W17" s="176">
        <v>28197.913000000004</v>
      </c>
      <c r="X17" s="176">
        <v>28929.286</v>
      </c>
      <c r="Y17" s="176">
        <v>27869.371999999999</v>
      </c>
      <c r="Z17" s="176">
        <v>28091.128999999997</v>
      </c>
      <c r="AA17" s="176">
        <v>30737.907999999996</v>
      </c>
      <c r="AB17" s="176">
        <v>27910.829999999998</v>
      </c>
      <c r="AC17" s="176">
        <v>27243.994999999995</v>
      </c>
      <c r="AD17" s="176">
        <v>28054.626000000004</v>
      </c>
      <c r="AE17" s="176">
        <v>30294.501999999997</v>
      </c>
      <c r="AF17" s="176">
        <v>31549.89</v>
      </c>
      <c r="AG17" s="176">
        <v>31670.043999999998</v>
      </c>
      <c r="AH17" s="176">
        <v>32643.432000000001</v>
      </c>
      <c r="AI17" s="176">
        <v>34530.71</v>
      </c>
      <c r="AJ17" s="176">
        <v>33627.885999999999</v>
      </c>
      <c r="AK17" s="176">
        <v>32758.97</v>
      </c>
      <c r="AL17" s="176">
        <v>33595.236000000004</v>
      </c>
      <c r="AM17" s="176">
        <v>34505.704000000005</v>
      </c>
      <c r="AN17" s="176">
        <v>31789.581000000002</v>
      </c>
      <c r="AO17" s="176">
        <v>29888.154999999999</v>
      </c>
      <c r="AP17" s="176">
        <v>32004.563000000006</v>
      </c>
      <c r="AQ17" s="176">
        <v>33395.779000000002</v>
      </c>
      <c r="AR17" s="176">
        <v>34716.299000000006</v>
      </c>
      <c r="AS17" s="176">
        <v>34115.224999999991</v>
      </c>
      <c r="AT17" s="176">
        <v>38650.604999999996</v>
      </c>
      <c r="AU17" s="176">
        <v>40069.059000000008</v>
      </c>
      <c r="AV17" s="176">
        <v>39580.539000000004</v>
      </c>
      <c r="AW17" s="176">
        <v>36706.234999999993</v>
      </c>
      <c r="AX17" s="176">
        <v>38576.156000000003</v>
      </c>
      <c r="AY17" s="176">
        <v>41294.656999999999</v>
      </c>
      <c r="AZ17" s="176">
        <v>36159.29</v>
      </c>
      <c r="BA17" s="176">
        <v>33407.635000000002</v>
      </c>
      <c r="BB17" s="176">
        <v>35218.095999999998</v>
      </c>
      <c r="BC17" s="176">
        <v>37375.218999999997</v>
      </c>
      <c r="BD17" s="176">
        <v>39225.346999999994</v>
      </c>
      <c r="BE17" s="176">
        <v>38425.160000000003</v>
      </c>
      <c r="BF17" s="176">
        <v>40352.373000000007</v>
      </c>
      <c r="BG17" s="176">
        <v>39031.85</v>
      </c>
      <c r="BH17" s="176">
        <v>38938.008000000009</v>
      </c>
      <c r="BI17" s="176">
        <v>36219.981999999996</v>
      </c>
      <c r="BJ17" s="176">
        <v>36868.057999999997</v>
      </c>
      <c r="BK17" s="176">
        <v>38672.255999999994</v>
      </c>
      <c r="BL17" s="176">
        <v>31644.590000000004</v>
      </c>
      <c r="BM17" s="176">
        <v>32910.152000000002</v>
      </c>
      <c r="BN17" s="176">
        <v>35735.836000000003</v>
      </c>
      <c r="BO17" s="176">
        <v>31117.780000000006</v>
      </c>
      <c r="BP17" s="176">
        <v>29817.535999999996</v>
      </c>
      <c r="BQ17" s="176">
        <v>30232.71</v>
      </c>
      <c r="BR17" s="176">
        <v>35807.129999999997</v>
      </c>
      <c r="BS17" s="176">
        <v>35392.543999999994</v>
      </c>
      <c r="BT17" s="176">
        <v>36257.824999999997</v>
      </c>
      <c r="BU17" s="176">
        <v>37558.886000000006</v>
      </c>
      <c r="BV17" s="176">
        <v>38218.708000000013</v>
      </c>
      <c r="BW17" s="176">
        <v>45212.402999999991</v>
      </c>
      <c r="BX17" s="176">
        <v>35133.612999999998</v>
      </c>
      <c r="BY17" s="176">
        <v>34911.595000000001</v>
      </c>
      <c r="BZ17" s="176">
        <v>38107.715000000004</v>
      </c>
      <c r="CA17" s="176">
        <v>40694.019999999997</v>
      </c>
      <c r="CB17" s="176">
        <v>37871.114000000001</v>
      </c>
      <c r="CC17" s="176">
        <v>39634.009000000005</v>
      </c>
      <c r="CD17" s="176">
        <v>43352.778999999995</v>
      </c>
      <c r="CE17" s="176">
        <v>44328.928999999989</v>
      </c>
      <c r="CF17" s="176">
        <v>43486.114999999998</v>
      </c>
      <c r="CG17" s="176">
        <v>44203.962</v>
      </c>
      <c r="CH17" s="176">
        <v>45857.745000000003</v>
      </c>
      <c r="CI17" s="176">
        <v>53175.098999999995</v>
      </c>
      <c r="CJ17" s="176">
        <v>49135.110999999997</v>
      </c>
      <c r="CK17" s="176">
        <v>50519.495000000003</v>
      </c>
      <c r="CL17" s="176">
        <v>32180.391999999996</v>
      </c>
      <c r="CM17" s="176">
        <v>35456.94</v>
      </c>
      <c r="CN17" s="176">
        <v>37826.588000000003</v>
      </c>
      <c r="CO17" s="176">
        <v>36159.058999999994</v>
      </c>
      <c r="CP17" s="176">
        <v>40513.303000000007</v>
      </c>
      <c r="CQ17" s="176">
        <v>48416.827999999994</v>
      </c>
      <c r="CR17" s="176">
        <v>47502.614000000001</v>
      </c>
      <c r="CS17" s="176">
        <v>48270.553999999996</v>
      </c>
      <c r="CT17" s="176">
        <v>50903.492999999995</v>
      </c>
      <c r="CU17" s="176">
        <v>59826.231</v>
      </c>
      <c r="CV17" s="176">
        <v>47027.222000000002</v>
      </c>
      <c r="CW17" s="176">
        <v>48343.690999999999</v>
      </c>
      <c r="CX17" s="176">
        <v>51013.195999999996</v>
      </c>
      <c r="CY17" s="176">
        <v>47868.297999999995</v>
      </c>
      <c r="CZ17" s="176">
        <v>50684.08</v>
      </c>
      <c r="DA17" s="176">
        <v>51122.904999999992</v>
      </c>
      <c r="DB17" s="176">
        <v>50391.529000000002</v>
      </c>
      <c r="DC17" s="176">
        <v>51159.471999999994</v>
      </c>
      <c r="DD17" s="176">
        <v>47063.790000000008</v>
      </c>
      <c r="DE17" s="176">
        <v>50834.381999999998</v>
      </c>
      <c r="DF17" s="176">
        <v>52497.67</v>
      </c>
      <c r="DG17" s="176">
        <v>59276.095000000001</v>
      </c>
      <c r="DH17" s="176">
        <v>52485.703000000001</v>
      </c>
      <c r="DI17" s="176">
        <v>53313.944000000003</v>
      </c>
      <c r="DJ17" s="176">
        <v>56333.25499999999</v>
      </c>
      <c r="DK17" s="176">
        <v>56836.635999999999</v>
      </c>
      <c r="DL17" s="176">
        <v>58254.642999999996</v>
      </c>
      <c r="DM17" s="176">
        <v>58004.280999999995</v>
      </c>
      <c r="DN17" s="176">
        <v>58943.876000000004</v>
      </c>
      <c r="DO17" s="176">
        <v>57788.689999999995</v>
      </c>
      <c r="DP17" s="176">
        <v>58076.281999999999</v>
      </c>
      <c r="DQ17" s="176">
        <v>58399.316999999995</v>
      </c>
      <c r="DR17" s="176">
        <v>58510.623999999996</v>
      </c>
      <c r="DS17" s="176">
        <v>68473.293000000005</v>
      </c>
      <c r="DT17" s="176">
        <v>51625.592999999993</v>
      </c>
      <c r="DU17" s="176">
        <v>52213.891000000003</v>
      </c>
      <c r="DV17" s="176">
        <v>52265.68299999999</v>
      </c>
      <c r="DW17" s="176">
        <v>54003.213000000003</v>
      </c>
      <c r="DX17" s="176">
        <v>54072.06</v>
      </c>
      <c r="DY17" s="176">
        <v>53637.298000000003</v>
      </c>
      <c r="DZ17" s="176">
        <v>56672.802000000003</v>
      </c>
      <c r="EA17" s="176">
        <v>54578.983999999997</v>
      </c>
      <c r="EB17" s="176">
        <v>56358.162000000004</v>
      </c>
      <c r="EC17" s="176">
        <v>56487.973000000005</v>
      </c>
      <c r="ED17" s="176">
        <v>54735.199999999997</v>
      </c>
      <c r="EE17" s="176">
        <v>69714.237999999998</v>
      </c>
      <c r="EF17" s="277">
        <f t="shared" si="0"/>
        <v>695420.54399999999</v>
      </c>
      <c r="EG17" s="277">
        <f t="shared" si="1"/>
        <v>666365.09700000007</v>
      </c>
    </row>
    <row r="18" spans="1:137" x14ac:dyDescent="0.2">
      <c r="A18" s="174" t="str">
        <f>IF('1'!$A$1=1,B18,C18)</f>
        <v xml:space="preserve">   Debit</v>
      </c>
      <c r="B18" s="175" t="s">
        <v>216</v>
      </c>
      <c r="C18" s="175" t="s">
        <v>224</v>
      </c>
      <c r="D18" s="176">
        <v>13013.833000000002</v>
      </c>
      <c r="E18" s="176">
        <v>20171.430999999997</v>
      </c>
      <c r="F18" s="176">
        <v>20093.368999999999</v>
      </c>
      <c r="G18" s="176">
        <v>20597.490999999998</v>
      </c>
      <c r="H18" s="176">
        <v>19283.865000000002</v>
      </c>
      <c r="I18" s="176">
        <v>21381.460999999999</v>
      </c>
      <c r="J18" s="176">
        <v>23149.842999999997</v>
      </c>
      <c r="K18" s="176">
        <v>22189.164000000001</v>
      </c>
      <c r="L18" s="176">
        <v>22763.672999999999</v>
      </c>
      <c r="M18" s="176">
        <v>20072.160000000003</v>
      </c>
      <c r="N18" s="176">
        <v>21307.738999999998</v>
      </c>
      <c r="O18" s="176">
        <v>24204.27</v>
      </c>
      <c r="P18" s="176">
        <v>19795.907999999999</v>
      </c>
      <c r="Q18" s="176">
        <v>23225.884000000002</v>
      </c>
      <c r="R18" s="176">
        <v>24590.296000000002</v>
      </c>
      <c r="S18" s="176">
        <v>23297.206000000002</v>
      </c>
      <c r="T18" s="176">
        <v>23996.565000000006</v>
      </c>
      <c r="U18" s="176">
        <v>26772.786000000007</v>
      </c>
      <c r="V18" s="176">
        <v>28489.664000000001</v>
      </c>
      <c r="W18" s="176">
        <v>28573.882999999994</v>
      </c>
      <c r="X18" s="176">
        <v>30584.636999999999</v>
      </c>
      <c r="Y18" s="176">
        <v>23773.961999999996</v>
      </c>
      <c r="Z18" s="176">
        <v>25135.520999999997</v>
      </c>
      <c r="AA18" s="176">
        <v>27331.320999999996</v>
      </c>
      <c r="AB18" s="176">
        <v>25603.026999999998</v>
      </c>
      <c r="AC18" s="176">
        <v>25946.659999999996</v>
      </c>
      <c r="AD18" s="176">
        <v>28162.63</v>
      </c>
      <c r="AE18" s="176">
        <v>29730.507000000001</v>
      </c>
      <c r="AF18" s="176">
        <v>28431.892000000003</v>
      </c>
      <c r="AG18" s="176">
        <v>29450.79</v>
      </c>
      <c r="AH18" s="176">
        <v>31630.625999999997</v>
      </c>
      <c r="AI18" s="176">
        <v>33556.569999999992</v>
      </c>
      <c r="AJ18" s="176">
        <v>31356.439000000002</v>
      </c>
      <c r="AK18" s="176">
        <v>29160.546000000006</v>
      </c>
      <c r="AL18" s="176">
        <v>29028.637000000002</v>
      </c>
      <c r="AM18" s="176">
        <v>31864.120000000003</v>
      </c>
      <c r="AN18" s="176">
        <v>30453.166999999998</v>
      </c>
      <c r="AO18" s="176">
        <v>28665.453999999994</v>
      </c>
      <c r="AP18" s="176">
        <v>29080.687999999998</v>
      </c>
      <c r="AQ18" s="176">
        <v>31486.702000000001</v>
      </c>
      <c r="AR18" s="176">
        <v>30736.756999999998</v>
      </c>
      <c r="AS18" s="176">
        <v>32857.522999999994</v>
      </c>
      <c r="AT18" s="176">
        <v>36538.547000000006</v>
      </c>
      <c r="AU18" s="176">
        <v>37100.981000000007</v>
      </c>
      <c r="AV18" s="176">
        <v>36705.030000000006</v>
      </c>
      <c r="AW18" s="176">
        <v>33162.182000000001</v>
      </c>
      <c r="AX18" s="176">
        <v>32402.852000000003</v>
      </c>
      <c r="AY18" s="176">
        <v>35097.678</v>
      </c>
      <c r="AZ18" s="176">
        <v>31057.402000000002</v>
      </c>
      <c r="BA18" s="176">
        <v>31560.709999999995</v>
      </c>
      <c r="BB18" s="176">
        <v>31752.699000000001</v>
      </c>
      <c r="BC18" s="176">
        <v>33139.005000000005</v>
      </c>
      <c r="BD18" s="176">
        <v>36323.673000000003</v>
      </c>
      <c r="BE18" s="176">
        <v>37338.654000000002</v>
      </c>
      <c r="BF18" s="176">
        <v>39167.810000000005</v>
      </c>
      <c r="BG18" s="176">
        <v>36633.383999999991</v>
      </c>
      <c r="BH18" s="176">
        <v>35321.628999999994</v>
      </c>
      <c r="BI18" s="176">
        <v>31059.874999999996</v>
      </c>
      <c r="BJ18" s="176">
        <v>29557.802</v>
      </c>
      <c r="BK18" s="176">
        <v>32392.141999999996</v>
      </c>
      <c r="BL18" s="176">
        <v>29425.608999999993</v>
      </c>
      <c r="BM18" s="176">
        <v>29786.391000000003</v>
      </c>
      <c r="BN18" s="176">
        <v>26042.52</v>
      </c>
      <c r="BO18" s="176">
        <v>18158.844999999998</v>
      </c>
      <c r="BP18" s="176">
        <v>17214.800000000003</v>
      </c>
      <c r="BQ18" s="176">
        <v>18561.604000000003</v>
      </c>
      <c r="BR18" s="176">
        <v>26793.897000000001</v>
      </c>
      <c r="BS18" s="176">
        <v>25705.004000000001</v>
      </c>
      <c r="BT18" s="176">
        <v>27053.485000000004</v>
      </c>
      <c r="BU18" s="176">
        <v>25719.058000000005</v>
      </c>
      <c r="BV18" s="176">
        <v>24233.489999999998</v>
      </c>
      <c r="BW18" s="176">
        <v>30902.182000000001</v>
      </c>
      <c r="BX18" s="176">
        <v>25567.113000000005</v>
      </c>
      <c r="BY18" s="176">
        <v>26769.275000000005</v>
      </c>
      <c r="BZ18" s="176">
        <v>28685.021000000001</v>
      </c>
      <c r="CA18" s="176">
        <v>31086.101999999999</v>
      </c>
      <c r="CB18" s="176">
        <v>29369.434000000001</v>
      </c>
      <c r="CC18" s="176">
        <v>33232.641000000003</v>
      </c>
      <c r="CD18" s="176">
        <v>36358.639999999999</v>
      </c>
      <c r="CE18" s="176">
        <v>36963.09399999999</v>
      </c>
      <c r="CF18" s="176">
        <v>36216.156000000003</v>
      </c>
      <c r="CG18" s="176">
        <v>34550.830999999998</v>
      </c>
      <c r="CH18" s="176">
        <v>33242.900999999998</v>
      </c>
      <c r="CI18" s="176">
        <v>40466.415999999997</v>
      </c>
      <c r="CJ18" s="176">
        <v>42419.605000000003</v>
      </c>
      <c r="CK18" s="176">
        <v>46854.134000000005</v>
      </c>
      <c r="CL18" s="176">
        <v>57719.919999999991</v>
      </c>
      <c r="CM18" s="176">
        <v>61786.352000000006</v>
      </c>
      <c r="CN18" s="176">
        <v>71820.781000000003</v>
      </c>
      <c r="CO18" s="176">
        <v>73049.488999999987</v>
      </c>
      <c r="CP18" s="176">
        <v>78892.656000000017</v>
      </c>
      <c r="CQ18" s="176">
        <v>89519.936000000016</v>
      </c>
      <c r="CR18" s="176">
        <v>89922.187000000034</v>
      </c>
      <c r="CS18" s="176">
        <v>91128.953000000009</v>
      </c>
      <c r="CT18" s="176">
        <v>95444.044999999984</v>
      </c>
      <c r="CU18" s="176">
        <v>110254.33100000001</v>
      </c>
      <c r="CV18" s="176">
        <v>96029.144000000029</v>
      </c>
      <c r="CW18" s="176">
        <v>93542.478999999992</v>
      </c>
      <c r="CX18" s="176">
        <v>78147.10100000001</v>
      </c>
      <c r="CY18" s="176">
        <v>65348.090000000011</v>
      </c>
      <c r="CZ18" s="176">
        <v>66774.263000000006</v>
      </c>
      <c r="DA18" s="176">
        <v>65457.794000000002</v>
      </c>
      <c r="DB18" s="176">
        <v>67030.243999999992</v>
      </c>
      <c r="DC18" s="176">
        <v>67249.65800000001</v>
      </c>
      <c r="DD18" s="176">
        <v>66042.890999999989</v>
      </c>
      <c r="DE18" s="176">
        <v>65624.558000000005</v>
      </c>
      <c r="DF18" s="176">
        <v>68008.344999999987</v>
      </c>
      <c r="DG18" s="176">
        <v>73816.915999999997</v>
      </c>
      <c r="DH18" s="176">
        <v>69867.333000000013</v>
      </c>
      <c r="DI18" s="176">
        <v>67022.154999999999</v>
      </c>
      <c r="DJ18" s="176">
        <v>73538.676999999996</v>
      </c>
      <c r="DK18" s="176">
        <v>73643.588999999993</v>
      </c>
      <c r="DL18" s="176">
        <v>79896.624000000011</v>
      </c>
      <c r="DM18" s="176">
        <v>77393.009999999995</v>
      </c>
      <c r="DN18" s="176">
        <v>82390.255000000005</v>
      </c>
      <c r="DO18" s="176">
        <v>82461.121999999988</v>
      </c>
      <c r="DP18" s="176">
        <v>78741.207999999999</v>
      </c>
      <c r="DQ18" s="176">
        <v>80422.790999999997</v>
      </c>
      <c r="DR18" s="176">
        <v>78358.750999999989</v>
      </c>
      <c r="DS18" s="176">
        <v>84422.560999999987</v>
      </c>
      <c r="DT18" s="176">
        <v>76469.87999999999</v>
      </c>
      <c r="DU18" s="176">
        <v>65423.626000000004</v>
      </c>
      <c r="DV18" s="176">
        <v>69023.888000000006</v>
      </c>
      <c r="DW18" s="176">
        <v>71231.23</v>
      </c>
      <c r="DX18" s="176">
        <v>72635.97</v>
      </c>
      <c r="DY18" s="176">
        <v>79291.724999999991</v>
      </c>
      <c r="DZ18" s="176">
        <v>76901.143000000011</v>
      </c>
      <c r="EA18" s="176">
        <v>76584.631000000023</v>
      </c>
      <c r="EB18" s="176">
        <v>79083.228999999992</v>
      </c>
      <c r="EC18" s="176">
        <v>76718.746000000014</v>
      </c>
      <c r="ED18" s="176">
        <v>75324.055999999997</v>
      </c>
      <c r="EE18" s="176">
        <v>87480.395999999993</v>
      </c>
      <c r="EF18" s="277">
        <f t="shared" si="0"/>
        <v>928158.07599999988</v>
      </c>
      <c r="EG18" s="277">
        <f t="shared" si="1"/>
        <v>906168.52000000014</v>
      </c>
    </row>
    <row r="19" spans="1:137" ht="25.5" x14ac:dyDescent="0.2">
      <c r="A19" s="182" t="str">
        <f>IF('1'!$A$1=1,B19,C19)</f>
        <v>Manufacturing services on physical inputs owned by others</v>
      </c>
      <c r="B19" s="183" t="s">
        <v>228</v>
      </c>
      <c r="C19" s="183" t="s">
        <v>227</v>
      </c>
      <c r="D19" s="179">
        <v>1565.4559999999999</v>
      </c>
      <c r="E19" s="179">
        <v>2423.5100000000002</v>
      </c>
      <c r="F19" s="179">
        <v>2255.8530000000001</v>
      </c>
      <c r="G19" s="179">
        <v>1794.048</v>
      </c>
      <c r="H19" s="179">
        <v>1673.2199999999998</v>
      </c>
      <c r="I19" s="179">
        <v>1719.86</v>
      </c>
      <c r="J19" s="179">
        <v>1653.56</v>
      </c>
      <c r="K19" s="179">
        <v>1643.6420000000001</v>
      </c>
      <c r="L19" s="179">
        <v>1655.539</v>
      </c>
      <c r="M19" s="179">
        <v>1834.6690000000001</v>
      </c>
      <c r="N19" s="179">
        <v>1958.261</v>
      </c>
      <c r="O19" s="179">
        <v>1966.3040000000001</v>
      </c>
      <c r="P19" s="179">
        <v>1989.2950000000001</v>
      </c>
      <c r="Q19" s="179">
        <v>2164.23</v>
      </c>
      <c r="R19" s="179">
        <v>2134.8489999999997</v>
      </c>
      <c r="S19" s="179">
        <v>2434.8020000000001</v>
      </c>
      <c r="T19" s="179">
        <v>2394.6149999999998</v>
      </c>
      <c r="U19" s="179">
        <v>2370.3780000000002</v>
      </c>
      <c r="V19" s="179">
        <v>2382.4110000000001</v>
      </c>
      <c r="W19" s="179">
        <v>2406.2220000000002</v>
      </c>
      <c r="X19" s="179">
        <v>2469.8939999999998</v>
      </c>
      <c r="Y19" s="179">
        <v>2601.4850000000001</v>
      </c>
      <c r="Z19" s="179">
        <v>2595.7950000000001</v>
      </c>
      <c r="AA19" s="179">
        <v>2699.0659999999998</v>
      </c>
      <c r="AB19" s="179">
        <v>3068.0189999999998</v>
      </c>
      <c r="AC19" s="179">
        <v>3000.0830000000001</v>
      </c>
      <c r="AD19" s="179">
        <v>3159.1820000000002</v>
      </c>
      <c r="AE19" s="179">
        <v>3303.39</v>
      </c>
      <c r="AF19" s="179">
        <v>3250.114</v>
      </c>
      <c r="AG19" s="179">
        <v>3237.498</v>
      </c>
      <c r="AH19" s="179">
        <v>2778.7170000000001</v>
      </c>
      <c r="AI19" s="179">
        <v>2742.9740000000002</v>
      </c>
      <c r="AJ19" s="179">
        <v>2767.5120000000002</v>
      </c>
      <c r="AK19" s="179">
        <v>3438.4920000000002</v>
      </c>
      <c r="AL19" s="179">
        <v>3444.98</v>
      </c>
      <c r="AM19" s="179">
        <v>3522.1130000000003</v>
      </c>
      <c r="AN19" s="179">
        <v>3696.4630000000002</v>
      </c>
      <c r="AO19" s="179">
        <v>3640.9209999999998</v>
      </c>
      <c r="AP19" s="179">
        <v>3582.404</v>
      </c>
      <c r="AQ19" s="179">
        <v>3765.8519999999999</v>
      </c>
      <c r="AR19" s="179">
        <v>3770.096</v>
      </c>
      <c r="AS19" s="179">
        <v>3746.91</v>
      </c>
      <c r="AT19" s="179">
        <v>3537.692</v>
      </c>
      <c r="AU19" s="179">
        <v>3682.616</v>
      </c>
      <c r="AV19" s="179">
        <v>3777.63</v>
      </c>
      <c r="AW19" s="179">
        <v>4331.6170000000002</v>
      </c>
      <c r="AX19" s="179">
        <v>4301.759</v>
      </c>
      <c r="AY19" s="179">
        <v>4307.317</v>
      </c>
      <c r="AZ19" s="179">
        <v>3986.7220000000002</v>
      </c>
      <c r="BA19" s="179">
        <v>3883.9769999999999</v>
      </c>
      <c r="BB19" s="179">
        <v>3814.6210000000001</v>
      </c>
      <c r="BC19" s="179">
        <v>3592.74</v>
      </c>
      <c r="BD19" s="179">
        <v>3534.7660000000001</v>
      </c>
      <c r="BE19" s="179">
        <v>3577.5149999999999</v>
      </c>
      <c r="BF19" s="179">
        <v>3321.9250000000002</v>
      </c>
      <c r="BG19" s="179">
        <v>3256.8620000000001</v>
      </c>
      <c r="BH19" s="179">
        <v>3195.2939999999999</v>
      </c>
      <c r="BI19" s="179">
        <v>3473.1489999999999</v>
      </c>
      <c r="BJ19" s="179">
        <v>3411.453</v>
      </c>
      <c r="BK19" s="179">
        <v>3305.3209999999999</v>
      </c>
      <c r="BL19" s="179">
        <v>3231.9929999999999</v>
      </c>
      <c r="BM19" s="179">
        <v>3295.9340000000002</v>
      </c>
      <c r="BN19" s="179">
        <v>3512.835</v>
      </c>
      <c r="BO19" s="179">
        <v>2477.4430000000002</v>
      </c>
      <c r="BP19" s="179">
        <v>2440.1039999999998</v>
      </c>
      <c r="BQ19" s="179">
        <v>2430.3690000000001</v>
      </c>
      <c r="BR19" s="179">
        <v>2813.2220000000002</v>
      </c>
      <c r="BS19" s="179">
        <v>2834.7060000000001</v>
      </c>
      <c r="BT19" s="179">
        <v>2853.625</v>
      </c>
      <c r="BU19" s="179">
        <v>3483.9690000000001</v>
      </c>
      <c r="BV19" s="179">
        <v>3482.1489999999999</v>
      </c>
      <c r="BW19" s="179">
        <v>3493.0450000000001</v>
      </c>
      <c r="BX19" s="179">
        <v>3188.8340000000003</v>
      </c>
      <c r="BY19" s="179">
        <v>3150.9659999999999</v>
      </c>
      <c r="BZ19" s="179">
        <v>3168.694</v>
      </c>
      <c r="CA19" s="179">
        <v>3407.4610000000002</v>
      </c>
      <c r="CB19" s="179">
        <v>3367.5479999999998</v>
      </c>
      <c r="CC19" s="179">
        <v>3323.2640000000001</v>
      </c>
      <c r="CD19" s="179">
        <v>3102.4579999999996</v>
      </c>
      <c r="CE19" s="179">
        <v>3053.473</v>
      </c>
      <c r="CF19" s="179">
        <v>3073.6959999999999</v>
      </c>
      <c r="CG19" s="179">
        <v>4219.9480000000003</v>
      </c>
      <c r="CH19" s="179">
        <v>4231.3950000000004</v>
      </c>
      <c r="CI19" s="179">
        <v>4326.9410000000007</v>
      </c>
      <c r="CJ19" s="179">
        <v>5232.4979999999996</v>
      </c>
      <c r="CK19" s="179">
        <v>2727.7109999999998</v>
      </c>
      <c r="CL19" s="179">
        <v>2047.8430000000001</v>
      </c>
      <c r="CM19" s="179">
        <v>2223.3719999999998</v>
      </c>
      <c r="CN19" s="179">
        <v>2223.3719999999998</v>
      </c>
      <c r="CO19" s="179">
        <v>2223.3719999999998</v>
      </c>
      <c r="CP19" s="179">
        <v>2070.2550000000001</v>
      </c>
      <c r="CQ19" s="179">
        <v>2376.9589999999998</v>
      </c>
      <c r="CR19" s="179">
        <v>2376.9589999999998</v>
      </c>
      <c r="CS19" s="179">
        <v>2340.39</v>
      </c>
      <c r="CT19" s="179">
        <v>2340.39</v>
      </c>
      <c r="CU19" s="179">
        <v>2303.8209999999999</v>
      </c>
      <c r="CV19" s="179">
        <v>2596.3710000000001</v>
      </c>
      <c r="CW19" s="179">
        <v>2596.3710000000001</v>
      </c>
      <c r="CX19" s="179">
        <v>2486.6640000000002</v>
      </c>
      <c r="CY19" s="179">
        <v>2559.8020000000001</v>
      </c>
      <c r="CZ19" s="179">
        <v>2523.2339999999999</v>
      </c>
      <c r="DA19" s="179">
        <v>2523.2339999999999</v>
      </c>
      <c r="DB19" s="179">
        <v>2413.527</v>
      </c>
      <c r="DC19" s="179">
        <v>2413.527</v>
      </c>
      <c r="DD19" s="179">
        <v>2413.527</v>
      </c>
      <c r="DE19" s="179">
        <v>2373.7320000000004</v>
      </c>
      <c r="DF19" s="179">
        <v>2350.1029999999996</v>
      </c>
      <c r="DG19" s="179">
        <v>2448.1990000000001</v>
      </c>
      <c r="DH19" s="179">
        <v>2612.9250000000002</v>
      </c>
      <c r="DI19" s="179">
        <v>2658.1019999999999</v>
      </c>
      <c r="DJ19" s="179">
        <v>2745.1339999999996</v>
      </c>
      <c r="DK19" s="179">
        <v>2637.1570000000002</v>
      </c>
      <c r="DL19" s="179">
        <v>2660.5729999999999</v>
      </c>
      <c r="DM19" s="179">
        <v>2711.9929999999999</v>
      </c>
      <c r="DN19" s="179">
        <v>2623.3720000000003</v>
      </c>
      <c r="DO19" s="179">
        <v>2677.31</v>
      </c>
      <c r="DP19" s="179">
        <v>2598.5830000000001</v>
      </c>
      <c r="DQ19" s="179">
        <v>2598.2750000000001</v>
      </c>
      <c r="DR19" s="179">
        <v>2605.0659999999998</v>
      </c>
      <c r="DS19" s="179">
        <v>2546.873</v>
      </c>
      <c r="DT19" s="179">
        <v>2821.3009999999999</v>
      </c>
      <c r="DU19" s="179">
        <v>2791.9640000000004</v>
      </c>
      <c r="DV19" s="179">
        <v>2779.2070000000003</v>
      </c>
      <c r="DW19" s="179">
        <v>2981.7719999999999</v>
      </c>
      <c r="DX19" s="179">
        <v>2990.16</v>
      </c>
      <c r="DY19" s="179">
        <v>2993.71</v>
      </c>
      <c r="DZ19" s="179">
        <v>2883.7930000000001</v>
      </c>
      <c r="EA19" s="179">
        <v>2859.491</v>
      </c>
      <c r="EB19" s="179">
        <v>2768.3259999999996</v>
      </c>
      <c r="EC19" s="179">
        <v>2955.5239999999999</v>
      </c>
      <c r="ED19" s="179">
        <v>3031.4879999999998</v>
      </c>
      <c r="EE19" s="179">
        <v>3713.5910000000003</v>
      </c>
      <c r="EF19" s="278">
        <f t="shared" si="0"/>
        <v>31675.363000000001</v>
      </c>
      <c r="EG19" s="278">
        <f t="shared" si="1"/>
        <v>35570.327000000005</v>
      </c>
    </row>
    <row r="20" spans="1:137" x14ac:dyDescent="0.2">
      <c r="A20" s="174" t="str">
        <f>IF('1'!$A$1=1,B20,C20)</f>
        <v xml:space="preserve">    Credit</v>
      </c>
      <c r="B20" s="175" t="s">
        <v>214</v>
      </c>
      <c r="C20" s="175" t="s">
        <v>229</v>
      </c>
      <c r="D20" s="176">
        <v>1644.519</v>
      </c>
      <c r="E20" s="176">
        <v>2545.9090000000001</v>
      </c>
      <c r="F20" s="176">
        <v>2395.39</v>
      </c>
      <c r="G20" s="176">
        <v>1975.7239999999999</v>
      </c>
      <c r="H20" s="176">
        <v>1840.5419999999999</v>
      </c>
      <c r="I20" s="176">
        <v>1910.9549999999999</v>
      </c>
      <c r="J20" s="176">
        <v>1762.347</v>
      </c>
      <c r="K20" s="176">
        <v>1751.7760000000001</v>
      </c>
      <c r="L20" s="176">
        <v>1786.24</v>
      </c>
      <c r="M20" s="176">
        <v>1878.3520000000001</v>
      </c>
      <c r="N20" s="176">
        <v>2004.886</v>
      </c>
      <c r="O20" s="176">
        <v>2013.1210000000001</v>
      </c>
      <c r="P20" s="176">
        <v>1989.2950000000001</v>
      </c>
      <c r="Q20" s="176">
        <v>2164.23</v>
      </c>
      <c r="R20" s="176">
        <v>2161.2049999999999</v>
      </c>
      <c r="S20" s="176">
        <v>2434.8020000000001</v>
      </c>
      <c r="T20" s="176">
        <v>2394.6149999999998</v>
      </c>
      <c r="U20" s="176">
        <v>2395.3290000000002</v>
      </c>
      <c r="V20" s="176">
        <v>2382.4110000000001</v>
      </c>
      <c r="W20" s="176">
        <v>2406.2220000000002</v>
      </c>
      <c r="X20" s="176">
        <v>2496.1689999999999</v>
      </c>
      <c r="Y20" s="176">
        <v>2627.2420000000002</v>
      </c>
      <c r="Z20" s="176">
        <v>2621.4960000000001</v>
      </c>
      <c r="AA20" s="176">
        <v>2699.0659999999998</v>
      </c>
      <c r="AB20" s="176">
        <v>3068.0189999999998</v>
      </c>
      <c r="AC20" s="176">
        <v>3000.0830000000001</v>
      </c>
      <c r="AD20" s="176">
        <v>3186.1840000000002</v>
      </c>
      <c r="AE20" s="176">
        <v>3303.39</v>
      </c>
      <c r="AF20" s="176">
        <v>3250.114</v>
      </c>
      <c r="AG20" s="176">
        <v>3237.498</v>
      </c>
      <c r="AH20" s="176">
        <v>2778.7170000000001</v>
      </c>
      <c r="AI20" s="176">
        <v>2742.9740000000002</v>
      </c>
      <c r="AJ20" s="176">
        <v>2767.5120000000002</v>
      </c>
      <c r="AK20" s="176">
        <v>3438.4920000000002</v>
      </c>
      <c r="AL20" s="176">
        <v>3444.98</v>
      </c>
      <c r="AM20" s="176">
        <v>3549.63</v>
      </c>
      <c r="AN20" s="176">
        <v>3696.4630000000002</v>
      </c>
      <c r="AO20" s="176">
        <v>3640.9209999999998</v>
      </c>
      <c r="AP20" s="176">
        <v>3582.404</v>
      </c>
      <c r="AQ20" s="176">
        <v>3765.8519999999999</v>
      </c>
      <c r="AR20" s="176">
        <v>3770.096</v>
      </c>
      <c r="AS20" s="176">
        <v>3746.91</v>
      </c>
      <c r="AT20" s="176">
        <v>3537.692</v>
      </c>
      <c r="AU20" s="176">
        <v>3682.616</v>
      </c>
      <c r="AV20" s="176">
        <v>3805.8209999999999</v>
      </c>
      <c r="AW20" s="176">
        <v>4331.6170000000002</v>
      </c>
      <c r="AX20" s="176">
        <v>4301.759</v>
      </c>
      <c r="AY20" s="176">
        <v>4335.1059999999998</v>
      </c>
      <c r="AZ20" s="176">
        <v>3986.7220000000002</v>
      </c>
      <c r="BA20" s="176">
        <v>3883.9769999999999</v>
      </c>
      <c r="BB20" s="176">
        <v>3841.4850000000001</v>
      </c>
      <c r="BC20" s="176">
        <v>3592.74</v>
      </c>
      <c r="BD20" s="176">
        <v>3534.7660000000001</v>
      </c>
      <c r="BE20" s="176">
        <v>3577.5149999999999</v>
      </c>
      <c r="BF20" s="176">
        <v>3321.9250000000002</v>
      </c>
      <c r="BG20" s="176">
        <v>3256.8620000000001</v>
      </c>
      <c r="BH20" s="176">
        <v>3195.2939999999999</v>
      </c>
      <c r="BI20" s="176">
        <v>3473.1489999999999</v>
      </c>
      <c r="BJ20" s="176">
        <v>3411.453</v>
      </c>
      <c r="BK20" s="176">
        <v>3328.93</v>
      </c>
      <c r="BL20" s="176">
        <v>3231.9929999999999</v>
      </c>
      <c r="BM20" s="176">
        <v>3295.9340000000002</v>
      </c>
      <c r="BN20" s="176">
        <v>3512.835</v>
      </c>
      <c r="BO20" s="176">
        <v>2477.4430000000002</v>
      </c>
      <c r="BP20" s="176">
        <v>2440.1039999999998</v>
      </c>
      <c r="BQ20" s="176">
        <v>2457.076</v>
      </c>
      <c r="BR20" s="176">
        <v>2813.2220000000002</v>
      </c>
      <c r="BS20" s="176">
        <v>2834.7060000000001</v>
      </c>
      <c r="BT20" s="176">
        <v>2881.6019999999999</v>
      </c>
      <c r="BU20" s="176">
        <v>3483.9690000000001</v>
      </c>
      <c r="BV20" s="176">
        <v>3482.1489999999999</v>
      </c>
      <c r="BW20" s="176">
        <v>3493.0450000000001</v>
      </c>
      <c r="BX20" s="176">
        <v>3217.0540000000001</v>
      </c>
      <c r="BY20" s="176">
        <v>3178.8510000000001</v>
      </c>
      <c r="BZ20" s="176">
        <v>3168.694</v>
      </c>
      <c r="CA20" s="176">
        <v>3435.3910000000001</v>
      </c>
      <c r="CB20" s="176">
        <v>3395.1509999999998</v>
      </c>
      <c r="CC20" s="176">
        <v>3323.2640000000001</v>
      </c>
      <c r="CD20" s="176">
        <v>3129.6729999999998</v>
      </c>
      <c r="CE20" s="176">
        <v>3080.2579999999998</v>
      </c>
      <c r="CF20" s="176">
        <v>3100.424</v>
      </c>
      <c r="CG20" s="176">
        <v>4246.3230000000003</v>
      </c>
      <c r="CH20" s="176">
        <v>4257.8410000000003</v>
      </c>
      <c r="CI20" s="176">
        <v>4354.1540000000005</v>
      </c>
      <c r="CJ20" s="176">
        <v>5232.4979999999996</v>
      </c>
      <c r="CK20" s="176">
        <v>2756.125</v>
      </c>
      <c r="CL20" s="176">
        <v>2047.8430000000001</v>
      </c>
      <c r="CM20" s="176">
        <v>2223.3719999999998</v>
      </c>
      <c r="CN20" s="176">
        <v>2223.3719999999998</v>
      </c>
      <c r="CO20" s="176">
        <v>2223.3719999999998</v>
      </c>
      <c r="CP20" s="176">
        <v>2070.2550000000001</v>
      </c>
      <c r="CQ20" s="176">
        <v>2376.9589999999998</v>
      </c>
      <c r="CR20" s="176">
        <v>2376.9589999999998</v>
      </c>
      <c r="CS20" s="176">
        <v>2376.9589999999998</v>
      </c>
      <c r="CT20" s="176">
        <v>2376.9589999999998</v>
      </c>
      <c r="CU20" s="176">
        <v>2340.39</v>
      </c>
      <c r="CV20" s="176">
        <v>2596.3710000000001</v>
      </c>
      <c r="CW20" s="176">
        <v>2596.3710000000001</v>
      </c>
      <c r="CX20" s="176">
        <v>2523.2330000000002</v>
      </c>
      <c r="CY20" s="176">
        <v>2596.3710000000001</v>
      </c>
      <c r="CZ20" s="176">
        <v>2596.3710000000001</v>
      </c>
      <c r="DA20" s="176">
        <v>2596.3710000000001</v>
      </c>
      <c r="DB20" s="176">
        <v>2450.096</v>
      </c>
      <c r="DC20" s="176">
        <v>2450.096</v>
      </c>
      <c r="DD20" s="176">
        <v>2450.096</v>
      </c>
      <c r="DE20" s="176">
        <v>2410.2510000000002</v>
      </c>
      <c r="DF20" s="176">
        <v>2386.2579999999998</v>
      </c>
      <c r="DG20" s="176">
        <v>2485.2930000000001</v>
      </c>
      <c r="DH20" s="176">
        <v>2650.7930000000001</v>
      </c>
      <c r="DI20" s="176">
        <v>2696.0749999999998</v>
      </c>
      <c r="DJ20" s="176">
        <v>2783.7979999999998</v>
      </c>
      <c r="DK20" s="176">
        <v>2637.1570000000002</v>
      </c>
      <c r="DL20" s="176">
        <v>2660.5729999999999</v>
      </c>
      <c r="DM20" s="176">
        <v>2752.471</v>
      </c>
      <c r="DN20" s="176">
        <v>2664.3620000000001</v>
      </c>
      <c r="DO20" s="176">
        <v>2718.4989999999998</v>
      </c>
      <c r="DP20" s="176">
        <v>2681.078</v>
      </c>
      <c r="DQ20" s="176">
        <v>2680.76</v>
      </c>
      <c r="DR20" s="176">
        <v>2687.7669999999998</v>
      </c>
      <c r="DS20" s="176">
        <v>2672.1289999999999</v>
      </c>
      <c r="DT20" s="176">
        <v>2863.41</v>
      </c>
      <c r="DU20" s="176">
        <v>2833.6350000000002</v>
      </c>
      <c r="DV20" s="176">
        <v>2862.1680000000001</v>
      </c>
      <c r="DW20" s="176">
        <v>3023.1860000000001</v>
      </c>
      <c r="DX20" s="176">
        <v>3031.69</v>
      </c>
      <c r="DY20" s="176">
        <v>3035.2890000000002</v>
      </c>
      <c r="DZ20" s="176">
        <v>2883.7930000000001</v>
      </c>
      <c r="EA20" s="176">
        <v>2859.491</v>
      </c>
      <c r="EB20" s="176">
        <v>2809.6439999999998</v>
      </c>
      <c r="EC20" s="176">
        <v>2997.1509999999998</v>
      </c>
      <c r="ED20" s="176">
        <v>3031.4879999999998</v>
      </c>
      <c r="EE20" s="176">
        <v>3755.7910000000002</v>
      </c>
      <c r="EF20" s="277">
        <f t="shared" si="0"/>
        <v>32285.462</v>
      </c>
      <c r="EG20" s="277">
        <f t="shared" si="1"/>
        <v>35986.736000000004</v>
      </c>
    </row>
    <row r="21" spans="1:137" x14ac:dyDescent="0.2">
      <c r="A21" s="174" t="str">
        <f>IF('1'!$A$1=1,B21,C21)</f>
        <v xml:space="preserve">    Debit</v>
      </c>
      <c r="B21" s="175" t="s">
        <v>216</v>
      </c>
      <c r="C21" s="175" t="s">
        <v>230</v>
      </c>
      <c r="D21" s="176">
        <v>79.063000000000002</v>
      </c>
      <c r="E21" s="176">
        <v>122.399</v>
      </c>
      <c r="F21" s="176">
        <v>139.53700000000001</v>
      </c>
      <c r="G21" s="176">
        <v>181.67599999999999</v>
      </c>
      <c r="H21" s="176">
        <v>167.322</v>
      </c>
      <c r="I21" s="176">
        <v>191.095</v>
      </c>
      <c r="J21" s="176">
        <v>108.78700000000001</v>
      </c>
      <c r="K21" s="176">
        <v>108.134</v>
      </c>
      <c r="L21" s="176">
        <v>130.70099999999999</v>
      </c>
      <c r="M21" s="176">
        <v>43.683</v>
      </c>
      <c r="N21" s="176">
        <v>46.625</v>
      </c>
      <c r="O21" s="176">
        <v>46.817</v>
      </c>
      <c r="P21" s="176">
        <v>0</v>
      </c>
      <c r="Q21" s="176">
        <v>0</v>
      </c>
      <c r="R21" s="176">
        <v>26.356000000000002</v>
      </c>
      <c r="S21" s="176">
        <v>0</v>
      </c>
      <c r="T21" s="176">
        <v>0</v>
      </c>
      <c r="U21" s="176">
        <v>24.951000000000001</v>
      </c>
      <c r="V21" s="176">
        <v>0</v>
      </c>
      <c r="W21" s="176">
        <v>0</v>
      </c>
      <c r="X21" s="176">
        <v>26.274999999999999</v>
      </c>
      <c r="Y21" s="176">
        <v>25.757000000000001</v>
      </c>
      <c r="Z21" s="176">
        <v>25.701000000000001</v>
      </c>
      <c r="AA21" s="176">
        <v>0</v>
      </c>
      <c r="AB21" s="176">
        <v>0</v>
      </c>
      <c r="AC21" s="176">
        <v>0</v>
      </c>
      <c r="AD21" s="176">
        <v>27.001999999999999</v>
      </c>
      <c r="AE21" s="176">
        <v>0</v>
      </c>
      <c r="AF21" s="176">
        <v>0</v>
      </c>
      <c r="AG21" s="176">
        <v>0</v>
      </c>
      <c r="AH21" s="176">
        <v>0</v>
      </c>
      <c r="AI21" s="176">
        <v>0</v>
      </c>
      <c r="AJ21" s="176">
        <v>0</v>
      </c>
      <c r="AK21" s="176">
        <v>0</v>
      </c>
      <c r="AL21" s="176">
        <v>0</v>
      </c>
      <c r="AM21" s="176">
        <v>27.516999999999999</v>
      </c>
      <c r="AN21" s="176">
        <v>0</v>
      </c>
      <c r="AO21" s="176">
        <v>0</v>
      </c>
      <c r="AP21" s="176">
        <v>0</v>
      </c>
      <c r="AQ21" s="176">
        <v>0</v>
      </c>
      <c r="AR21" s="176">
        <v>0</v>
      </c>
      <c r="AS21" s="176">
        <v>0</v>
      </c>
      <c r="AT21" s="176">
        <v>0</v>
      </c>
      <c r="AU21" s="176">
        <v>0</v>
      </c>
      <c r="AV21" s="176">
        <v>28.190999999999999</v>
      </c>
      <c r="AW21" s="176">
        <v>0</v>
      </c>
      <c r="AX21" s="176">
        <v>0</v>
      </c>
      <c r="AY21" s="176">
        <v>27.789000000000001</v>
      </c>
      <c r="AZ21" s="176">
        <v>0</v>
      </c>
      <c r="BA21" s="176">
        <v>0</v>
      </c>
      <c r="BB21" s="176">
        <v>26.864000000000001</v>
      </c>
      <c r="BC21" s="176">
        <v>0</v>
      </c>
      <c r="BD21" s="176">
        <v>0</v>
      </c>
      <c r="BE21" s="176">
        <v>0</v>
      </c>
      <c r="BF21" s="176">
        <v>0</v>
      </c>
      <c r="BG21" s="176">
        <v>0</v>
      </c>
      <c r="BH21" s="176">
        <v>0</v>
      </c>
      <c r="BI21" s="176">
        <v>0</v>
      </c>
      <c r="BJ21" s="176">
        <v>0</v>
      </c>
      <c r="BK21" s="176">
        <v>23.609000000000002</v>
      </c>
      <c r="BL21" s="176">
        <v>0</v>
      </c>
      <c r="BM21" s="176">
        <v>0</v>
      </c>
      <c r="BN21" s="176">
        <v>0</v>
      </c>
      <c r="BO21" s="176">
        <v>0</v>
      </c>
      <c r="BP21" s="176">
        <v>0</v>
      </c>
      <c r="BQ21" s="176">
        <v>26.707000000000001</v>
      </c>
      <c r="BR21" s="176">
        <v>0</v>
      </c>
      <c r="BS21" s="176">
        <v>0</v>
      </c>
      <c r="BT21" s="176">
        <v>27.977</v>
      </c>
      <c r="BU21" s="176">
        <v>0</v>
      </c>
      <c r="BV21" s="176">
        <v>0</v>
      </c>
      <c r="BW21" s="176">
        <v>0</v>
      </c>
      <c r="BX21" s="176">
        <v>28.22</v>
      </c>
      <c r="BY21" s="176">
        <v>27.885000000000002</v>
      </c>
      <c r="BZ21" s="176">
        <v>0</v>
      </c>
      <c r="CA21" s="176">
        <v>27.93</v>
      </c>
      <c r="CB21" s="176">
        <v>27.603000000000002</v>
      </c>
      <c r="CC21" s="176">
        <v>0</v>
      </c>
      <c r="CD21" s="176">
        <v>27.215</v>
      </c>
      <c r="CE21" s="176">
        <v>26.785</v>
      </c>
      <c r="CF21" s="176">
        <v>26.728000000000002</v>
      </c>
      <c r="CG21" s="176">
        <v>26.375</v>
      </c>
      <c r="CH21" s="176">
        <v>26.446000000000002</v>
      </c>
      <c r="CI21" s="176">
        <v>27.213000000000001</v>
      </c>
      <c r="CJ21" s="176">
        <v>0</v>
      </c>
      <c r="CK21" s="176">
        <v>28.414000000000001</v>
      </c>
      <c r="CL21" s="176">
        <v>0</v>
      </c>
      <c r="CM21" s="176">
        <v>0</v>
      </c>
      <c r="CN21" s="176">
        <v>0</v>
      </c>
      <c r="CO21" s="176">
        <v>0</v>
      </c>
      <c r="CP21" s="176">
        <v>0</v>
      </c>
      <c r="CQ21" s="176">
        <v>0</v>
      </c>
      <c r="CR21" s="176">
        <v>0</v>
      </c>
      <c r="CS21" s="176">
        <v>36.569000000000003</v>
      </c>
      <c r="CT21" s="176">
        <v>36.569000000000003</v>
      </c>
      <c r="CU21" s="176">
        <v>36.569000000000003</v>
      </c>
      <c r="CV21" s="176">
        <v>0</v>
      </c>
      <c r="CW21" s="176">
        <v>0</v>
      </c>
      <c r="CX21" s="176">
        <v>36.569000000000003</v>
      </c>
      <c r="CY21" s="176">
        <v>36.569000000000003</v>
      </c>
      <c r="CZ21" s="176">
        <v>73.137</v>
      </c>
      <c r="DA21" s="176">
        <v>73.137</v>
      </c>
      <c r="DB21" s="176">
        <v>36.569000000000003</v>
      </c>
      <c r="DC21" s="176">
        <v>36.569000000000003</v>
      </c>
      <c r="DD21" s="176">
        <v>36.569000000000003</v>
      </c>
      <c r="DE21" s="176">
        <v>36.518999999999998</v>
      </c>
      <c r="DF21" s="176">
        <v>36.155000000000001</v>
      </c>
      <c r="DG21" s="176">
        <v>37.094000000000001</v>
      </c>
      <c r="DH21" s="176">
        <v>37.868000000000002</v>
      </c>
      <c r="DI21" s="176">
        <v>37.972999999999999</v>
      </c>
      <c r="DJ21" s="176">
        <v>38.664000000000001</v>
      </c>
      <c r="DK21" s="176">
        <v>0</v>
      </c>
      <c r="DL21" s="176">
        <v>0</v>
      </c>
      <c r="DM21" s="176">
        <v>40.478000000000002</v>
      </c>
      <c r="DN21" s="176">
        <v>40.99</v>
      </c>
      <c r="DO21" s="176">
        <v>41.189</v>
      </c>
      <c r="DP21" s="176">
        <v>82.495000000000005</v>
      </c>
      <c r="DQ21" s="176">
        <v>82.484999999999999</v>
      </c>
      <c r="DR21" s="176">
        <v>82.700999999999993</v>
      </c>
      <c r="DS21" s="176">
        <v>125.256</v>
      </c>
      <c r="DT21" s="176">
        <v>42.109000000000002</v>
      </c>
      <c r="DU21" s="176">
        <v>41.670999999999999</v>
      </c>
      <c r="DV21" s="176">
        <v>82.960999999999999</v>
      </c>
      <c r="DW21" s="176">
        <v>41.414000000000001</v>
      </c>
      <c r="DX21" s="176">
        <v>41.53</v>
      </c>
      <c r="DY21" s="176">
        <v>41.579000000000001</v>
      </c>
      <c r="DZ21" s="176">
        <v>0</v>
      </c>
      <c r="EA21" s="176">
        <v>0</v>
      </c>
      <c r="EB21" s="176">
        <v>41.317999999999998</v>
      </c>
      <c r="EC21" s="176">
        <v>41.627000000000002</v>
      </c>
      <c r="ED21" s="176">
        <v>0</v>
      </c>
      <c r="EE21" s="176">
        <v>42.2</v>
      </c>
      <c r="EF21" s="277">
        <f t="shared" si="0"/>
        <v>610.09900000000005</v>
      </c>
      <c r="EG21" s="277">
        <f t="shared" si="1"/>
        <v>416.40899999999993</v>
      </c>
    </row>
    <row r="22" spans="1:137" outlineLevel="1" x14ac:dyDescent="0.2">
      <c r="A22" s="184" t="str">
        <f>IF('1'!$A$1=1,B22,C22)</f>
        <v>Goods for processing in reporting economy</v>
      </c>
      <c r="B22" s="185" t="s">
        <v>232</v>
      </c>
      <c r="C22" s="185" t="s">
        <v>231</v>
      </c>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6"/>
      <c r="BA22" s="176"/>
      <c r="BB22" s="176"/>
      <c r="BC22" s="176"/>
      <c r="BD22" s="176"/>
      <c r="BE22" s="176"/>
      <c r="BF22" s="176"/>
      <c r="BG22" s="176"/>
      <c r="BH22" s="176"/>
      <c r="BI22" s="176"/>
      <c r="BJ22" s="176"/>
      <c r="BK22" s="176"/>
      <c r="BL22" s="176"/>
      <c r="BM22" s="176"/>
      <c r="BN22" s="176"/>
      <c r="BO22" s="176"/>
      <c r="BP22" s="176"/>
      <c r="BQ22" s="176"/>
      <c r="BR22" s="176"/>
      <c r="BS22" s="176"/>
      <c r="BT22" s="176"/>
      <c r="BU22" s="176"/>
      <c r="BV22" s="176"/>
      <c r="BW22" s="176"/>
      <c r="BX22" s="176"/>
      <c r="BY22" s="176"/>
      <c r="BZ22" s="176"/>
      <c r="CA22" s="176"/>
      <c r="CB22" s="176"/>
      <c r="CC22" s="176"/>
      <c r="CD22" s="176"/>
      <c r="CE22" s="176"/>
      <c r="CF22" s="176"/>
      <c r="CG22" s="176"/>
      <c r="CH22" s="176"/>
      <c r="CI22" s="176"/>
      <c r="CJ22" s="176"/>
      <c r="CK22" s="176"/>
      <c r="CL22" s="176"/>
      <c r="CM22" s="176"/>
      <c r="CN22" s="176"/>
      <c r="CO22" s="176"/>
      <c r="CP22" s="176"/>
      <c r="CQ22" s="176"/>
      <c r="CR22" s="176"/>
      <c r="CS22" s="176"/>
      <c r="CT22" s="176"/>
      <c r="CU22" s="176"/>
      <c r="CV22" s="176"/>
      <c r="CW22" s="176"/>
      <c r="CX22" s="176"/>
      <c r="CY22" s="176"/>
      <c r="CZ22" s="176"/>
      <c r="DA22" s="176"/>
      <c r="DB22" s="176"/>
      <c r="DC22" s="176"/>
      <c r="DD22" s="176"/>
      <c r="DE22" s="176"/>
      <c r="DF22" s="176"/>
      <c r="DG22" s="176"/>
      <c r="DH22" s="176"/>
      <c r="DI22" s="176"/>
      <c r="DJ22" s="176"/>
      <c r="DK22" s="176"/>
      <c r="DL22" s="176"/>
      <c r="DM22" s="176"/>
      <c r="DN22" s="176"/>
      <c r="DO22" s="176"/>
      <c r="DP22" s="176"/>
      <c r="DQ22" s="176"/>
      <c r="DR22" s="176"/>
      <c r="DS22" s="176"/>
      <c r="DT22" s="176"/>
      <c r="DU22" s="176"/>
      <c r="DV22" s="176"/>
      <c r="DW22" s="176"/>
      <c r="DX22" s="176"/>
      <c r="DY22" s="176"/>
      <c r="DZ22" s="176"/>
      <c r="EA22" s="176"/>
      <c r="EB22" s="176"/>
      <c r="EC22" s="176"/>
      <c r="ED22" s="176"/>
      <c r="EE22" s="176"/>
      <c r="EF22" s="277"/>
      <c r="EG22" s="277"/>
    </row>
    <row r="23" spans="1:137" outlineLevel="1" x14ac:dyDescent="0.2">
      <c r="A23" s="174" t="str">
        <f>IF('1'!$A$1=1,B23,C23)</f>
        <v xml:space="preserve">     Credit</v>
      </c>
      <c r="B23" s="175" t="s">
        <v>214</v>
      </c>
      <c r="C23" s="175" t="s">
        <v>233</v>
      </c>
      <c r="D23" s="176">
        <v>4933.5569999999998</v>
      </c>
      <c r="E23" s="176">
        <v>6560.6109999999999</v>
      </c>
      <c r="F23" s="176">
        <v>6418.7150000000001</v>
      </c>
      <c r="G23" s="176">
        <v>6222.3950000000004</v>
      </c>
      <c r="H23" s="176">
        <v>5500.7120000000004</v>
      </c>
      <c r="I23" s="176">
        <v>5839.0290000000005</v>
      </c>
      <c r="J23" s="176">
        <v>6461.94</v>
      </c>
      <c r="K23" s="176">
        <v>5579.732</v>
      </c>
      <c r="L23" s="176">
        <v>6426.1090000000004</v>
      </c>
      <c r="M23" s="176">
        <v>6486.8680000000004</v>
      </c>
      <c r="N23" s="176">
        <v>6783.9740000000002</v>
      </c>
      <c r="O23" s="176">
        <v>6765.0240000000003</v>
      </c>
      <c r="P23" s="176">
        <v>5992.1440000000002</v>
      </c>
      <c r="Q23" s="176">
        <v>7442.8410000000003</v>
      </c>
      <c r="R23" s="176">
        <v>7511.5060000000003</v>
      </c>
      <c r="S23" s="176">
        <v>7560.7020000000002</v>
      </c>
      <c r="T23" s="176">
        <v>7234.259</v>
      </c>
      <c r="U23" s="176">
        <v>7385.5969999999998</v>
      </c>
      <c r="V23" s="176">
        <v>7296.134</v>
      </c>
      <c r="W23" s="176">
        <v>7193.6</v>
      </c>
      <c r="X23" s="176">
        <v>8092.8419999999996</v>
      </c>
      <c r="Y23" s="176">
        <v>7212.0360000000001</v>
      </c>
      <c r="Z23" s="176">
        <v>8275.7019999999993</v>
      </c>
      <c r="AA23" s="176">
        <v>7284.8580000000002</v>
      </c>
      <c r="AB23" s="176">
        <v>7656.473</v>
      </c>
      <c r="AC23" s="176">
        <v>8729.9699999999993</v>
      </c>
      <c r="AD23" s="176">
        <v>9342.5409999999993</v>
      </c>
      <c r="AE23" s="176">
        <v>8352.473</v>
      </c>
      <c r="AF23" s="176">
        <v>10358.088</v>
      </c>
      <c r="AG23" s="176">
        <v>9686.3860000000004</v>
      </c>
      <c r="AH23" s="176">
        <v>8881.5059999999994</v>
      </c>
      <c r="AI23" s="176">
        <v>9485.0499999999993</v>
      </c>
      <c r="AJ23" s="176">
        <v>10417.334000000001</v>
      </c>
      <c r="AK23" s="176">
        <v>9888.9969999999994</v>
      </c>
      <c r="AL23" s="176">
        <v>10601.994000000001</v>
      </c>
      <c r="AM23" s="176">
        <v>9603.2610000000004</v>
      </c>
      <c r="AN23" s="176">
        <v>10406.964</v>
      </c>
      <c r="AO23" s="176">
        <v>10542.367</v>
      </c>
      <c r="AP23" s="176">
        <v>11274.036</v>
      </c>
      <c r="AQ23" s="176">
        <v>10303.789000000001</v>
      </c>
      <c r="AR23" s="176">
        <v>11022.296</v>
      </c>
      <c r="AS23" s="176">
        <v>10742.89</v>
      </c>
      <c r="AT23" s="176">
        <v>10349.069</v>
      </c>
      <c r="AU23" s="176">
        <v>10168.416999999999</v>
      </c>
      <c r="AV23" s="176">
        <v>10712.682000000001</v>
      </c>
      <c r="AW23" s="176">
        <v>10210.24</v>
      </c>
      <c r="AX23" s="176">
        <v>12151.072</v>
      </c>
      <c r="AY23" s="176">
        <v>9503.8850000000002</v>
      </c>
      <c r="AZ23" s="176">
        <v>10677.724</v>
      </c>
      <c r="BA23" s="176">
        <v>10293.897000000001</v>
      </c>
      <c r="BB23" s="176">
        <v>10799.141</v>
      </c>
      <c r="BC23" s="176">
        <v>10402.86</v>
      </c>
      <c r="BD23" s="176">
        <v>10920.843000000001</v>
      </c>
      <c r="BE23" s="176">
        <v>9593.0400000000009</v>
      </c>
      <c r="BF23" s="176">
        <v>9502.25</v>
      </c>
      <c r="BG23" s="176">
        <v>9745.3379999999997</v>
      </c>
      <c r="BH23" s="176">
        <v>9585.8829999999998</v>
      </c>
      <c r="BI23" s="176">
        <v>9675.2009999999991</v>
      </c>
      <c r="BJ23" s="176">
        <v>9698.2720000000008</v>
      </c>
      <c r="BK23" s="176">
        <v>7413.3630000000003</v>
      </c>
      <c r="BL23" s="176">
        <v>9478.9050000000007</v>
      </c>
      <c r="BM23" s="176">
        <v>9469.6620000000003</v>
      </c>
      <c r="BN23" s="176">
        <v>8372.6970000000001</v>
      </c>
      <c r="BO23" s="176">
        <v>6234.4459999999999</v>
      </c>
      <c r="BP23" s="176">
        <v>6810.84</v>
      </c>
      <c r="BQ23" s="176">
        <v>9133.9110000000001</v>
      </c>
      <c r="BR23" s="176">
        <v>10296.94</v>
      </c>
      <c r="BS23" s="176">
        <v>9797.625</v>
      </c>
      <c r="BT23" s="176">
        <v>11414.5</v>
      </c>
      <c r="BU23" s="176">
        <v>11414.956</v>
      </c>
      <c r="BV23" s="176">
        <v>10757.858</v>
      </c>
      <c r="BW23" s="176">
        <v>10619.984</v>
      </c>
      <c r="BX23" s="176">
        <v>10582.414000000001</v>
      </c>
      <c r="BY23" s="176">
        <v>11795.210999999999</v>
      </c>
      <c r="BZ23" s="176">
        <v>12230.046</v>
      </c>
      <c r="CA23" s="176">
        <v>13043.315000000001</v>
      </c>
      <c r="CB23" s="176">
        <v>10985.933999999999</v>
      </c>
      <c r="CC23" s="176">
        <v>11903.823</v>
      </c>
      <c r="CD23" s="176">
        <v>12001.617</v>
      </c>
      <c r="CE23" s="176">
        <v>9669.3310000000001</v>
      </c>
      <c r="CF23" s="176">
        <v>11092.032999999999</v>
      </c>
      <c r="CG23" s="176">
        <v>10919.118</v>
      </c>
      <c r="CH23" s="176">
        <v>12826.416999999999</v>
      </c>
      <c r="CI23" s="176">
        <v>12735.898999999999</v>
      </c>
      <c r="CJ23" s="176">
        <v>12395.703</v>
      </c>
      <c r="CK23" s="176">
        <v>11933.739</v>
      </c>
      <c r="CL23" s="176">
        <v>10561.019</v>
      </c>
      <c r="CM23" s="176">
        <v>8396.1560000000009</v>
      </c>
      <c r="CN23" s="176">
        <v>8630.1959999999999</v>
      </c>
      <c r="CO23" s="176">
        <v>7342.98</v>
      </c>
      <c r="CP23" s="176">
        <v>7421.07</v>
      </c>
      <c r="CQ23" s="176">
        <v>8410.7780000000002</v>
      </c>
      <c r="CR23" s="176">
        <v>8593.6209999999992</v>
      </c>
      <c r="CS23" s="176">
        <v>7350.2889999999998</v>
      </c>
      <c r="CT23" s="176">
        <v>8447.3469999999998</v>
      </c>
      <c r="CU23" s="176">
        <v>6728.6220000000003</v>
      </c>
      <c r="CV23" s="176">
        <v>5594.9960000000001</v>
      </c>
      <c r="CW23" s="176">
        <v>6106.9560000000001</v>
      </c>
      <c r="CX23" s="176">
        <v>5960.6819999999998</v>
      </c>
      <c r="CY23" s="176">
        <v>4644.2120000000004</v>
      </c>
      <c r="CZ23" s="176">
        <v>5814.4070000000002</v>
      </c>
      <c r="DA23" s="176">
        <v>5265.8779999999997</v>
      </c>
      <c r="DB23" s="176">
        <v>4241.9579999999996</v>
      </c>
      <c r="DC23" s="176">
        <v>4461.3689999999997</v>
      </c>
      <c r="DD23" s="176">
        <v>3437.4479999999999</v>
      </c>
      <c r="DE23" s="176">
        <v>2118.0990000000002</v>
      </c>
      <c r="DF23" s="176">
        <v>1807.771</v>
      </c>
      <c r="DG23" s="176">
        <v>1187.0060000000001</v>
      </c>
      <c r="DH23" s="176">
        <v>7800.9059999999999</v>
      </c>
      <c r="DI23" s="176">
        <v>8543.9009999999998</v>
      </c>
      <c r="DJ23" s="176">
        <v>8622.0429999999997</v>
      </c>
      <c r="DK23" s="176">
        <v>8619.9599999999991</v>
      </c>
      <c r="DL23" s="176">
        <v>8974.4719999999998</v>
      </c>
      <c r="DM23" s="176">
        <v>8864.5750000000007</v>
      </c>
      <c r="DN23" s="176">
        <v>8730.9079999999994</v>
      </c>
      <c r="DO23" s="176">
        <v>9308.7990000000009</v>
      </c>
      <c r="DP23" s="176">
        <v>9734.3770000000004</v>
      </c>
      <c r="DQ23" s="176">
        <v>10475.584000000001</v>
      </c>
      <c r="DR23" s="176">
        <v>9551.9110000000001</v>
      </c>
      <c r="DS23" s="176">
        <v>7056.09</v>
      </c>
      <c r="DT23" s="176">
        <v>9221.8629999999994</v>
      </c>
      <c r="DU23" s="176">
        <v>9167.6419999999998</v>
      </c>
      <c r="DV23" s="176">
        <v>9747.9650000000001</v>
      </c>
      <c r="DW23" s="176">
        <v>9483.6919999999991</v>
      </c>
      <c r="DX23" s="176">
        <v>11130.04</v>
      </c>
      <c r="DY23" s="176">
        <v>10145.349</v>
      </c>
      <c r="DZ23" s="176">
        <v>9654.4369999999999</v>
      </c>
      <c r="EA23" s="176">
        <v>9034.3340000000007</v>
      </c>
      <c r="EB23" s="176">
        <v>9999.0290000000005</v>
      </c>
      <c r="EC23" s="176">
        <v>10198.64</v>
      </c>
      <c r="ED23" s="176">
        <v>9557.6080000000002</v>
      </c>
      <c r="EE23" s="176">
        <v>8144.5810000000001</v>
      </c>
      <c r="EF23" s="277">
        <f t="shared" si="0"/>
        <v>106283.52599999998</v>
      </c>
      <c r="EG23" s="277">
        <f t="shared" si="1"/>
        <v>115485.18</v>
      </c>
    </row>
    <row r="24" spans="1:137" outlineLevel="1" x14ac:dyDescent="0.2">
      <c r="A24" s="174" t="str">
        <f>IF('1'!$A$1=1,B24,C24)</f>
        <v xml:space="preserve">     Debit</v>
      </c>
      <c r="B24" s="175" t="s">
        <v>216</v>
      </c>
      <c r="C24" s="175" t="s">
        <v>234</v>
      </c>
      <c r="D24" s="176">
        <v>2877.9090000000001</v>
      </c>
      <c r="E24" s="176">
        <v>4137.1019999999999</v>
      </c>
      <c r="F24" s="176">
        <v>4395.4250000000002</v>
      </c>
      <c r="G24" s="176">
        <v>4133.1239999999998</v>
      </c>
      <c r="H24" s="176">
        <v>4120.3050000000003</v>
      </c>
      <c r="I24" s="176">
        <v>4692.4560000000001</v>
      </c>
      <c r="J24" s="176">
        <v>4090.386</v>
      </c>
      <c r="K24" s="176">
        <v>4044.2240000000002</v>
      </c>
      <c r="L24" s="176">
        <v>4596.3010000000004</v>
      </c>
      <c r="M24" s="176">
        <v>5001.6589999999997</v>
      </c>
      <c r="N24" s="176">
        <v>5035.527</v>
      </c>
      <c r="O24" s="176">
        <v>4588.0439999999999</v>
      </c>
      <c r="P24" s="176">
        <v>4318.2250000000004</v>
      </c>
      <c r="Q24" s="176">
        <v>5199.4309999999996</v>
      </c>
      <c r="R24" s="176">
        <v>5613.8630000000003</v>
      </c>
      <c r="S24" s="176">
        <v>5433.4530000000004</v>
      </c>
      <c r="T24" s="176">
        <v>5520.2190000000001</v>
      </c>
      <c r="U24" s="176">
        <v>5489.2950000000001</v>
      </c>
      <c r="V24" s="176">
        <v>5037.8069999999998</v>
      </c>
      <c r="W24" s="176">
        <v>5088.1559999999999</v>
      </c>
      <c r="X24" s="176">
        <v>5754.326</v>
      </c>
      <c r="Y24" s="176">
        <v>5434.7839999999997</v>
      </c>
      <c r="Z24" s="176">
        <v>5731.3090000000002</v>
      </c>
      <c r="AA24" s="176">
        <v>4978.8599999999997</v>
      </c>
      <c r="AB24" s="176">
        <v>5402.9719999999998</v>
      </c>
      <c r="AC24" s="176">
        <v>5810.9709999999995</v>
      </c>
      <c r="AD24" s="176">
        <v>6669.3860000000004</v>
      </c>
      <c r="AE24" s="176">
        <v>5827.9309999999996</v>
      </c>
      <c r="AF24" s="176">
        <v>7160.8209999999999</v>
      </c>
      <c r="AG24" s="176">
        <v>6788.3029999999999</v>
      </c>
      <c r="AH24" s="176">
        <v>6284.5739999999996</v>
      </c>
      <c r="AI24" s="176">
        <v>6665.1710000000003</v>
      </c>
      <c r="AJ24" s="176">
        <v>7075.433</v>
      </c>
      <c r="AK24" s="176">
        <v>7196.8440000000001</v>
      </c>
      <c r="AL24" s="176">
        <v>7557.5929999999998</v>
      </c>
      <c r="AM24" s="176">
        <v>6934.16</v>
      </c>
      <c r="AN24" s="176">
        <v>7449.7939999999999</v>
      </c>
      <c r="AO24" s="176">
        <v>7417.6959999999999</v>
      </c>
      <c r="AP24" s="176">
        <v>7717.973</v>
      </c>
      <c r="AQ24" s="176">
        <v>7531.7039999999997</v>
      </c>
      <c r="AR24" s="176">
        <v>7592.5550000000003</v>
      </c>
      <c r="AS24" s="176">
        <v>7677.2359999999999</v>
      </c>
      <c r="AT24" s="176">
        <v>6600.1719999999996</v>
      </c>
      <c r="AU24" s="176">
        <v>6788.1059999999998</v>
      </c>
      <c r="AV24" s="176">
        <v>6681.33</v>
      </c>
      <c r="AW24" s="176">
        <v>8072.5590000000002</v>
      </c>
      <c r="AX24" s="176">
        <v>7765.5119999999997</v>
      </c>
      <c r="AY24" s="176">
        <v>6975.0739999999996</v>
      </c>
      <c r="AZ24" s="176">
        <v>7109.19</v>
      </c>
      <c r="BA24" s="176">
        <v>6572.884</v>
      </c>
      <c r="BB24" s="176">
        <v>7306.8810000000003</v>
      </c>
      <c r="BC24" s="176">
        <v>6756.4970000000003</v>
      </c>
      <c r="BD24" s="176">
        <v>8151.0640000000003</v>
      </c>
      <c r="BE24" s="176">
        <v>6174.5259999999998</v>
      </c>
      <c r="BF24" s="176">
        <v>7184.6279999999997</v>
      </c>
      <c r="BG24" s="176">
        <v>6336.9939999999997</v>
      </c>
      <c r="BH24" s="176">
        <v>6464.8980000000001</v>
      </c>
      <c r="BI24" s="176">
        <v>6971.1059999999998</v>
      </c>
      <c r="BJ24" s="176">
        <v>6579.23</v>
      </c>
      <c r="BK24" s="176">
        <v>5335.732</v>
      </c>
      <c r="BL24" s="176">
        <v>5957.48</v>
      </c>
      <c r="BM24" s="176">
        <v>5706.3940000000002</v>
      </c>
      <c r="BN24" s="176">
        <v>5942.7659999999996</v>
      </c>
      <c r="BO24" s="176">
        <v>3294.183</v>
      </c>
      <c r="BP24" s="176">
        <v>5014.28</v>
      </c>
      <c r="BQ24" s="176">
        <v>6169.3959999999997</v>
      </c>
      <c r="BR24" s="176">
        <v>6937.4610000000002</v>
      </c>
      <c r="BS24" s="176">
        <v>6797.7910000000002</v>
      </c>
      <c r="BT24" s="176">
        <v>7805.5039999999999</v>
      </c>
      <c r="BU24" s="176">
        <v>8129.2610000000004</v>
      </c>
      <c r="BV24" s="176">
        <v>8040.0839999999998</v>
      </c>
      <c r="BW24" s="176">
        <v>7605.8239999999996</v>
      </c>
      <c r="BX24" s="176">
        <v>7591.1180000000004</v>
      </c>
      <c r="BY24" s="176">
        <v>7500.9740000000002</v>
      </c>
      <c r="BZ24" s="176">
        <v>8255.2810000000009</v>
      </c>
      <c r="CA24" s="176">
        <v>8658.3029999999999</v>
      </c>
      <c r="CB24" s="176">
        <v>9660.9979999999996</v>
      </c>
      <c r="CC24" s="176">
        <v>8798.4779999999992</v>
      </c>
      <c r="CD24" s="176">
        <v>8354.8670000000002</v>
      </c>
      <c r="CE24" s="176">
        <v>7151.5550000000003</v>
      </c>
      <c r="CF24" s="176">
        <v>7991.6090000000004</v>
      </c>
      <c r="CG24" s="176">
        <v>6778.2929999999997</v>
      </c>
      <c r="CH24" s="176">
        <v>8198.3279999999995</v>
      </c>
      <c r="CI24" s="176">
        <v>8408.9590000000007</v>
      </c>
      <c r="CJ24" s="176">
        <v>8870.0630000000001</v>
      </c>
      <c r="CK24" s="176">
        <v>8722.9950000000008</v>
      </c>
      <c r="CL24" s="176">
        <v>4622.2740000000003</v>
      </c>
      <c r="CM24" s="176">
        <v>5850.98</v>
      </c>
      <c r="CN24" s="176">
        <v>6055.7640000000001</v>
      </c>
      <c r="CO24" s="176">
        <v>5236.6270000000004</v>
      </c>
      <c r="CP24" s="176">
        <v>5892.2659999999996</v>
      </c>
      <c r="CQ24" s="176">
        <v>5960.6819999999998</v>
      </c>
      <c r="CR24" s="176">
        <v>6289.799</v>
      </c>
      <c r="CS24" s="176">
        <v>5997.25</v>
      </c>
      <c r="CT24" s="176">
        <v>6362.9359999999997</v>
      </c>
      <c r="CU24" s="176">
        <v>5887.5450000000001</v>
      </c>
      <c r="CV24" s="176">
        <v>5704.7020000000002</v>
      </c>
      <c r="CW24" s="176">
        <v>5339.0159999999996</v>
      </c>
      <c r="CX24" s="176">
        <v>6070.3879999999999</v>
      </c>
      <c r="CY24" s="176">
        <v>5704.7020000000002</v>
      </c>
      <c r="CZ24" s="176">
        <v>6216.6620000000003</v>
      </c>
      <c r="DA24" s="176">
        <v>6399.5050000000001</v>
      </c>
      <c r="DB24" s="176">
        <v>7130.8770000000004</v>
      </c>
      <c r="DC24" s="176">
        <v>6106.9560000000001</v>
      </c>
      <c r="DD24" s="176">
        <v>5741.27</v>
      </c>
      <c r="DE24" s="176">
        <v>5404.8050000000003</v>
      </c>
      <c r="DF24" s="176">
        <v>5206.38</v>
      </c>
      <c r="DG24" s="176">
        <v>4933.4920000000002</v>
      </c>
      <c r="DH24" s="176">
        <v>5150.1120000000001</v>
      </c>
      <c r="DI24" s="176">
        <v>5316.2049999999999</v>
      </c>
      <c r="DJ24" s="176">
        <v>5838.2439999999997</v>
      </c>
      <c r="DK24" s="176">
        <v>6691.2939999999999</v>
      </c>
      <c r="DL24" s="176">
        <v>6671.2889999999998</v>
      </c>
      <c r="DM24" s="176">
        <v>6597.835</v>
      </c>
      <c r="DN24" s="176">
        <v>6558.4279999999999</v>
      </c>
      <c r="DO24" s="176">
        <v>6672.6790000000001</v>
      </c>
      <c r="DP24" s="176">
        <v>7754.5039999999999</v>
      </c>
      <c r="DQ24" s="176">
        <v>8001.0370000000003</v>
      </c>
      <c r="DR24" s="176">
        <v>6616.0420000000004</v>
      </c>
      <c r="DS24" s="176">
        <v>5219.0010000000002</v>
      </c>
      <c r="DT24" s="176">
        <v>6147.9089999999997</v>
      </c>
      <c r="DU24" s="176">
        <v>6208.9939999999997</v>
      </c>
      <c r="DV24" s="176">
        <v>7217.6419999999998</v>
      </c>
      <c r="DW24" s="176">
        <v>6916.0550000000003</v>
      </c>
      <c r="DX24" s="176">
        <v>7433.87</v>
      </c>
      <c r="DY24" s="176">
        <v>7317.9570000000003</v>
      </c>
      <c r="DZ24" s="176">
        <v>7313.9679999999998</v>
      </c>
      <c r="EA24" s="176">
        <v>8412.7060000000001</v>
      </c>
      <c r="EB24" s="176">
        <v>7767.84</v>
      </c>
      <c r="EC24" s="176">
        <v>7118.2340000000004</v>
      </c>
      <c r="ED24" s="176">
        <v>6989.2640000000001</v>
      </c>
      <c r="EE24" s="176">
        <v>6161.1850000000004</v>
      </c>
      <c r="EF24" s="277">
        <f t="shared" si="0"/>
        <v>77086.67</v>
      </c>
      <c r="EG24" s="277">
        <f t="shared" si="1"/>
        <v>85005.623999999996</v>
      </c>
    </row>
    <row r="25" spans="1:137" outlineLevel="1" x14ac:dyDescent="0.2">
      <c r="A25" s="186" t="str">
        <f>IF('1'!$A$1=1,B25,C25)</f>
        <v>Goods for processing abroad</v>
      </c>
      <c r="B25" s="187" t="s">
        <v>236</v>
      </c>
      <c r="C25" s="187" t="s">
        <v>235</v>
      </c>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176"/>
      <c r="AP25" s="176"/>
      <c r="AQ25" s="176"/>
      <c r="AR25" s="176"/>
      <c r="AS25" s="176"/>
      <c r="AT25" s="176"/>
      <c r="AU25" s="176"/>
      <c r="AV25" s="176"/>
      <c r="AW25" s="176"/>
      <c r="AX25" s="176"/>
      <c r="AY25" s="176"/>
      <c r="AZ25" s="176"/>
      <c r="BA25" s="176"/>
      <c r="BB25" s="176"/>
      <c r="BC25" s="176"/>
      <c r="BD25" s="176"/>
      <c r="BE25" s="176"/>
      <c r="BF25" s="176"/>
      <c r="BG25" s="176"/>
      <c r="BH25" s="176"/>
      <c r="BI25" s="176"/>
      <c r="BJ25" s="176"/>
      <c r="BK25" s="176"/>
      <c r="BL25" s="176"/>
      <c r="BM25" s="176"/>
      <c r="BN25" s="176"/>
      <c r="BO25" s="176"/>
      <c r="BP25" s="176"/>
      <c r="BQ25" s="176"/>
      <c r="BR25" s="176"/>
      <c r="BS25" s="176"/>
      <c r="BT25" s="176"/>
      <c r="BU25" s="176"/>
      <c r="BV25" s="176"/>
      <c r="BW25" s="176"/>
      <c r="BX25" s="176"/>
      <c r="BY25" s="176"/>
      <c r="BZ25" s="176"/>
      <c r="CA25" s="176"/>
      <c r="CB25" s="176"/>
      <c r="CC25" s="176"/>
      <c r="CD25" s="176"/>
      <c r="CE25" s="176"/>
      <c r="CF25" s="176"/>
      <c r="CG25" s="176"/>
      <c r="CH25" s="176"/>
      <c r="CI25" s="176"/>
      <c r="CJ25" s="176"/>
      <c r="CK25" s="176"/>
      <c r="CL25" s="176"/>
      <c r="CM25" s="176"/>
      <c r="CN25" s="176"/>
      <c r="CO25" s="176"/>
      <c r="CP25" s="176"/>
      <c r="CQ25" s="176"/>
      <c r="CR25" s="176"/>
      <c r="CS25" s="176"/>
      <c r="CT25" s="176"/>
      <c r="CU25" s="176"/>
      <c r="CV25" s="176"/>
      <c r="CW25" s="176"/>
      <c r="CX25" s="176"/>
      <c r="CY25" s="176"/>
      <c r="CZ25" s="176"/>
      <c r="DA25" s="176"/>
      <c r="DB25" s="176"/>
      <c r="DC25" s="176"/>
      <c r="DD25" s="176"/>
      <c r="DE25" s="176"/>
      <c r="DF25" s="176"/>
      <c r="DG25" s="176"/>
      <c r="DH25" s="176"/>
      <c r="DI25" s="176"/>
      <c r="DJ25" s="176"/>
      <c r="DK25" s="176"/>
      <c r="DL25" s="176"/>
      <c r="DM25" s="176"/>
      <c r="DN25" s="176"/>
      <c r="DO25" s="176"/>
      <c r="DP25" s="176"/>
      <c r="DQ25" s="176"/>
      <c r="DR25" s="176"/>
      <c r="DS25" s="176"/>
      <c r="DT25" s="176"/>
      <c r="DU25" s="176"/>
      <c r="DV25" s="176"/>
      <c r="DW25" s="176"/>
      <c r="DX25" s="176"/>
      <c r="DY25" s="176"/>
      <c r="DZ25" s="176"/>
      <c r="EA25" s="176"/>
      <c r="EB25" s="176"/>
      <c r="EC25" s="176"/>
      <c r="ED25" s="176"/>
      <c r="EE25" s="176"/>
      <c r="EF25" s="277"/>
      <c r="EG25" s="277"/>
    </row>
    <row r="26" spans="1:137" outlineLevel="1" x14ac:dyDescent="0.2">
      <c r="A26" s="174" t="str">
        <f>IF('1'!$A$1=1,B26,C26)</f>
        <v xml:space="preserve">     Credit</v>
      </c>
      <c r="B26" s="175" t="s">
        <v>214</v>
      </c>
      <c r="C26" s="175" t="s">
        <v>233</v>
      </c>
      <c r="D26" s="176">
        <v>31.625</v>
      </c>
      <c r="E26" s="176">
        <v>48.96</v>
      </c>
      <c r="F26" s="176">
        <v>23.256</v>
      </c>
      <c r="G26" s="176">
        <v>90.837999999999994</v>
      </c>
      <c r="H26" s="176">
        <v>83.661000000000001</v>
      </c>
      <c r="I26" s="176">
        <v>21.233000000000001</v>
      </c>
      <c r="J26" s="176">
        <v>87.028999999999996</v>
      </c>
      <c r="K26" s="176">
        <v>43.253999999999998</v>
      </c>
      <c r="L26" s="176">
        <v>871.33699999999999</v>
      </c>
      <c r="M26" s="176">
        <v>43.683</v>
      </c>
      <c r="N26" s="176">
        <v>93.251000000000005</v>
      </c>
      <c r="O26" s="176">
        <v>23.408000000000001</v>
      </c>
      <c r="P26" s="176">
        <v>72.778999999999996</v>
      </c>
      <c r="Q26" s="176">
        <v>0</v>
      </c>
      <c r="R26" s="176">
        <v>105.425</v>
      </c>
      <c r="S26" s="176">
        <v>0</v>
      </c>
      <c r="T26" s="176">
        <v>126.032</v>
      </c>
      <c r="U26" s="176">
        <v>0</v>
      </c>
      <c r="V26" s="176">
        <v>198.53399999999999</v>
      </c>
      <c r="W26" s="176">
        <v>0</v>
      </c>
      <c r="X26" s="176">
        <v>183.928</v>
      </c>
      <c r="Y26" s="176">
        <v>180.30099999999999</v>
      </c>
      <c r="Z26" s="176">
        <v>128.505</v>
      </c>
      <c r="AA26" s="176">
        <v>78.614000000000004</v>
      </c>
      <c r="AB26" s="176">
        <v>81.451999999999998</v>
      </c>
      <c r="AC26" s="176">
        <v>27.027999999999999</v>
      </c>
      <c r="AD26" s="176">
        <v>162.00899999999999</v>
      </c>
      <c r="AE26" s="176">
        <v>26.856999999999999</v>
      </c>
      <c r="AF26" s="176">
        <v>0</v>
      </c>
      <c r="AG26" s="176">
        <v>156.65299999999999</v>
      </c>
      <c r="AH26" s="176">
        <v>25.969000000000001</v>
      </c>
      <c r="AI26" s="176">
        <v>230.71700000000001</v>
      </c>
      <c r="AJ26" s="176">
        <v>1174.8869999999999</v>
      </c>
      <c r="AK26" s="176">
        <v>53.31</v>
      </c>
      <c r="AL26" s="176">
        <v>240.34700000000001</v>
      </c>
      <c r="AM26" s="176">
        <v>27.516999999999999</v>
      </c>
      <c r="AN26" s="176">
        <v>0</v>
      </c>
      <c r="AO26" s="176">
        <v>135.85499999999999</v>
      </c>
      <c r="AP26" s="176">
        <v>52.682000000000002</v>
      </c>
      <c r="AQ26" s="176">
        <v>0</v>
      </c>
      <c r="AR26" s="176">
        <v>130.90600000000001</v>
      </c>
      <c r="AS26" s="176">
        <v>78.606999999999999</v>
      </c>
      <c r="AT26" s="176">
        <v>26.401</v>
      </c>
      <c r="AU26" s="176">
        <v>164.893</v>
      </c>
      <c r="AV26" s="176">
        <v>28.190999999999999</v>
      </c>
      <c r="AW26" s="176">
        <v>140.637</v>
      </c>
      <c r="AX26" s="176">
        <v>111.73399999999999</v>
      </c>
      <c r="AY26" s="176">
        <v>472.41500000000002</v>
      </c>
      <c r="AZ26" s="176">
        <v>0</v>
      </c>
      <c r="BA26" s="176">
        <v>135.803</v>
      </c>
      <c r="BB26" s="176">
        <v>80.590999999999994</v>
      </c>
      <c r="BC26" s="176">
        <v>53.622999999999998</v>
      </c>
      <c r="BD26" s="176">
        <v>184.65199999999999</v>
      </c>
      <c r="BE26" s="176">
        <v>79.5</v>
      </c>
      <c r="BF26" s="176">
        <v>0</v>
      </c>
      <c r="BG26" s="176">
        <v>25.247</v>
      </c>
      <c r="BH26" s="176">
        <v>297.23700000000002</v>
      </c>
      <c r="BI26" s="176">
        <v>0</v>
      </c>
      <c r="BJ26" s="176">
        <v>779.76099999999997</v>
      </c>
      <c r="BK26" s="176">
        <v>23.609000000000002</v>
      </c>
      <c r="BL26" s="176">
        <v>144.71600000000001</v>
      </c>
      <c r="BM26" s="176">
        <v>49.192999999999998</v>
      </c>
      <c r="BN26" s="176">
        <v>0</v>
      </c>
      <c r="BO26" s="176">
        <v>0</v>
      </c>
      <c r="BP26" s="176">
        <v>241.32900000000001</v>
      </c>
      <c r="BQ26" s="176">
        <v>320.488</v>
      </c>
      <c r="BR26" s="176">
        <v>109.251</v>
      </c>
      <c r="BS26" s="176">
        <v>82.563999999999993</v>
      </c>
      <c r="BT26" s="176">
        <v>251.79</v>
      </c>
      <c r="BU26" s="176">
        <v>0</v>
      </c>
      <c r="BV26" s="176">
        <v>1132.4059999999999</v>
      </c>
      <c r="BW26" s="176">
        <v>28.17</v>
      </c>
      <c r="BX26" s="176">
        <v>112.879</v>
      </c>
      <c r="BY26" s="176">
        <v>306.73099999999999</v>
      </c>
      <c r="BZ26" s="176">
        <v>138.97800000000001</v>
      </c>
      <c r="CA26" s="176">
        <v>83.79</v>
      </c>
      <c r="CB26" s="176">
        <v>358.83699999999999</v>
      </c>
      <c r="CC26" s="176">
        <v>27.24</v>
      </c>
      <c r="CD26" s="176">
        <v>0</v>
      </c>
      <c r="CE26" s="176">
        <v>241.06399999999999</v>
      </c>
      <c r="CF26" s="176">
        <v>160.36699999999999</v>
      </c>
      <c r="CG26" s="176">
        <v>26.375</v>
      </c>
      <c r="CH26" s="176">
        <v>952.06399999999996</v>
      </c>
      <c r="CI26" s="176">
        <v>163.28100000000001</v>
      </c>
      <c r="CJ26" s="176">
        <v>55.963000000000001</v>
      </c>
      <c r="CK26" s="176">
        <v>28.414000000000001</v>
      </c>
      <c r="CL26" s="176">
        <v>58.51</v>
      </c>
      <c r="CM26" s="176">
        <v>58.51</v>
      </c>
      <c r="CN26" s="176">
        <v>0</v>
      </c>
      <c r="CO26" s="176">
        <v>0</v>
      </c>
      <c r="CP26" s="176">
        <v>0</v>
      </c>
      <c r="CQ26" s="176">
        <v>219.41200000000001</v>
      </c>
      <c r="CR26" s="176">
        <v>0</v>
      </c>
      <c r="CS26" s="176">
        <v>73.137</v>
      </c>
      <c r="CT26" s="176">
        <v>36.569000000000003</v>
      </c>
      <c r="CU26" s="176">
        <v>0</v>
      </c>
      <c r="CV26" s="176">
        <v>182.84299999999999</v>
      </c>
      <c r="CW26" s="176">
        <v>219.41200000000001</v>
      </c>
      <c r="CX26" s="176">
        <v>255.98</v>
      </c>
      <c r="CY26" s="176">
        <v>475.392</v>
      </c>
      <c r="CZ26" s="176">
        <v>438.82299999999998</v>
      </c>
      <c r="DA26" s="176">
        <v>292.54899999999998</v>
      </c>
      <c r="DB26" s="176">
        <v>182.84299999999999</v>
      </c>
      <c r="DC26" s="176">
        <v>548.529</v>
      </c>
      <c r="DD26" s="176">
        <v>511.96</v>
      </c>
      <c r="DE26" s="176">
        <v>328.67099999999999</v>
      </c>
      <c r="DF26" s="176">
        <v>542.33100000000002</v>
      </c>
      <c r="DG26" s="176">
        <v>482.221</v>
      </c>
      <c r="DH26" s="176">
        <v>340.81599999999997</v>
      </c>
      <c r="DI26" s="176">
        <v>683.51199999999994</v>
      </c>
      <c r="DJ26" s="176">
        <v>347.97500000000002</v>
      </c>
      <c r="DK26" s="176">
        <v>472.327</v>
      </c>
      <c r="DL26" s="176">
        <v>516.23099999999999</v>
      </c>
      <c r="DM26" s="176">
        <v>485.73</v>
      </c>
      <c r="DN26" s="176">
        <v>1721.587</v>
      </c>
      <c r="DO26" s="176">
        <v>1029.7339999999999</v>
      </c>
      <c r="DP26" s="176">
        <v>989.93700000000001</v>
      </c>
      <c r="DQ26" s="176">
        <v>247.45500000000001</v>
      </c>
      <c r="DR26" s="176">
        <v>785.65499999999997</v>
      </c>
      <c r="DS26" s="176">
        <v>417.52</v>
      </c>
      <c r="DT26" s="176">
        <v>378.98099999999999</v>
      </c>
      <c r="DU26" s="176">
        <v>166.684</v>
      </c>
      <c r="DV26" s="176">
        <v>539.24900000000002</v>
      </c>
      <c r="DW26" s="176">
        <v>289.89499999999998</v>
      </c>
      <c r="DX26" s="176">
        <v>498.36</v>
      </c>
      <c r="DY26" s="176">
        <v>0</v>
      </c>
      <c r="DZ26" s="176">
        <v>417.94099999999997</v>
      </c>
      <c r="EA26" s="176">
        <v>372.97699999999998</v>
      </c>
      <c r="EB26" s="176">
        <v>0</v>
      </c>
      <c r="EC26" s="176">
        <v>457.89800000000002</v>
      </c>
      <c r="ED26" s="176">
        <v>42.103999999999999</v>
      </c>
      <c r="EE26" s="176">
        <v>675.19799999999998</v>
      </c>
      <c r="EF26" s="277">
        <f t="shared" si="0"/>
        <v>8038.4789999999994</v>
      </c>
      <c r="EG26" s="277">
        <f t="shared" si="1"/>
        <v>3839.2869999999994</v>
      </c>
    </row>
    <row r="27" spans="1:137" outlineLevel="1" x14ac:dyDescent="0.2">
      <c r="A27" s="174" t="str">
        <f>IF('1'!$A$1=1,B27,C27)</f>
        <v xml:space="preserve">     Debit</v>
      </c>
      <c r="B27" s="175" t="s">
        <v>216</v>
      </c>
      <c r="C27" s="175" t="s">
        <v>234</v>
      </c>
      <c r="D27" s="176">
        <v>47.438000000000002</v>
      </c>
      <c r="E27" s="176">
        <v>24.48</v>
      </c>
      <c r="F27" s="176">
        <v>186.05</v>
      </c>
      <c r="G27" s="176">
        <v>158.96600000000001</v>
      </c>
      <c r="H27" s="176">
        <v>20.914999999999999</v>
      </c>
      <c r="I27" s="176">
        <v>21.233000000000001</v>
      </c>
      <c r="J27" s="176">
        <v>43.515000000000001</v>
      </c>
      <c r="K27" s="176">
        <v>0</v>
      </c>
      <c r="L27" s="176">
        <v>0</v>
      </c>
      <c r="M27" s="176">
        <v>742.60400000000004</v>
      </c>
      <c r="N27" s="176">
        <v>69.938000000000002</v>
      </c>
      <c r="O27" s="176">
        <v>70.224999999999994</v>
      </c>
      <c r="P27" s="176">
        <v>0</v>
      </c>
      <c r="Q27" s="176">
        <v>897.36400000000003</v>
      </c>
      <c r="R27" s="176">
        <v>26.356000000000002</v>
      </c>
      <c r="S27" s="176">
        <v>25.629000000000001</v>
      </c>
      <c r="T27" s="176">
        <v>0</v>
      </c>
      <c r="U27" s="176">
        <v>24.951000000000001</v>
      </c>
      <c r="V27" s="176">
        <v>24.817</v>
      </c>
      <c r="W27" s="176">
        <v>50.13</v>
      </c>
      <c r="X27" s="176">
        <v>26.274999999999999</v>
      </c>
      <c r="Y27" s="176">
        <v>51.515000000000001</v>
      </c>
      <c r="Z27" s="176">
        <v>77.102999999999994</v>
      </c>
      <c r="AA27" s="176">
        <v>52.408999999999999</v>
      </c>
      <c r="AB27" s="176">
        <v>27.151</v>
      </c>
      <c r="AC27" s="176">
        <v>27.027999999999999</v>
      </c>
      <c r="AD27" s="176">
        <v>27.001999999999999</v>
      </c>
      <c r="AE27" s="176">
        <v>0</v>
      </c>
      <c r="AF27" s="176">
        <v>26.423999999999999</v>
      </c>
      <c r="AG27" s="176">
        <v>26.109000000000002</v>
      </c>
      <c r="AH27" s="176">
        <v>0</v>
      </c>
      <c r="AI27" s="176">
        <v>51.271000000000001</v>
      </c>
      <c r="AJ27" s="176">
        <v>26.109000000000002</v>
      </c>
      <c r="AK27" s="176">
        <v>0</v>
      </c>
      <c r="AL27" s="176">
        <v>53.411000000000001</v>
      </c>
      <c r="AM27" s="176">
        <v>82.55</v>
      </c>
      <c r="AN27" s="176">
        <v>28.434000000000001</v>
      </c>
      <c r="AO27" s="176">
        <v>54.341999999999999</v>
      </c>
      <c r="AP27" s="176">
        <v>26.341000000000001</v>
      </c>
      <c r="AQ27" s="176">
        <v>26.152000000000001</v>
      </c>
      <c r="AR27" s="176">
        <v>0</v>
      </c>
      <c r="AS27" s="176">
        <v>52.404000000000003</v>
      </c>
      <c r="AT27" s="176">
        <v>26.401</v>
      </c>
      <c r="AU27" s="176">
        <v>109.929</v>
      </c>
      <c r="AV27" s="176">
        <v>28.190999999999999</v>
      </c>
      <c r="AW27" s="176">
        <v>28.126999999999999</v>
      </c>
      <c r="AX27" s="176">
        <v>0</v>
      </c>
      <c r="AY27" s="176">
        <v>0</v>
      </c>
      <c r="AZ27" s="176">
        <v>55.758000000000003</v>
      </c>
      <c r="BA27" s="176">
        <v>81.481999999999999</v>
      </c>
      <c r="BB27" s="176">
        <v>107.45399999999999</v>
      </c>
      <c r="BC27" s="176">
        <v>80.433999999999997</v>
      </c>
      <c r="BD27" s="176">
        <v>0</v>
      </c>
      <c r="BE27" s="176">
        <v>79.5</v>
      </c>
      <c r="BF27" s="176">
        <v>0</v>
      </c>
      <c r="BG27" s="176">
        <v>25.247</v>
      </c>
      <c r="BH27" s="176">
        <v>99.078999999999994</v>
      </c>
      <c r="BI27" s="176">
        <v>74.424999999999997</v>
      </c>
      <c r="BJ27" s="176">
        <v>48.734999999999999</v>
      </c>
      <c r="BK27" s="176">
        <v>47.219000000000001</v>
      </c>
      <c r="BL27" s="176">
        <v>72.358000000000004</v>
      </c>
      <c r="BM27" s="176">
        <v>24.597000000000001</v>
      </c>
      <c r="BN27" s="176">
        <v>0</v>
      </c>
      <c r="BO27" s="176">
        <v>163.34800000000001</v>
      </c>
      <c r="BP27" s="176">
        <v>0</v>
      </c>
      <c r="BQ27" s="176">
        <v>106.82899999999999</v>
      </c>
      <c r="BR27" s="176">
        <v>54.625999999999998</v>
      </c>
      <c r="BS27" s="176">
        <v>55.042999999999999</v>
      </c>
      <c r="BT27" s="176">
        <v>167.86</v>
      </c>
      <c r="BU27" s="176">
        <v>84.974999999999994</v>
      </c>
      <c r="BV27" s="176">
        <v>169.86099999999999</v>
      </c>
      <c r="BW27" s="176">
        <v>56.338999999999999</v>
      </c>
      <c r="BX27" s="176">
        <v>169.31899999999999</v>
      </c>
      <c r="BY27" s="176">
        <v>55.768999999999998</v>
      </c>
      <c r="BZ27" s="176">
        <v>166.773</v>
      </c>
      <c r="CA27" s="176">
        <v>111.72</v>
      </c>
      <c r="CB27" s="176">
        <v>138.01400000000001</v>
      </c>
      <c r="CC27" s="176">
        <v>136.19900000000001</v>
      </c>
      <c r="CD27" s="176">
        <v>163.28700000000001</v>
      </c>
      <c r="CE27" s="176">
        <v>107.139</v>
      </c>
      <c r="CF27" s="176">
        <v>53.456000000000003</v>
      </c>
      <c r="CG27" s="176">
        <v>79.123999999999995</v>
      </c>
      <c r="CH27" s="176">
        <v>132.23099999999999</v>
      </c>
      <c r="CI27" s="176">
        <v>190.494</v>
      </c>
      <c r="CJ27" s="176">
        <v>83.944000000000003</v>
      </c>
      <c r="CK27" s="176">
        <v>56.826999999999998</v>
      </c>
      <c r="CL27" s="176">
        <v>0</v>
      </c>
      <c r="CM27" s="176">
        <v>0</v>
      </c>
      <c r="CN27" s="176">
        <v>58.51</v>
      </c>
      <c r="CO27" s="176">
        <v>0</v>
      </c>
      <c r="CP27" s="176">
        <v>0</v>
      </c>
      <c r="CQ27" s="176">
        <v>0</v>
      </c>
      <c r="CR27" s="176">
        <v>73.137</v>
      </c>
      <c r="CS27" s="176">
        <v>182.84299999999999</v>
      </c>
      <c r="CT27" s="176">
        <v>0</v>
      </c>
      <c r="CU27" s="176">
        <v>146.274</v>
      </c>
      <c r="CV27" s="176">
        <v>0</v>
      </c>
      <c r="CW27" s="176">
        <v>36.569000000000003</v>
      </c>
      <c r="CX27" s="176">
        <v>0</v>
      </c>
      <c r="CY27" s="176">
        <v>36.569000000000003</v>
      </c>
      <c r="CZ27" s="176">
        <v>0</v>
      </c>
      <c r="DA27" s="176">
        <v>0</v>
      </c>
      <c r="DB27" s="176">
        <v>0</v>
      </c>
      <c r="DC27" s="176">
        <v>0</v>
      </c>
      <c r="DD27" s="176">
        <v>0</v>
      </c>
      <c r="DE27" s="176">
        <v>0</v>
      </c>
      <c r="DF27" s="176">
        <v>0</v>
      </c>
      <c r="DG27" s="176">
        <v>74.188000000000002</v>
      </c>
      <c r="DH27" s="176">
        <v>189.34200000000001</v>
      </c>
      <c r="DI27" s="176">
        <v>151.892</v>
      </c>
      <c r="DJ27" s="176">
        <v>3131.7730000000001</v>
      </c>
      <c r="DK27" s="176">
        <v>78.721000000000004</v>
      </c>
      <c r="DL27" s="176">
        <v>1111.8810000000001</v>
      </c>
      <c r="DM27" s="176">
        <v>323.82</v>
      </c>
      <c r="DN27" s="176">
        <v>245.941</v>
      </c>
      <c r="DO27" s="176">
        <v>3336.3389999999999</v>
      </c>
      <c r="DP27" s="176">
        <v>2227.357</v>
      </c>
      <c r="DQ27" s="176">
        <v>824.84900000000005</v>
      </c>
      <c r="DR27" s="176">
        <v>3183.97</v>
      </c>
      <c r="DS27" s="176">
        <v>2421.6170000000002</v>
      </c>
      <c r="DT27" s="176">
        <v>252.654</v>
      </c>
      <c r="DU27" s="176">
        <v>250.02699999999999</v>
      </c>
      <c r="DV27" s="176">
        <v>331.846</v>
      </c>
      <c r="DW27" s="176">
        <v>331.30799999999999</v>
      </c>
      <c r="DX27" s="176">
        <v>373.77</v>
      </c>
      <c r="DY27" s="176">
        <v>0</v>
      </c>
      <c r="DZ27" s="176">
        <v>83.587999999999994</v>
      </c>
      <c r="EA27" s="176">
        <v>41.442</v>
      </c>
      <c r="EB27" s="176">
        <v>1322.1859999999999</v>
      </c>
      <c r="EC27" s="176">
        <v>707.66099999999994</v>
      </c>
      <c r="ED27" s="176">
        <v>126.312</v>
      </c>
      <c r="EE27" s="176">
        <v>421.99900000000002</v>
      </c>
      <c r="EF27" s="277">
        <f t="shared" si="0"/>
        <v>17227.502</v>
      </c>
      <c r="EG27" s="277">
        <f t="shared" si="1"/>
        <v>4242.7929999999997</v>
      </c>
    </row>
    <row r="28" spans="1:137" x14ac:dyDescent="0.2">
      <c r="A28" s="188" t="str">
        <f>IF('1'!$A$1=1,B28,C28)</f>
        <v>Maintenance and repair services n.i.e.</v>
      </c>
      <c r="B28" s="189" t="s">
        <v>238</v>
      </c>
      <c r="C28" s="189" t="s">
        <v>237</v>
      </c>
      <c r="D28" s="176">
        <v>158.12700000000001</v>
      </c>
      <c r="E28" s="176">
        <v>244.79899999999998</v>
      </c>
      <c r="F28" s="176">
        <v>186.04999999999998</v>
      </c>
      <c r="G28" s="176">
        <v>249.80399999999997</v>
      </c>
      <c r="H28" s="176">
        <v>230.06700000000001</v>
      </c>
      <c r="I28" s="176">
        <v>276.02699999999999</v>
      </c>
      <c r="J28" s="176">
        <v>174.059</v>
      </c>
      <c r="K28" s="176">
        <v>173.01500000000001</v>
      </c>
      <c r="L28" s="176">
        <v>130.70000000000002</v>
      </c>
      <c r="M28" s="176">
        <v>152.89000000000001</v>
      </c>
      <c r="N28" s="176">
        <v>163.18799999999999</v>
      </c>
      <c r="O28" s="176">
        <v>163.858</v>
      </c>
      <c r="P28" s="176">
        <v>315.37599999999998</v>
      </c>
      <c r="Q28" s="176">
        <v>343.11</v>
      </c>
      <c r="R28" s="176">
        <v>342.63100000000003</v>
      </c>
      <c r="S28" s="176">
        <v>384.44200000000006</v>
      </c>
      <c r="T28" s="176">
        <v>378.09699999999998</v>
      </c>
      <c r="U28" s="176">
        <v>449.12399999999997</v>
      </c>
      <c r="V28" s="176">
        <v>124.084</v>
      </c>
      <c r="W28" s="176">
        <v>125.32400000000001</v>
      </c>
      <c r="X28" s="176">
        <v>131.37700000000001</v>
      </c>
      <c r="Y28" s="176">
        <v>309.08699999999999</v>
      </c>
      <c r="Z28" s="176">
        <v>308.41099999999994</v>
      </c>
      <c r="AA28" s="176">
        <v>366.86299999999994</v>
      </c>
      <c r="AB28" s="176">
        <v>244.35599999999999</v>
      </c>
      <c r="AC28" s="176">
        <v>243.25</v>
      </c>
      <c r="AD28" s="176">
        <v>459.02699999999993</v>
      </c>
      <c r="AE28" s="176">
        <v>429.70900000000006</v>
      </c>
      <c r="AF28" s="176">
        <v>422.779</v>
      </c>
      <c r="AG28" s="176">
        <v>443.851</v>
      </c>
      <c r="AH28" s="176">
        <v>415.50900000000001</v>
      </c>
      <c r="AI28" s="176">
        <v>410.16500000000002</v>
      </c>
      <c r="AJ28" s="176">
        <v>365.52000000000004</v>
      </c>
      <c r="AK28" s="176">
        <v>373.16999999999996</v>
      </c>
      <c r="AL28" s="176">
        <v>373.87400000000002</v>
      </c>
      <c r="AM28" s="176">
        <v>412.74700000000007</v>
      </c>
      <c r="AN28" s="176">
        <v>284.34299999999996</v>
      </c>
      <c r="AO28" s="176">
        <v>298.88200000000006</v>
      </c>
      <c r="AP28" s="176">
        <v>289.75300000000004</v>
      </c>
      <c r="AQ28" s="176">
        <v>261.51699999999994</v>
      </c>
      <c r="AR28" s="176">
        <v>261.81200000000001</v>
      </c>
      <c r="AS28" s="176">
        <v>288.22300000000001</v>
      </c>
      <c r="AT28" s="176">
        <v>369.61</v>
      </c>
      <c r="AU28" s="176">
        <v>384.75099999999998</v>
      </c>
      <c r="AV28" s="176">
        <v>479.25199999999995</v>
      </c>
      <c r="AW28" s="176">
        <v>478.16599999999994</v>
      </c>
      <c r="AX28" s="176">
        <v>474.86900000000003</v>
      </c>
      <c r="AY28" s="176">
        <v>472.41600000000005</v>
      </c>
      <c r="AZ28" s="176">
        <v>334.54999999999995</v>
      </c>
      <c r="BA28" s="176">
        <v>325.928</v>
      </c>
      <c r="BB28" s="176">
        <v>295.49900000000002</v>
      </c>
      <c r="BC28" s="176">
        <v>455.79499999999996</v>
      </c>
      <c r="BD28" s="176">
        <v>448.43999999999994</v>
      </c>
      <c r="BE28" s="176">
        <v>450.50200000000007</v>
      </c>
      <c r="BF28" s="176">
        <v>231.76200000000003</v>
      </c>
      <c r="BG28" s="176">
        <v>227.22300000000001</v>
      </c>
      <c r="BH28" s="176">
        <v>222.92799999999997</v>
      </c>
      <c r="BI28" s="176">
        <v>570.58799999999997</v>
      </c>
      <c r="BJ28" s="176">
        <v>560.45299999999997</v>
      </c>
      <c r="BK28" s="176">
        <v>590.23599999999999</v>
      </c>
      <c r="BL28" s="176">
        <v>410.029</v>
      </c>
      <c r="BM28" s="176">
        <v>418.14100000000002</v>
      </c>
      <c r="BN28" s="176">
        <v>422.59699999999998</v>
      </c>
      <c r="BO28" s="176">
        <v>408.36900000000003</v>
      </c>
      <c r="BP28" s="176">
        <v>402.21499999999997</v>
      </c>
      <c r="BQ28" s="176">
        <v>373.90300000000002</v>
      </c>
      <c r="BR28" s="176">
        <v>355.06700000000001</v>
      </c>
      <c r="BS28" s="176">
        <v>357.779</v>
      </c>
      <c r="BT28" s="176">
        <v>363.697</v>
      </c>
      <c r="BU28" s="176">
        <v>396.54899999999998</v>
      </c>
      <c r="BV28" s="176">
        <v>396.34200000000004</v>
      </c>
      <c r="BW28" s="176">
        <v>394.37599999999998</v>
      </c>
      <c r="BX28" s="176">
        <v>310.41800000000001</v>
      </c>
      <c r="BY28" s="176">
        <v>306.73099999999999</v>
      </c>
      <c r="BZ28" s="176">
        <v>277.95499999999998</v>
      </c>
      <c r="CA28" s="176">
        <v>670.32</v>
      </c>
      <c r="CB28" s="176">
        <v>662.46899999999994</v>
      </c>
      <c r="CC28" s="176">
        <v>653.75700000000006</v>
      </c>
      <c r="CD28" s="176">
        <v>625.93499999999995</v>
      </c>
      <c r="CE28" s="176">
        <v>616.05199999999991</v>
      </c>
      <c r="CF28" s="176">
        <v>588.01099999999997</v>
      </c>
      <c r="CG28" s="176">
        <v>501.11899999999997</v>
      </c>
      <c r="CH28" s="176">
        <v>476.03200000000004</v>
      </c>
      <c r="CI28" s="176">
        <v>462.62800000000004</v>
      </c>
      <c r="CJ28" s="176">
        <v>111.92500000000001</v>
      </c>
      <c r="CK28" s="176">
        <v>397.79100000000005</v>
      </c>
      <c r="CL28" s="176">
        <v>117.02</v>
      </c>
      <c r="CM28" s="176">
        <v>175.529</v>
      </c>
      <c r="CN28" s="176">
        <v>146.27399999999997</v>
      </c>
      <c r="CO28" s="176">
        <v>175.52899999999997</v>
      </c>
      <c r="CP28" s="176">
        <v>95.550000000000011</v>
      </c>
      <c r="CQ28" s="176">
        <v>109.70500000000001</v>
      </c>
      <c r="CR28" s="176">
        <v>109.70599999999999</v>
      </c>
      <c r="CS28" s="176">
        <v>219.41200000000001</v>
      </c>
      <c r="CT28" s="176">
        <v>219.41200000000001</v>
      </c>
      <c r="CU28" s="176">
        <v>292.54899999999998</v>
      </c>
      <c r="CV28" s="176">
        <v>-365.68600000000004</v>
      </c>
      <c r="CW28" s="176">
        <v>-402.25400000000002</v>
      </c>
      <c r="CX28" s="176">
        <v>-402.25400000000002</v>
      </c>
      <c r="CY28" s="176">
        <v>-109.70600000000002</v>
      </c>
      <c r="CZ28" s="176">
        <v>-109.70600000000002</v>
      </c>
      <c r="DA28" s="176">
        <v>-146.274</v>
      </c>
      <c r="DB28" s="176">
        <v>0</v>
      </c>
      <c r="DC28" s="176">
        <v>0</v>
      </c>
      <c r="DD28" s="176">
        <v>-73.137</v>
      </c>
      <c r="DE28" s="176">
        <v>-219.11400000000003</v>
      </c>
      <c r="DF28" s="176">
        <v>-216.93299999999999</v>
      </c>
      <c r="DG28" s="176">
        <v>-222.56400000000002</v>
      </c>
      <c r="DH28" s="176">
        <v>113.60599999999999</v>
      </c>
      <c r="DI28" s="176">
        <v>75.94599999999997</v>
      </c>
      <c r="DJ28" s="176">
        <v>115.99199999999996</v>
      </c>
      <c r="DK28" s="176">
        <v>78.721000000000004</v>
      </c>
      <c r="DL28" s="176">
        <v>79.420000000000016</v>
      </c>
      <c r="DM28" s="176">
        <v>40.477999999999952</v>
      </c>
      <c r="DN28" s="176">
        <v>-81.980999999999995</v>
      </c>
      <c r="DO28" s="176">
        <v>-41.188999999999965</v>
      </c>
      <c r="DP28" s="176">
        <v>-164.98900000000003</v>
      </c>
      <c r="DQ28" s="176">
        <v>-288.69799999999998</v>
      </c>
      <c r="DR28" s="176">
        <v>-330.80200000000002</v>
      </c>
      <c r="DS28" s="176">
        <v>-208.76</v>
      </c>
      <c r="DT28" s="176">
        <v>168.43500000000006</v>
      </c>
      <c r="DU28" s="176">
        <v>166.68500000000006</v>
      </c>
      <c r="DV28" s="176">
        <v>82.961999999999989</v>
      </c>
      <c r="DW28" s="176">
        <v>-165.654</v>
      </c>
      <c r="DX28" s="176">
        <v>-166.12</v>
      </c>
      <c r="DY28" s="176">
        <v>-249.47500000000002</v>
      </c>
      <c r="DZ28" s="176">
        <v>668.70600000000002</v>
      </c>
      <c r="EA28" s="176">
        <v>663.07</v>
      </c>
      <c r="EB28" s="176">
        <v>-1156.9119999999998</v>
      </c>
      <c r="EC28" s="176">
        <v>-208.1350000000001</v>
      </c>
      <c r="ED28" s="176">
        <v>210.51999999999998</v>
      </c>
      <c r="EE28" s="176">
        <v>-337.59900000000005</v>
      </c>
      <c r="EF28" s="277">
        <f t="shared" si="0"/>
        <v>-612.25600000000009</v>
      </c>
      <c r="EG28" s="277">
        <f t="shared" si="1"/>
        <v>-323.51699999999983</v>
      </c>
    </row>
    <row r="29" spans="1:137" x14ac:dyDescent="0.2">
      <c r="A29" s="174" t="str">
        <f>IF('1'!$A$1=1,B29,C29)</f>
        <v xml:space="preserve">    Credit</v>
      </c>
      <c r="B29" s="175" t="s">
        <v>214</v>
      </c>
      <c r="C29" s="175" t="s">
        <v>229</v>
      </c>
      <c r="D29" s="176">
        <v>237.19</v>
      </c>
      <c r="E29" s="176">
        <v>367.19799999999998</v>
      </c>
      <c r="F29" s="176">
        <v>325.58699999999999</v>
      </c>
      <c r="G29" s="176">
        <v>386.06099999999998</v>
      </c>
      <c r="H29" s="176">
        <v>355.55900000000003</v>
      </c>
      <c r="I29" s="176">
        <v>382.19099999999997</v>
      </c>
      <c r="J29" s="176">
        <v>304.60300000000001</v>
      </c>
      <c r="K29" s="176">
        <v>302.77600000000001</v>
      </c>
      <c r="L29" s="176">
        <v>283.18400000000003</v>
      </c>
      <c r="M29" s="176">
        <v>393.14400000000001</v>
      </c>
      <c r="N29" s="176">
        <v>419.62700000000001</v>
      </c>
      <c r="O29" s="176">
        <v>444.75900000000001</v>
      </c>
      <c r="P29" s="176">
        <v>388.15499999999997</v>
      </c>
      <c r="Q29" s="176">
        <v>422.28899999999999</v>
      </c>
      <c r="R29" s="176">
        <v>421.69900000000001</v>
      </c>
      <c r="S29" s="176">
        <v>538.21900000000005</v>
      </c>
      <c r="T29" s="176">
        <v>529.33600000000001</v>
      </c>
      <c r="U29" s="176">
        <v>573.88099999999997</v>
      </c>
      <c r="V29" s="176">
        <v>496.33600000000001</v>
      </c>
      <c r="W29" s="176">
        <v>501.29599999999999</v>
      </c>
      <c r="X29" s="176">
        <v>525.50900000000001</v>
      </c>
      <c r="Y29" s="176">
        <v>489.38799999999998</v>
      </c>
      <c r="Z29" s="176">
        <v>488.31799999999998</v>
      </c>
      <c r="AA29" s="176">
        <v>550.29499999999996</v>
      </c>
      <c r="AB29" s="176">
        <v>380.10899999999998</v>
      </c>
      <c r="AC29" s="176">
        <v>378.38900000000001</v>
      </c>
      <c r="AD29" s="176">
        <v>621.03599999999994</v>
      </c>
      <c r="AE29" s="176">
        <v>590.85</v>
      </c>
      <c r="AF29" s="176">
        <v>581.32100000000003</v>
      </c>
      <c r="AG29" s="176">
        <v>600.50400000000002</v>
      </c>
      <c r="AH29" s="176">
        <v>545.35599999999999</v>
      </c>
      <c r="AI29" s="176">
        <v>538.34100000000001</v>
      </c>
      <c r="AJ29" s="176">
        <v>522.17200000000003</v>
      </c>
      <c r="AK29" s="176">
        <v>559.755</v>
      </c>
      <c r="AL29" s="176">
        <v>560.81100000000004</v>
      </c>
      <c r="AM29" s="176">
        <v>605.36300000000006</v>
      </c>
      <c r="AN29" s="176">
        <v>426.51499999999999</v>
      </c>
      <c r="AO29" s="176">
        <v>434.73700000000002</v>
      </c>
      <c r="AP29" s="176">
        <v>421.459</v>
      </c>
      <c r="AQ29" s="176">
        <v>496.88299999999998</v>
      </c>
      <c r="AR29" s="176">
        <v>497.44299999999998</v>
      </c>
      <c r="AS29" s="176">
        <v>524.04300000000001</v>
      </c>
      <c r="AT29" s="176">
        <v>528.01400000000001</v>
      </c>
      <c r="AU29" s="176">
        <v>549.64400000000001</v>
      </c>
      <c r="AV29" s="176">
        <v>620.20799999999997</v>
      </c>
      <c r="AW29" s="176">
        <v>703.18499999999995</v>
      </c>
      <c r="AX29" s="176">
        <v>698.33699999999999</v>
      </c>
      <c r="AY29" s="176">
        <v>722.51800000000003</v>
      </c>
      <c r="AZ29" s="176">
        <v>529.70399999999995</v>
      </c>
      <c r="BA29" s="176">
        <v>516.053</v>
      </c>
      <c r="BB29" s="176">
        <v>483.54399999999998</v>
      </c>
      <c r="BC29" s="176">
        <v>616.66399999999999</v>
      </c>
      <c r="BD29" s="176">
        <v>606.71299999999997</v>
      </c>
      <c r="BE29" s="176">
        <v>609.50300000000004</v>
      </c>
      <c r="BF29" s="176">
        <v>437.77300000000002</v>
      </c>
      <c r="BG29" s="176">
        <v>429.19900000000001</v>
      </c>
      <c r="BH29" s="176">
        <v>396.31599999999997</v>
      </c>
      <c r="BI29" s="176">
        <v>769.05399999999997</v>
      </c>
      <c r="BJ29" s="176">
        <v>755.39300000000003</v>
      </c>
      <c r="BK29" s="176">
        <v>755.50199999999995</v>
      </c>
      <c r="BL29" s="176">
        <v>530.62599999999998</v>
      </c>
      <c r="BM29" s="176">
        <v>541.12400000000002</v>
      </c>
      <c r="BN29" s="176">
        <v>554.65800000000002</v>
      </c>
      <c r="BO29" s="176">
        <v>517.26800000000003</v>
      </c>
      <c r="BP29" s="176">
        <v>509.47199999999998</v>
      </c>
      <c r="BQ29" s="176">
        <v>480.73200000000003</v>
      </c>
      <c r="BR29" s="176">
        <v>491.63099999999997</v>
      </c>
      <c r="BS29" s="176">
        <v>495.38600000000002</v>
      </c>
      <c r="BT29" s="176">
        <v>475.60399999999998</v>
      </c>
      <c r="BU29" s="176">
        <v>594.82399999999996</v>
      </c>
      <c r="BV29" s="176">
        <v>594.51300000000003</v>
      </c>
      <c r="BW29" s="176">
        <v>563.39400000000001</v>
      </c>
      <c r="BX29" s="176">
        <v>423.29700000000003</v>
      </c>
      <c r="BY29" s="176">
        <v>418.27</v>
      </c>
      <c r="BZ29" s="176">
        <v>416.93299999999999</v>
      </c>
      <c r="CA29" s="176">
        <v>809.97</v>
      </c>
      <c r="CB29" s="176">
        <v>800.48299999999995</v>
      </c>
      <c r="CC29" s="176">
        <v>817.19600000000003</v>
      </c>
      <c r="CD29" s="176">
        <v>789.22199999999998</v>
      </c>
      <c r="CE29" s="176">
        <v>776.76099999999997</v>
      </c>
      <c r="CF29" s="176">
        <v>775.10599999999999</v>
      </c>
      <c r="CG29" s="176">
        <v>738.49099999999999</v>
      </c>
      <c r="CH29" s="176">
        <v>740.49400000000003</v>
      </c>
      <c r="CI29" s="176">
        <v>734.76300000000003</v>
      </c>
      <c r="CJ29" s="176">
        <v>531.64400000000001</v>
      </c>
      <c r="CK29" s="176">
        <v>596.68700000000001</v>
      </c>
      <c r="CL29" s="176">
        <v>117.02</v>
      </c>
      <c r="CM29" s="176">
        <v>292.54899999999998</v>
      </c>
      <c r="CN29" s="176">
        <v>292.54899999999998</v>
      </c>
      <c r="CO29" s="176">
        <v>321.80399999999997</v>
      </c>
      <c r="CP29" s="176">
        <v>286.65100000000001</v>
      </c>
      <c r="CQ29" s="176">
        <v>329.11700000000002</v>
      </c>
      <c r="CR29" s="176">
        <v>292.54899999999998</v>
      </c>
      <c r="CS29" s="176">
        <v>402.255</v>
      </c>
      <c r="CT29" s="176">
        <v>402.255</v>
      </c>
      <c r="CU29" s="176">
        <v>438.82299999999998</v>
      </c>
      <c r="CV29" s="176">
        <v>292.54899999999998</v>
      </c>
      <c r="CW29" s="176">
        <v>292.54899999999998</v>
      </c>
      <c r="CX29" s="176">
        <v>292.54899999999998</v>
      </c>
      <c r="CY29" s="176">
        <v>292.54899999999998</v>
      </c>
      <c r="CZ29" s="176">
        <v>292.54899999999998</v>
      </c>
      <c r="DA29" s="176">
        <v>292.54899999999998</v>
      </c>
      <c r="DB29" s="176">
        <v>438.82299999999998</v>
      </c>
      <c r="DC29" s="176">
        <v>438.82299999999998</v>
      </c>
      <c r="DD29" s="176">
        <v>365.68599999999998</v>
      </c>
      <c r="DE29" s="176">
        <v>438.22699999999998</v>
      </c>
      <c r="DF29" s="176">
        <v>433.86500000000001</v>
      </c>
      <c r="DG29" s="176">
        <v>445.12700000000001</v>
      </c>
      <c r="DH29" s="176">
        <v>530.15899999999999</v>
      </c>
      <c r="DI29" s="176">
        <v>531.62099999999998</v>
      </c>
      <c r="DJ29" s="176">
        <v>579.95799999999997</v>
      </c>
      <c r="DK29" s="176">
        <v>511.68700000000001</v>
      </c>
      <c r="DL29" s="176">
        <v>516.23099999999999</v>
      </c>
      <c r="DM29" s="176">
        <v>526.20799999999997</v>
      </c>
      <c r="DN29" s="176">
        <v>573.86199999999997</v>
      </c>
      <c r="DO29" s="176">
        <v>617.84100000000001</v>
      </c>
      <c r="DP29" s="176">
        <v>536.21600000000001</v>
      </c>
      <c r="DQ29" s="176">
        <v>659.87900000000002</v>
      </c>
      <c r="DR29" s="176">
        <v>620.25400000000002</v>
      </c>
      <c r="DS29" s="176">
        <v>709.78399999999999</v>
      </c>
      <c r="DT29" s="176">
        <v>673.74300000000005</v>
      </c>
      <c r="DU29" s="176">
        <v>666.73800000000006</v>
      </c>
      <c r="DV29" s="176">
        <v>622.21100000000001</v>
      </c>
      <c r="DW29" s="176">
        <v>538.37599999999998</v>
      </c>
      <c r="DX29" s="176">
        <v>539.89</v>
      </c>
      <c r="DY29" s="176">
        <v>498.952</v>
      </c>
      <c r="DZ29" s="176">
        <v>668.70600000000002</v>
      </c>
      <c r="EA29" s="176">
        <v>663.07</v>
      </c>
      <c r="EB29" s="176">
        <v>619.77499999999998</v>
      </c>
      <c r="EC29" s="176">
        <v>707.66099999999994</v>
      </c>
      <c r="ED29" s="176">
        <v>547.35199999999998</v>
      </c>
      <c r="EE29" s="176">
        <v>928.39800000000002</v>
      </c>
      <c r="EF29" s="277">
        <f t="shared" si="0"/>
        <v>6913.7</v>
      </c>
      <c r="EG29" s="277">
        <f t="shared" si="1"/>
        <v>7674.8719999999994</v>
      </c>
    </row>
    <row r="30" spans="1:137" x14ac:dyDescent="0.2">
      <c r="A30" s="174" t="str">
        <f>IF('1'!$A$1=1,B30,C30)</f>
        <v xml:space="preserve">    Debit</v>
      </c>
      <c r="B30" s="175" t="s">
        <v>216</v>
      </c>
      <c r="C30" s="175" t="s">
        <v>230</v>
      </c>
      <c r="D30" s="176">
        <v>79.063000000000002</v>
      </c>
      <c r="E30" s="176">
        <v>122.399</v>
      </c>
      <c r="F30" s="176">
        <v>139.53700000000001</v>
      </c>
      <c r="G30" s="176">
        <v>136.25700000000001</v>
      </c>
      <c r="H30" s="176">
        <v>125.492</v>
      </c>
      <c r="I30" s="176">
        <v>106.164</v>
      </c>
      <c r="J30" s="176">
        <v>130.54400000000001</v>
      </c>
      <c r="K30" s="176">
        <v>129.761</v>
      </c>
      <c r="L30" s="176">
        <v>152.48400000000001</v>
      </c>
      <c r="M30" s="176">
        <v>240.25399999999999</v>
      </c>
      <c r="N30" s="176">
        <v>256.43900000000002</v>
      </c>
      <c r="O30" s="176">
        <v>280.90100000000001</v>
      </c>
      <c r="P30" s="176">
        <v>72.778999999999996</v>
      </c>
      <c r="Q30" s="176">
        <v>79.179000000000002</v>
      </c>
      <c r="R30" s="176">
        <v>79.067999999999998</v>
      </c>
      <c r="S30" s="176">
        <v>153.77699999999999</v>
      </c>
      <c r="T30" s="176">
        <v>151.239</v>
      </c>
      <c r="U30" s="176">
        <v>124.75700000000001</v>
      </c>
      <c r="V30" s="176">
        <v>372.25200000000001</v>
      </c>
      <c r="W30" s="176">
        <v>375.97199999999998</v>
      </c>
      <c r="X30" s="176">
        <v>394.13200000000001</v>
      </c>
      <c r="Y30" s="176">
        <v>180.30099999999999</v>
      </c>
      <c r="Z30" s="176">
        <v>179.90700000000001</v>
      </c>
      <c r="AA30" s="176">
        <v>183.43199999999999</v>
      </c>
      <c r="AB30" s="176">
        <v>135.75299999999999</v>
      </c>
      <c r="AC30" s="176">
        <v>135.13900000000001</v>
      </c>
      <c r="AD30" s="176">
        <v>162.00899999999999</v>
      </c>
      <c r="AE30" s="176">
        <v>161.14099999999999</v>
      </c>
      <c r="AF30" s="176">
        <v>158.542</v>
      </c>
      <c r="AG30" s="176">
        <v>156.65299999999999</v>
      </c>
      <c r="AH30" s="176">
        <v>129.84700000000001</v>
      </c>
      <c r="AI30" s="176">
        <v>128.17599999999999</v>
      </c>
      <c r="AJ30" s="176">
        <v>156.65199999999999</v>
      </c>
      <c r="AK30" s="176">
        <v>186.58500000000001</v>
      </c>
      <c r="AL30" s="176">
        <v>186.93700000000001</v>
      </c>
      <c r="AM30" s="176">
        <v>192.61600000000001</v>
      </c>
      <c r="AN30" s="176">
        <v>142.172</v>
      </c>
      <c r="AO30" s="176">
        <v>135.85499999999999</v>
      </c>
      <c r="AP30" s="176">
        <v>131.70599999999999</v>
      </c>
      <c r="AQ30" s="176">
        <v>235.36600000000001</v>
      </c>
      <c r="AR30" s="176">
        <v>235.631</v>
      </c>
      <c r="AS30" s="176">
        <v>235.82</v>
      </c>
      <c r="AT30" s="176">
        <v>158.404</v>
      </c>
      <c r="AU30" s="176">
        <v>164.893</v>
      </c>
      <c r="AV30" s="176">
        <v>140.95599999999999</v>
      </c>
      <c r="AW30" s="176">
        <v>225.01900000000001</v>
      </c>
      <c r="AX30" s="176">
        <v>223.46799999999999</v>
      </c>
      <c r="AY30" s="176">
        <v>250.102</v>
      </c>
      <c r="AZ30" s="176">
        <v>195.154</v>
      </c>
      <c r="BA30" s="176">
        <v>190.125</v>
      </c>
      <c r="BB30" s="176">
        <v>188.04499999999999</v>
      </c>
      <c r="BC30" s="176">
        <v>160.869</v>
      </c>
      <c r="BD30" s="176">
        <v>158.273</v>
      </c>
      <c r="BE30" s="176">
        <v>159.001</v>
      </c>
      <c r="BF30" s="176">
        <v>206.011</v>
      </c>
      <c r="BG30" s="176">
        <v>201.976</v>
      </c>
      <c r="BH30" s="176">
        <v>173.38800000000001</v>
      </c>
      <c r="BI30" s="176">
        <v>198.46600000000001</v>
      </c>
      <c r="BJ30" s="176">
        <v>194.94</v>
      </c>
      <c r="BK30" s="176">
        <v>165.26599999999999</v>
      </c>
      <c r="BL30" s="176">
        <v>120.59699999999999</v>
      </c>
      <c r="BM30" s="176">
        <v>122.983</v>
      </c>
      <c r="BN30" s="176">
        <v>132.06100000000001</v>
      </c>
      <c r="BO30" s="176">
        <v>108.899</v>
      </c>
      <c r="BP30" s="176">
        <v>107.25700000000001</v>
      </c>
      <c r="BQ30" s="176">
        <v>106.82899999999999</v>
      </c>
      <c r="BR30" s="176">
        <v>136.56399999999999</v>
      </c>
      <c r="BS30" s="176">
        <v>137.607</v>
      </c>
      <c r="BT30" s="176">
        <v>111.907</v>
      </c>
      <c r="BU30" s="176">
        <v>198.27500000000001</v>
      </c>
      <c r="BV30" s="176">
        <v>198.17099999999999</v>
      </c>
      <c r="BW30" s="176">
        <v>169.018</v>
      </c>
      <c r="BX30" s="176">
        <v>112.879</v>
      </c>
      <c r="BY30" s="176">
        <v>111.539</v>
      </c>
      <c r="BZ30" s="176">
        <v>138.97800000000001</v>
      </c>
      <c r="CA30" s="176">
        <v>139.65</v>
      </c>
      <c r="CB30" s="176">
        <v>138.01400000000001</v>
      </c>
      <c r="CC30" s="176">
        <v>163.43899999999999</v>
      </c>
      <c r="CD30" s="176">
        <v>163.28700000000001</v>
      </c>
      <c r="CE30" s="176">
        <v>160.709</v>
      </c>
      <c r="CF30" s="176">
        <v>187.095</v>
      </c>
      <c r="CG30" s="176">
        <v>237.37200000000001</v>
      </c>
      <c r="CH30" s="176">
        <v>264.46199999999999</v>
      </c>
      <c r="CI30" s="176">
        <v>272.13499999999999</v>
      </c>
      <c r="CJ30" s="176">
        <v>419.71899999999999</v>
      </c>
      <c r="CK30" s="176">
        <v>198.89599999999999</v>
      </c>
      <c r="CL30" s="176">
        <v>0</v>
      </c>
      <c r="CM30" s="176">
        <v>117.02</v>
      </c>
      <c r="CN30" s="176">
        <v>146.27500000000001</v>
      </c>
      <c r="CO30" s="176">
        <v>146.27500000000001</v>
      </c>
      <c r="CP30" s="176">
        <v>191.101</v>
      </c>
      <c r="CQ30" s="176">
        <v>219.41200000000001</v>
      </c>
      <c r="CR30" s="176">
        <v>182.84299999999999</v>
      </c>
      <c r="CS30" s="176">
        <v>182.84299999999999</v>
      </c>
      <c r="CT30" s="176">
        <v>182.84299999999999</v>
      </c>
      <c r="CU30" s="176">
        <v>146.274</v>
      </c>
      <c r="CV30" s="176">
        <v>658.23500000000001</v>
      </c>
      <c r="CW30" s="176">
        <v>694.803</v>
      </c>
      <c r="CX30" s="176">
        <v>694.803</v>
      </c>
      <c r="CY30" s="176">
        <v>402.255</v>
      </c>
      <c r="CZ30" s="176">
        <v>402.255</v>
      </c>
      <c r="DA30" s="176">
        <v>438.82299999999998</v>
      </c>
      <c r="DB30" s="176">
        <v>438.82299999999998</v>
      </c>
      <c r="DC30" s="176">
        <v>438.82299999999998</v>
      </c>
      <c r="DD30" s="176">
        <v>438.82299999999998</v>
      </c>
      <c r="DE30" s="176">
        <v>657.34100000000001</v>
      </c>
      <c r="DF30" s="176">
        <v>650.798</v>
      </c>
      <c r="DG30" s="176">
        <v>667.69100000000003</v>
      </c>
      <c r="DH30" s="176">
        <v>416.553</v>
      </c>
      <c r="DI30" s="176">
        <v>455.67500000000001</v>
      </c>
      <c r="DJ30" s="176">
        <v>463.96600000000001</v>
      </c>
      <c r="DK30" s="176">
        <v>432.96600000000001</v>
      </c>
      <c r="DL30" s="176">
        <v>436.81099999999998</v>
      </c>
      <c r="DM30" s="176">
        <v>485.73</v>
      </c>
      <c r="DN30" s="176">
        <v>655.84299999999996</v>
      </c>
      <c r="DO30" s="176">
        <v>659.03</v>
      </c>
      <c r="DP30" s="176">
        <v>701.20500000000004</v>
      </c>
      <c r="DQ30" s="176">
        <v>948.577</v>
      </c>
      <c r="DR30" s="176">
        <v>951.05600000000004</v>
      </c>
      <c r="DS30" s="176">
        <v>918.54399999999998</v>
      </c>
      <c r="DT30" s="176">
        <v>505.30799999999999</v>
      </c>
      <c r="DU30" s="176">
        <v>500.053</v>
      </c>
      <c r="DV30" s="176">
        <v>539.24900000000002</v>
      </c>
      <c r="DW30" s="176">
        <v>704.03</v>
      </c>
      <c r="DX30" s="176">
        <v>706.01</v>
      </c>
      <c r="DY30" s="176">
        <v>748.42700000000002</v>
      </c>
      <c r="DZ30" s="176">
        <v>0</v>
      </c>
      <c r="EA30" s="176">
        <v>0</v>
      </c>
      <c r="EB30" s="176">
        <v>1776.6869999999999</v>
      </c>
      <c r="EC30" s="176">
        <v>915.79600000000005</v>
      </c>
      <c r="ED30" s="176">
        <v>336.83199999999999</v>
      </c>
      <c r="EE30" s="176">
        <v>1265.9970000000001</v>
      </c>
      <c r="EF30" s="277">
        <f t="shared" si="0"/>
        <v>7525.9560000000001</v>
      </c>
      <c r="EG30" s="277">
        <f t="shared" si="1"/>
        <v>7998.3890000000019</v>
      </c>
    </row>
    <row r="31" spans="1:137" x14ac:dyDescent="0.2">
      <c r="A31" s="190" t="str">
        <f>IF('1'!$A$1=1,B31,C31)</f>
        <v>Transport</v>
      </c>
      <c r="B31" s="191" t="s">
        <v>240</v>
      </c>
      <c r="C31" s="191" t="s">
        <v>239</v>
      </c>
      <c r="D31" s="179">
        <v>3731.7929999999997</v>
      </c>
      <c r="E31" s="179">
        <v>5556.9389999999985</v>
      </c>
      <c r="F31" s="179">
        <v>6046.6180000000004</v>
      </c>
      <c r="G31" s="179">
        <v>6222.3950000000004</v>
      </c>
      <c r="H31" s="179">
        <v>6065.4249999999975</v>
      </c>
      <c r="I31" s="179">
        <v>5839.0319999999992</v>
      </c>
      <c r="J31" s="179">
        <v>7005.8740000000007</v>
      </c>
      <c r="K31" s="179">
        <v>7007.1070000000009</v>
      </c>
      <c r="L31" s="179">
        <v>6338.9740000000011</v>
      </c>
      <c r="M31" s="179">
        <v>6333.9810000000016</v>
      </c>
      <c r="N31" s="179">
        <v>6434.2839999999997</v>
      </c>
      <c r="O31" s="179">
        <v>7256.6019999999999</v>
      </c>
      <c r="P31" s="179">
        <v>6695.672999999998</v>
      </c>
      <c r="Q31" s="179">
        <v>7310.8770000000004</v>
      </c>
      <c r="R31" s="179">
        <v>7221.5889999999999</v>
      </c>
      <c r="S31" s="179">
        <v>6791.8160000000007</v>
      </c>
      <c r="T31" s="179">
        <v>7284.6679999999978</v>
      </c>
      <c r="U31" s="179">
        <v>6961.4260000000013</v>
      </c>
      <c r="V31" s="179">
        <v>5683.0430000000015</v>
      </c>
      <c r="W31" s="179">
        <v>6917.8890000000001</v>
      </c>
      <c r="X31" s="179">
        <v>6857.898000000001</v>
      </c>
      <c r="Y31" s="179">
        <v>8525.6579999999994</v>
      </c>
      <c r="Z31" s="179">
        <v>8815.4209999999985</v>
      </c>
      <c r="AA31" s="179">
        <v>8228.2219999999998</v>
      </c>
      <c r="AB31" s="179">
        <v>9394.1129999999976</v>
      </c>
      <c r="AC31" s="179">
        <v>8000.2209999999977</v>
      </c>
      <c r="AD31" s="179">
        <v>6804.3929999999982</v>
      </c>
      <c r="AE31" s="179">
        <v>8298.7599999999984</v>
      </c>
      <c r="AF31" s="179">
        <v>8508.4290000000001</v>
      </c>
      <c r="AG31" s="179">
        <v>7910.9860000000008</v>
      </c>
      <c r="AH31" s="179">
        <v>8362.1239999999998</v>
      </c>
      <c r="AI31" s="179">
        <v>9382.5099999999984</v>
      </c>
      <c r="AJ31" s="179">
        <v>9242.4459999999999</v>
      </c>
      <c r="AK31" s="179">
        <v>7729.9449999999979</v>
      </c>
      <c r="AL31" s="179">
        <v>8786.0340000000033</v>
      </c>
      <c r="AM31" s="179">
        <v>8915.348</v>
      </c>
      <c r="AN31" s="179">
        <v>7080.1490000000003</v>
      </c>
      <c r="AO31" s="179">
        <v>6548.2250000000013</v>
      </c>
      <c r="AP31" s="179">
        <v>8560.8919999999998</v>
      </c>
      <c r="AQ31" s="179">
        <v>8760.8359999999993</v>
      </c>
      <c r="AR31" s="179">
        <v>7959.0900000000029</v>
      </c>
      <c r="AS31" s="179">
        <v>8332.2910000000011</v>
      </c>
      <c r="AT31" s="179">
        <v>9821.0560000000005</v>
      </c>
      <c r="AU31" s="179">
        <v>8601.9310000000023</v>
      </c>
      <c r="AV31" s="179">
        <v>9190.3520000000026</v>
      </c>
      <c r="AW31" s="179">
        <v>7819.4139999999989</v>
      </c>
      <c r="AX31" s="179">
        <v>8491.7829999999994</v>
      </c>
      <c r="AY31" s="179">
        <v>9642.8300000000017</v>
      </c>
      <c r="AZ31" s="179">
        <v>8949.2150000000001</v>
      </c>
      <c r="BA31" s="179">
        <v>7224.7420000000002</v>
      </c>
      <c r="BB31" s="179">
        <v>8032.1989999999996</v>
      </c>
      <c r="BC31" s="179">
        <v>9464.4560000000019</v>
      </c>
      <c r="BD31" s="179">
        <v>8731.398000000001</v>
      </c>
      <c r="BE31" s="179">
        <v>8241.5340000000015</v>
      </c>
      <c r="BF31" s="179">
        <v>8703.9600000000028</v>
      </c>
      <c r="BG31" s="179">
        <v>7574.0980000000009</v>
      </c>
      <c r="BH31" s="179">
        <v>7381.3770000000004</v>
      </c>
      <c r="BI31" s="179">
        <v>6847.0650000000014</v>
      </c>
      <c r="BJ31" s="179">
        <v>7895.0729999999985</v>
      </c>
      <c r="BK31" s="179">
        <v>7555.0200000000013</v>
      </c>
      <c r="BL31" s="179">
        <v>5861.0020000000013</v>
      </c>
      <c r="BM31" s="179">
        <v>5804.7820000000011</v>
      </c>
      <c r="BN31" s="179">
        <v>7236.9720000000016</v>
      </c>
      <c r="BO31" s="179">
        <v>6697.2620000000006</v>
      </c>
      <c r="BP31" s="179">
        <v>6944.9120000000003</v>
      </c>
      <c r="BQ31" s="179">
        <v>6783.6649999999991</v>
      </c>
      <c r="BR31" s="179">
        <v>8193.85</v>
      </c>
      <c r="BS31" s="179">
        <v>7953.69</v>
      </c>
      <c r="BT31" s="179">
        <v>8029.3179999999993</v>
      </c>
      <c r="BU31" s="179">
        <v>7194.5369999999994</v>
      </c>
      <c r="BV31" s="179">
        <v>7473.8830000000016</v>
      </c>
      <c r="BW31" s="179">
        <v>7408.6380000000008</v>
      </c>
      <c r="BX31" s="179">
        <v>6293.0079999999989</v>
      </c>
      <c r="BY31" s="179">
        <v>4796.1619999999984</v>
      </c>
      <c r="BZ31" s="179">
        <v>4753.0400000000018</v>
      </c>
      <c r="CA31" s="179">
        <v>4776.03</v>
      </c>
      <c r="CB31" s="179">
        <v>4720.0889999999981</v>
      </c>
      <c r="CC31" s="179">
        <v>4113.219000000001</v>
      </c>
      <c r="CD31" s="179">
        <v>4218.2560000000012</v>
      </c>
      <c r="CE31" s="179">
        <v>4258.7940000000008</v>
      </c>
      <c r="CF31" s="179">
        <v>3260.79</v>
      </c>
      <c r="CG31" s="179">
        <v>4008.9500000000035</v>
      </c>
      <c r="CH31" s="179">
        <v>3808.2529999999988</v>
      </c>
      <c r="CI31" s="179">
        <v>3673.8159999999989</v>
      </c>
      <c r="CJ31" s="179">
        <v>3469.6769999999979</v>
      </c>
      <c r="CK31" s="179">
        <v>3324.3990000000003</v>
      </c>
      <c r="CL31" s="179">
        <v>4475.9980000000005</v>
      </c>
      <c r="CM31" s="179">
        <v>3364.3119999999999</v>
      </c>
      <c r="CN31" s="179">
        <v>3188.7839999999997</v>
      </c>
      <c r="CO31" s="179">
        <v>2428.1549999999997</v>
      </c>
      <c r="CP31" s="179">
        <v>3567.2080000000005</v>
      </c>
      <c r="CQ31" s="179">
        <v>4168.8190000000004</v>
      </c>
      <c r="CR31" s="179">
        <v>3839.7049999999999</v>
      </c>
      <c r="CS31" s="179">
        <v>4022.5480000000007</v>
      </c>
      <c r="CT31" s="179">
        <v>3912.8419999999987</v>
      </c>
      <c r="CU31" s="179">
        <v>3693.4290000000001</v>
      </c>
      <c r="CV31" s="179">
        <v>3437.4500000000007</v>
      </c>
      <c r="CW31" s="179">
        <v>2194.1170000000002</v>
      </c>
      <c r="CX31" s="179">
        <v>2779.2119999999995</v>
      </c>
      <c r="CY31" s="179">
        <v>2450.0979999999981</v>
      </c>
      <c r="CZ31" s="179">
        <v>2669.507999999998</v>
      </c>
      <c r="DA31" s="179">
        <v>2340.3909999999978</v>
      </c>
      <c r="DB31" s="179">
        <v>2632.9380000000001</v>
      </c>
      <c r="DC31" s="179">
        <v>2486.6630000000005</v>
      </c>
      <c r="DD31" s="179">
        <v>2376.9600000000009</v>
      </c>
      <c r="DE31" s="179">
        <v>2848.4789999999975</v>
      </c>
      <c r="DF31" s="179">
        <v>2747.8109999999997</v>
      </c>
      <c r="DG31" s="179">
        <v>2114.3539999999994</v>
      </c>
      <c r="DH31" s="179">
        <v>2991.6080000000002</v>
      </c>
      <c r="DI31" s="179">
        <v>4708.6400000000012</v>
      </c>
      <c r="DJ31" s="179">
        <v>3209.1020000000008</v>
      </c>
      <c r="DK31" s="179">
        <v>2361.6349999999966</v>
      </c>
      <c r="DL31" s="179">
        <v>1032.4610000000011</v>
      </c>
      <c r="DM31" s="179">
        <v>2833.4259999999977</v>
      </c>
      <c r="DN31" s="179">
        <v>3115.2530000000006</v>
      </c>
      <c r="DO31" s="179">
        <v>3295.150999999998</v>
      </c>
      <c r="DP31" s="179">
        <v>2144.8640000000014</v>
      </c>
      <c r="DQ31" s="179">
        <v>1732.1839999999993</v>
      </c>
      <c r="DR31" s="179">
        <v>1612.6620000000003</v>
      </c>
      <c r="DS31" s="179">
        <v>1878.840000000002</v>
      </c>
      <c r="DT31" s="179">
        <v>-3789.8050000000003</v>
      </c>
      <c r="DU31" s="179">
        <v>-3958.753999999999</v>
      </c>
      <c r="DV31" s="179">
        <v>-4355.4760000000006</v>
      </c>
      <c r="DW31" s="179">
        <v>-4224.18</v>
      </c>
      <c r="DX31" s="179">
        <v>-4153</v>
      </c>
      <c r="DY31" s="179">
        <v>-3825.2949999999983</v>
      </c>
      <c r="DZ31" s="179">
        <v>-4722.7320000000018</v>
      </c>
      <c r="EA31" s="179">
        <v>-3978.4210000000003</v>
      </c>
      <c r="EB31" s="179">
        <v>-4751.6029999999992</v>
      </c>
      <c r="EC31" s="179">
        <v>-5702.9150000000009</v>
      </c>
      <c r="ED31" s="179">
        <v>-6147.1840000000011</v>
      </c>
      <c r="EE31" s="179">
        <v>-6709.7849999999999</v>
      </c>
      <c r="EF31" s="278">
        <f t="shared" si="0"/>
        <v>30915.825999999994</v>
      </c>
      <c r="EG31" s="278">
        <f t="shared" si="1"/>
        <v>-56319.150000000009</v>
      </c>
    </row>
    <row r="32" spans="1:137" x14ac:dyDescent="0.2">
      <c r="A32" s="174" t="str">
        <f>IF('1'!$A$1=1,B32,C32)</f>
        <v xml:space="preserve">    Credit</v>
      </c>
      <c r="B32" s="175" t="s">
        <v>214</v>
      </c>
      <c r="C32" s="175" t="s">
        <v>229</v>
      </c>
      <c r="D32" s="176">
        <v>6166.9449999999997</v>
      </c>
      <c r="E32" s="176">
        <v>9326.8409999999985</v>
      </c>
      <c r="F32" s="176">
        <v>9790.8690000000006</v>
      </c>
      <c r="G32" s="176">
        <v>9855.9089999999997</v>
      </c>
      <c r="H32" s="176">
        <v>9244.5419999999976</v>
      </c>
      <c r="I32" s="176">
        <v>9406.1459999999988</v>
      </c>
      <c r="J32" s="176">
        <v>10704.626</v>
      </c>
      <c r="K32" s="176">
        <v>10489.031000000001</v>
      </c>
      <c r="L32" s="176">
        <v>10194.639000000001</v>
      </c>
      <c r="M32" s="176">
        <v>9915.9540000000015</v>
      </c>
      <c r="N32" s="176">
        <v>10187.617</v>
      </c>
      <c r="O32" s="176">
        <v>11118.984</v>
      </c>
      <c r="P32" s="176">
        <v>9970.7319999999982</v>
      </c>
      <c r="Q32" s="176">
        <v>10689.187</v>
      </c>
      <c r="R32" s="176">
        <v>11148.655000000001</v>
      </c>
      <c r="S32" s="176">
        <v>10379.943000000001</v>
      </c>
      <c r="T32" s="176">
        <v>10914.401999999998</v>
      </c>
      <c r="U32" s="176">
        <v>10729.076000000001</v>
      </c>
      <c r="V32" s="176">
        <v>10249.330000000002</v>
      </c>
      <c r="W32" s="176">
        <v>11429.555</v>
      </c>
      <c r="X32" s="176">
        <v>11981.612000000001</v>
      </c>
      <c r="Y32" s="176">
        <v>12955.909</v>
      </c>
      <c r="Z32" s="176">
        <v>13081.777999999998</v>
      </c>
      <c r="AA32" s="176">
        <v>13207.083000000001</v>
      </c>
      <c r="AB32" s="176">
        <v>13385.252999999999</v>
      </c>
      <c r="AC32" s="176">
        <v>12000.328999999998</v>
      </c>
      <c r="AD32" s="176">
        <v>11340.656999999999</v>
      </c>
      <c r="AE32" s="176">
        <v>12837.562999999998</v>
      </c>
      <c r="AF32" s="176">
        <v>13026.88</v>
      </c>
      <c r="AG32" s="176">
        <v>12558.361000000001</v>
      </c>
      <c r="AH32" s="176">
        <v>13270.322999999999</v>
      </c>
      <c r="AI32" s="176">
        <v>14150.669999999998</v>
      </c>
      <c r="AJ32" s="176">
        <v>14203.082</v>
      </c>
      <c r="AK32" s="176">
        <v>12821.045999999998</v>
      </c>
      <c r="AL32" s="176">
        <v>13753.215000000002</v>
      </c>
      <c r="AM32" s="176">
        <v>14033.42</v>
      </c>
      <c r="AN32" s="176">
        <v>11544.339</v>
      </c>
      <c r="AO32" s="176">
        <v>11140.131000000001</v>
      </c>
      <c r="AP32" s="176">
        <v>13012.555</v>
      </c>
      <c r="AQ32" s="176">
        <v>13389.694</v>
      </c>
      <c r="AR32" s="176">
        <v>12776.435000000001</v>
      </c>
      <c r="AS32" s="176">
        <v>13127.287</v>
      </c>
      <c r="AT32" s="176">
        <v>15127.593999999999</v>
      </c>
      <c r="AU32" s="176">
        <v>14373.194000000003</v>
      </c>
      <c r="AV32" s="176">
        <v>14574.884000000002</v>
      </c>
      <c r="AW32" s="176">
        <v>13754.289999999999</v>
      </c>
      <c r="AX32" s="176">
        <v>14134.346999999998</v>
      </c>
      <c r="AY32" s="176">
        <v>14728.241000000002</v>
      </c>
      <c r="AZ32" s="176">
        <v>14023.225</v>
      </c>
      <c r="BA32" s="176">
        <v>12385.271000000001</v>
      </c>
      <c r="BB32" s="176">
        <v>13109.406999999999</v>
      </c>
      <c r="BC32" s="176">
        <v>14478.204000000002</v>
      </c>
      <c r="BD32" s="176">
        <v>14350.092000000001</v>
      </c>
      <c r="BE32" s="176">
        <v>13541.555000000002</v>
      </c>
      <c r="BF32" s="176">
        <v>14678.273000000001</v>
      </c>
      <c r="BG32" s="176">
        <v>13254.672</v>
      </c>
      <c r="BH32" s="176">
        <v>13004.106</v>
      </c>
      <c r="BI32" s="176">
        <v>12478.527</v>
      </c>
      <c r="BJ32" s="176">
        <v>13255.929999999998</v>
      </c>
      <c r="BK32" s="176">
        <v>12843.533000000001</v>
      </c>
      <c r="BL32" s="176">
        <v>10467.799000000001</v>
      </c>
      <c r="BM32" s="176">
        <v>10305.946000000002</v>
      </c>
      <c r="BN32" s="176">
        <v>11462.937000000002</v>
      </c>
      <c r="BO32" s="176">
        <v>10154.795</v>
      </c>
      <c r="BP32" s="176">
        <v>10216.26</v>
      </c>
      <c r="BQ32" s="176">
        <v>10068.666999999999</v>
      </c>
      <c r="BR32" s="176">
        <v>12427.341</v>
      </c>
      <c r="BS32" s="176">
        <v>12302.074000000001</v>
      </c>
      <c r="BT32" s="176">
        <v>12337.732</v>
      </c>
      <c r="BU32" s="176">
        <v>12321.353999999999</v>
      </c>
      <c r="BV32" s="176">
        <v>12456.470000000001</v>
      </c>
      <c r="BW32" s="176">
        <v>12760.885</v>
      </c>
      <c r="BX32" s="176">
        <v>11090.368999999999</v>
      </c>
      <c r="BY32" s="176">
        <v>9592.3239999999987</v>
      </c>
      <c r="BZ32" s="176">
        <v>9867.4250000000011</v>
      </c>
      <c r="CA32" s="176">
        <v>10362.030999999999</v>
      </c>
      <c r="CB32" s="176">
        <v>10268.261999999999</v>
      </c>
      <c r="CC32" s="176">
        <v>9997.0310000000009</v>
      </c>
      <c r="CD32" s="176">
        <v>11321.253000000001</v>
      </c>
      <c r="CE32" s="176">
        <v>11329.994000000001</v>
      </c>
      <c r="CF32" s="176">
        <v>10423.838</v>
      </c>
      <c r="CG32" s="176">
        <v>11604.858000000002</v>
      </c>
      <c r="CH32" s="176">
        <v>11715.673999999999</v>
      </c>
      <c r="CI32" s="176">
        <v>12137.202000000001</v>
      </c>
      <c r="CJ32" s="176">
        <v>12227.814999999999</v>
      </c>
      <c r="CK32" s="176">
        <v>11337.052</v>
      </c>
      <c r="CL32" s="176">
        <v>6728.6270000000004</v>
      </c>
      <c r="CM32" s="176">
        <v>7694.0390000000007</v>
      </c>
      <c r="CN32" s="176">
        <v>7781.8040000000001</v>
      </c>
      <c r="CO32" s="176">
        <v>7460</v>
      </c>
      <c r="CP32" s="176">
        <v>10064.625000000002</v>
      </c>
      <c r="CQ32" s="176">
        <v>11555.679000000002</v>
      </c>
      <c r="CR32" s="176">
        <v>11519.11</v>
      </c>
      <c r="CS32" s="176">
        <v>12689.306</v>
      </c>
      <c r="CT32" s="176">
        <v>12543.030999999999</v>
      </c>
      <c r="CU32" s="176">
        <v>12616.168</v>
      </c>
      <c r="CV32" s="176">
        <v>11775.091</v>
      </c>
      <c r="CW32" s="176">
        <v>11189.993</v>
      </c>
      <c r="CX32" s="176">
        <v>11738.52</v>
      </c>
      <c r="CY32" s="176">
        <v>10787.737999999999</v>
      </c>
      <c r="CZ32" s="176">
        <v>11189.991999999998</v>
      </c>
      <c r="DA32" s="176">
        <v>10897.444999999998</v>
      </c>
      <c r="DB32" s="176">
        <v>11226.558999999999</v>
      </c>
      <c r="DC32" s="176">
        <v>11299.697</v>
      </c>
      <c r="DD32" s="176">
        <v>11263.130000000001</v>
      </c>
      <c r="DE32" s="176">
        <v>12416.443999999998</v>
      </c>
      <c r="DF32" s="176">
        <v>12184.376</v>
      </c>
      <c r="DG32" s="176">
        <v>12611.935999999998</v>
      </c>
      <c r="DH32" s="176">
        <v>13367.570000000002</v>
      </c>
      <c r="DI32" s="176">
        <v>14505.646000000001</v>
      </c>
      <c r="DJ32" s="176">
        <v>14537.615</v>
      </c>
      <c r="DK32" s="176">
        <v>13697.472999999998</v>
      </c>
      <c r="DL32" s="176">
        <v>13779.387000000001</v>
      </c>
      <c r="DM32" s="176">
        <v>14248.086999999998</v>
      </c>
      <c r="DN32" s="176">
        <v>14428.541999999999</v>
      </c>
      <c r="DO32" s="176">
        <v>14251.521999999999</v>
      </c>
      <c r="DP32" s="176">
        <v>13776.617</v>
      </c>
      <c r="DQ32" s="176">
        <v>13403.796999999999</v>
      </c>
      <c r="DR32" s="176">
        <v>13232.085000000001</v>
      </c>
      <c r="DS32" s="176">
        <v>13986.921000000002</v>
      </c>
      <c r="DT32" s="176">
        <v>8506.0120000000006</v>
      </c>
      <c r="DU32" s="176">
        <v>8334.2209999999995</v>
      </c>
      <c r="DV32" s="176">
        <v>8296.1400000000012</v>
      </c>
      <c r="DW32" s="176">
        <v>8531.1839999999993</v>
      </c>
      <c r="DX32" s="176">
        <v>8970.48</v>
      </c>
      <c r="DY32" s="176">
        <v>9272.1840000000011</v>
      </c>
      <c r="DZ32" s="176">
        <v>8985.7329999999984</v>
      </c>
      <c r="EA32" s="176">
        <v>8910.0099999999984</v>
      </c>
      <c r="EB32" s="176">
        <v>9172.6640000000007</v>
      </c>
      <c r="EC32" s="176">
        <v>8866.5709999999999</v>
      </c>
      <c r="ED32" s="176">
        <v>7957.6560000000009</v>
      </c>
      <c r="EE32" s="176">
        <v>10381.177</v>
      </c>
      <c r="EF32" s="277">
        <f t="shared" si="0"/>
        <v>167215.26199999999</v>
      </c>
      <c r="EG32" s="277">
        <f t="shared" si="1"/>
        <v>106184.03199999999</v>
      </c>
    </row>
    <row r="33" spans="1:137" x14ac:dyDescent="0.2">
      <c r="A33" s="174" t="str">
        <f>IF('1'!$A$1=1,B33,C33)</f>
        <v xml:space="preserve">    Debit</v>
      </c>
      <c r="B33" s="175" t="s">
        <v>216</v>
      </c>
      <c r="C33" s="175" t="s">
        <v>230</v>
      </c>
      <c r="D33" s="176">
        <v>2435.152</v>
      </c>
      <c r="E33" s="176">
        <v>3769.9019999999996</v>
      </c>
      <c r="F33" s="176">
        <v>3744.2510000000002</v>
      </c>
      <c r="G33" s="176">
        <v>3633.5139999999997</v>
      </c>
      <c r="H33" s="176">
        <v>3179.1170000000002</v>
      </c>
      <c r="I33" s="176">
        <v>3567.114</v>
      </c>
      <c r="J33" s="176">
        <v>3698.7519999999995</v>
      </c>
      <c r="K33" s="176">
        <v>3481.924</v>
      </c>
      <c r="L33" s="176">
        <v>3855.665</v>
      </c>
      <c r="M33" s="176">
        <v>3581.973</v>
      </c>
      <c r="N33" s="176">
        <v>3753.3330000000001</v>
      </c>
      <c r="O33" s="176">
        <v>3862.3820000000005</v>
      </c>
      <c r="P33" s="176">
        <v>3275.0590000000002</v>
      </c>
      <c r="Q33" s="176">
        <v>3378.31</v>
      </c>
      <c r="R33" s="176">
        <v>3927.0660000000003</v>
      </c>
      <c r="S33" s="176">
        <v>3588.127</v>
      </c>
      <c r="T33" s="176">
        <v>3629.7339999999999</v>
      </c>
      <c r="U33" s="176">
        <v>3767.6499999999996</v>
      </c>
      <c r="V33" s="176">
        <v>4566.2870000000003</v>
      </c>
      <c r="W33" s="176">
        <v>4511.6660000000002</v>
      </c>
      <c r="X33" s="176">
        <v>5123.7139999999999</v>
      </c>
      <c r="Y33" s="176">
        <v>4430.2509999999993</v>
      </c>
      <c r="Z33" s="176">
        <v>4266.357</v>
      </c>
      <c r="AA33" s="176">
        <v>4978.8610000000008</v>
      </c>
      <c r="AB33" s="176">
        <v>3991.1400000000003</v>
      </c>
      <c r="AC33" s="176">
        <v>4000.1080000000002</v>
      </c>
      <c r="AD33" s="176">
        <v>4536.264000000001</v>
      </c>
      <c r="AE33" s="176">
        <v>4538.8029999999999</v>
      </c>
      <c r="AF33" s="176">
        <v>4518.451</v>
      </c>
      <c r="AG33" s="176">
        <v>4647.375</v>
      </c>
      <c r="AH33" s="176">
        <v>4908.1989999999996</v>
      </c>
      <c r="AI33" s="176">
        <v>4768.16</v>
      </c>
      <c r="AJ33" s="176">
        <v>4960.6359999999995</v>
      </c>
      <c r="AK33" s="176">
        <v>5091.1010000000006</v>
      </c>
      <c r="AL33" s="176">
        <v>4967.1809999999996</v>
      </c>
      <c r="AM33" s="176">
        <v>5118.0720000000001</v>
      </c>
      <c r="AN33" s="176">
        <v>4464.1899999999996</v>
      </c>
      <c r="AO33" s="176">
        <v>4591.9059999999999</v>
      </c>
      <c r="AP33" s="176">
        <v>4451.6629999999996</v>
      </c>
      <c r="AQ33" s="176">
        <v>4628.8580000000002</v>
      </c>
      <c r="AR33" s="176">
        <v>4817.3449999999984</v>
      </c>
      <c r="AS33" s="176">
        <v>4794.9960000000001</v>
      </c>
      <c r="AT33" s="176">
        <v>5306.5379999999996</v>
      </c>
      <c r="AU33" s="176">
        <v>5771.2630000000008</v>
      </c>
      <c r="AV33" s="176">
        <v>5384.5319999999992</v>
      </c>
      <c r="AW33" s="176">
        <v>5934.8760000000002</v>
      </c>
      <c r="AX33" s="176">
        <v>5642.5639999999994</v>
      </c>
      <c r="AY33" s="176">
        <v>5085.4110000000001</v>
      </c>
      <c r="AZ33" s="176">
        <v>5074.01</v>
      </c>
      <c r="BA33" s="176">
        <v>5160.5290000000005</v>
      </c>
      <c r="BB33" s="176">
        <v>5077.2079999999996</v>
      </c>
      <c r="BC33" s="176">
        <v>5013.7479999999996</v>
      </c>
      <c r="BD33" s="176">
        <v>5618.6939999999995</v>
      </c>
      <c r="BE33" s="176">
        <v>5300.0210000000006</v>
      </c>
      <c r="BF33" s="176">
        <v>5974.3129999999992</v>
      </c>
      <c r="BG33" s="176">
        <v>5680.5739999999996</v>
      </c>
      <c r="BH33" s="176">
        <v>5622.7289999999994</v>
      </c>
      <c r="BI33" s="176">
        <v>5631.4619999999986</v>
      </c>
      <c r="BJ33" s="176">
        <v>5360.857</v>
      </c>
      <c r="BK33" s="176">
        <v>5288.5129999999999</v>
      </c>
      <c r="BL33" s="176">
        <v>4606.7969999999996</v>
      </c>
      <c r="BM33" s="176">
        <v>4501.1640000000007</v>
      </c>
      <c r="BN33" s="176">
        <v>4225.9650000000001</v>
      </c>
      <c r="BO33" s="176">
        <v>3457.5329999999999</v>
      </c>
      <c r="BP33" s="176">
        <v>3271.348</v>
      </c>
      <c r="BQ33" s="176">
        <v>3285.0020000000004</v>
      </c>
      <c r="BR33" s="176">
        <v>4233.491</v>
      </c>
      <c r="BS33" s="176">
        <v>4348.3840000000009</v>
      </c>
      <c r="BT33" s="176">
        <v>4308.4140000000007</v>
      </c>
      <c r="BU33" s="176">
        <v>5126.817</v>
      </c>
      <c r="BV33" s="176">
        <v>4982.5869999999995</v>
      </c>
      <c r="BW33" s="176">
        <v>5352.2469999999994</v>
      </c>
      <c r="BX33" s="176">
        <v>4797.3609999999999</v>
      </c>
      <c r="BY33" s="176">
        <v>4796.1620000000003</v>
      </c>
      <c r="BZ33" s="176">
        <v>5114.3849999999993</v>
      </c>
      <c r="CA33" s="176">
        <v>5586.0009999999993</v>
      </c>
      <c r="CB33" s="176">
        <v>5548.1730000000007</v>
      </c>
      <c r="CC33" s="176">
        <v>5883.8119999999999</v>
      </c>
      <c r="CD33" s="176">
        <v>7102.9969999999994</v>
      </c>
      <c r="CE33" s="176">
        <v>7071.2</v>
      </c>
      <c r="CF33" s="176">
        <v>7163.0479999999998</v>
      </c>
      <c r="CG33" s="176">
        <v>7595.9079999999985</v>
      </c>
      <c r="CH33" s="176">
        <v>7907.4210000000003</v>
      </c>
      <c r="CI33" s="176">
        <v>8463.3860000000022</v>
      </c>
      <c r="CJ33" s="176">
        <v>8758.1380000000008</v>
      </c>
      <c r="CK33" s="176">
        <v>8012.6529999999993</v>
      </c>
      <c r="CL33" s="176">
        <v>2252.6289999999999</v>
      </c>
      <c r="CM33" s="176">
        <v>4329.7270000000008</v>
      </c>
      <c r="CN33" s="176">
        <v>4593.0200000000004</v>
      </c>
      <c r="CO33" s="176">
        <v>5031.8450000000003</v>
      </c>
      <c r="CP33" s="176">
        <v>6497.4170000000013</v>
      </c>
      <c r="CQ33" s="176">
        <v>7386.8600000000015</v>
      </c>
      <c r="CR33" s="176">
        <v>7679.4050000000007</v>
      </c>
      <c r="CS33" s="176">
        <v>8666.7579999999998</v>
      </c>
      <c r="CT33" s="176">
        <v>8630.1890000000003</v>
      </c>
      <c r="CU33" s="176">
        <v>8922.7389999999996</v>
      </c>
      <c r="CV33" s="176">
        <v>8337.6409999999996</v>
      </c>
      <c r="CW33" s="176">
        <v>8995.8760000000002</v>
      </c>
      <c r="CX33" s="176">
        <v>8959.3080000000009</v>
      </c>
      <c r="CY33" s="176">
        <v>8337.6400000000012</v>
      </c>
      <c r="CZ33" s="176">
        <v>8520.4840000000004</v>
      </c>
      <c r="DA33" s="176">
        <v>8557.0540000000001</v>
      </c>
      <c r="DB33" s="176">
        <v>8593.6209999999992</v>
      </c>
      <c r="DC33" s="176">
        <v>8813.0339999999997</v>
      </c>
      <c r="DD33" s="176">
        <v>8886.17</v>
      </c>
      <c r="DE33" s="176">
        <v>9567.9650000000001</v>
      </c>
      <c r="DF33" s="176">
        <v>9436.5650000000005</v>
      </c>
      <c r="DG33" s="176">
        <v>10497.581999999999</v>
      </c>
      <c r="DH33" s="176">
        <v>10375.962000000001</v>
      </c>
      <c r="DI33" s="176">
        <v>9797.0059999999994</v>
      </c>
      <c r="DJ33" s="176">
        <v>11328.512999999999</v>
      </c>
      <c r="DK33" s="176">
        <v>11335.838000000002</v>
      </c>
      <c r="DL33" s="176">
        <v>12746.925999999999</v>
      </c>
      <c r="DM33" s="176">
        <v>11414.661</v>
      </c>
      <c r="DN33" s="176">
        <v>11313.288999999999</v>
      </c>
      <c r="DO33" s="176">
        <v>10956.371000000001</v>
      </c>
      <c r="DP33" s="176">
        <v>11631.752999999999</v>
      </c>
      <c r="DQ33" s="176">
        <v>11671.612999999999</v>
      </c>
      <c r="DR33" s="176">
        <v>11619.423000000001</v>
      </c>
      <c r="DS33" s="176">
        <v>12108.081</v>
      </c>
      <c r="DT33" s="176">
        <v>12295.817000000001</v>
      </c>
      <c r="DU33" s="176">
        <v>12292.974999999999</v>
      </c>
      <c r="DV33" s="176">
        <v>12651.616000000002</v>
      </c>
      <c r="DW33" s="176">
        <v>12755.364</v>
      </c>
      <c r="DX33" s="176">
        <v>13123.48</v>
      </c>
      <c r="DY33" s="176">
        <v>13097.478999999999</v>
      </c>
      <c r="DZ33" s="176">
        <v>13708.465</v>
      </c>
      <c r="EA33" s="176">
        <v>12888.430999999999</v>
      </c>
      <c r="EB33" s="176">
        <v>13924.267</v>
      </c>
      <c r="EC33" s="176">
        <v>14569.486000000001</v>
      </c>
      <c r="ED33" s="176">
        <v>14104.840000000002</v>
      </c>
      <c r="EE33" s="176">
        <v>17090.962</v>
      </c>
      <c r="EF33" s="277">
        <f t="shared" si="0"/>
        <v>136299.43599999999</v>
      </c>
      <c r="EG33" s="277">
        <f t="shared" si="1"/>
        <v>162503.182</v>
      </c>
    </row>
    <row r="34" spans="1:137" x14ac:dyDescent="0.2">
      <c r="A34" s="184" t="str">
        <f>IF('1'!$A$1=1,B34,C34)</f>
        <v>For all modes of transport</v>
      </c>
      <c r="B34" s="185" t="s">
        <v>242</v>
      </c>
      <c r="C34" s="185" t="s">
        <v>241</v>
      </c>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6"/>
      <c r="BF34" s="176"/>
      <c r="BG34" s="176"/>
      <c r="BH34" s="176"/>
      <c r="BI34" s="176"/>
      <c r="BJ34" s="176"/>
      <c r="BK34" s="176"/>
      <c r="BL34" s="176"/>
      <c r="BM34" s="176"/>
      <c r="BN34" s="176"/>
      <c r="BO34" s="176"/>
      <c r="BP34" s="176"/>
      <c r="BQ34" s="176"/>
      <c r="BR34" s="176"/>
      <c r="BS34" s="176"/>
      <c r="BT34" s="176"/>
      <c r="BU34" s="176"/>
      <c r="BV34" s="176"/>
      <c r="BW34" s="176"/>
      <c r="BX34" s="176"/>
      <c r="BY34" s="176"/>
      <c r="BZ34" s="176"/>
      <c r="CA34" s="176"/>
      <c r="CB34" s="176"/>
      <c r="CC34" s="176"/>
      <c r="CD34" s="176"/>
      <c r="CE34" s="176"/>
      <c r="CF34" s="176"/>
      <c r="CG34" s="176"/>
      <c r="CH34" s="176"/>
      <c r="CI34" s="176"/>
      <c r="CJ34" s="176"/>
      <c r="CK34" s="176"/>
      <c r="CL34" s="176"/>
      <c r="CM34" s="176"/>
      <c r="CN34" s="176"/>
      <c r="CO34" s="176"/>
      <c r="CP34" s="176"/>
      <c r="CQ34" s="176"/>
      <c r="CR34" s="176"/>
      <c r="CS34" s="176"/>
      <c r="CT34" s="176"/>
      <c r="CU34" s="176"/>
      <c r="CV34" s="176"/>
      <c r="CW34" s="176"/>
      <c r="CX34" s="176"/>
      <c r="CY34" s="176"/>
      <c r="CZ34" s="176"/>
      <c r="DA34" s="176"/>
      <c r="DB34" s="176"/>
      <c r="DC34" s="176"/>
      <c r="DD34" s="176"/>
      <c r="DE34" s="176"/>
      <c r="DF34" s="176"/>
      <c r="DG34" s="176"/>
      <c r="DH34" s="176"/>
      <c r="DI34" s="176"/>
      <c r="DJ34" s="176"/>
      <c r="DK34" s="176"/>
      <c r="DL34" s="176"/>
      <c r="DM34" s="176"/>
      <c r="DN34" s="176"/>
      <c r="DO34" s="176"/>
      <c r="DP34" s="176"/>
      <c r="DQ34" s="176"/>
      <c r="DR34" s="176"/>
      <c r="DS34" s="176"/>
      <c r="DT34" s="176"/>
      <c r="DU34" s="176"/>
      <c r="DV34" s="176"/>
      <c r="DW34" s="176"/>
      <c r="DX34" s="176"/>
      <c r="DY34" s="176"/>
      <c r="DZ34" s="176"/>
      <c r="EA34" s="176"/>
      <c r="EB34" s="176"/>
      <c r="EC34" s="176"/>
      <c r="ED34" s="176"/>
      <c r="EE34" s="176"/>
      <c r="EF34" s="277"/>
      <c r="EG34" s="277"/>
    </row>
    <row r="35" spans="1:137" x14ac:dyDescent="0.2">
      <c r="A35" s="192" t="str">
        <f>IF('1'!$A$1=1,B35,C35)</f>
        <v>Passenger</v>
      </c>
      <c r="B35" s="193" t="s">
        <v>244</v>
      </c>
      <c r="C35" s="193" t="s">
        <v>243</v>
      </c>
      <c r="D35" s="176">
        <v>347.87899999999996</v>
      </c>
      <c r="E35" s="176">
        <v>391.67899999999992</v>
      </c>
      <c r="F35" s="176">
        <v>186.04999999999995</v>
      </c>
      <c r="G35" s="176">
        <v>454.18900000000008</v>
      </c>
      <c r="H35" s="176">
        <v>439.21999999999991</v>
      </c>
      <c r="I35" s="176">
        <v>382.19099999999992</v>
      </c>
      <c r="J35" s="176">
        <v>717.99300000000005</v>
      </c>
      <c r="K35" s="176">
        <v>735.31399999999996</v>
      </c>
      <c r="L35" s="176">
        <v>762.42</v>
      </c>
      <c r="M35" s="176">
        <v>524.19200000000001</v>
      </c>
      <c r="N35" s="176">
        <v>559.50300000000016</v>
      </c>
      <c r="O35" s="176">
        <v>421.35299999999984</v>
      </c>
      <c r="P35" s="176">
        <v>412.41500000000008</v>
      </c>
      <c r="Q35" s="176">
        <v>527.86099999999999</v>
      </c>
      <c r="R35" s="176">
        <v>184.49300000000017</v>
      </c>
      <c r="S35" s="176">
        <v>640.73699999999985</v>
      </c>
      <c r="T35" s="176">
        <v>680.57399999999973</v>
      </c>
      <c r="U35" s="176">
        <v>873.29700000000014</v>
      </c>
      <c r="V35" s="176">
        <v>943.03800000000001</v>
      </c>
      <c r="W35" s="176">
        <v>1077.787</v>
      </c>
      <c r="X35" s="176">
        <v>972.19200000000001</v>
      </c>
      <c r="Y35" s="176">
        <v>515.14499999999998</v>
      </c>
      <c r="Z35" s="176">
        <v>668.22400000000005</v>
      </c>
      <c r="AA35" s="176">
        <v>366.86300000000006</v>
      </c>
      <c r="AB35" s="176">
        <v>705.91599999999994</v>
      </c>
      <c r="AC35" s="176">
        <v>594.61200000000008</v>
      </c>
      <c r="AD35" s="176">
        <v>432.02399999999989</v>
      </c>
      <c r="AE35" s="176">
        <v>698.27799999999979</v>
      </c>
      <c r="AF35" s="176">
        <v>739.86299999999983</v>
      </c>
      <c r="AG35" s="176">
        <v>443.84999999999991</v>
      </c>
      <c r="AH35" s="176">
        <v>1324.4360000000001</v>
      </c>
      <c r="AI35" s="176">
        <v>1333.0350000000003</v>
      </c>
      <c r="AJ35" s="176">
        <v>1227.1050000000002</v>
      </c>
      <c r="AK35" s="176">
        <v>559.75499999999977</v>
      </c>
      <c r="AL35" s="176">
        <v>534.10500000000002</v>
      </c>
      <c r="AM35" s="176">
        <v>467.78200000000015</v>
      </c>
      <c r="AN35" s="176">
        <v>653.98899999999992</v>
      </c>
      <c r="AO35" s="176">
        <v>407.56500000000005</v>
      </c>
      <c r="AP35" s="176">
        <v>500.48300000000006</v>
      </c>
      <c r="AQ35" s="176">
        <v>941.46400000000006</v>
      </c>
      <c r="AR35" s="176">
        <v>916.34199999999987</v>
      </c>
      <c r="AS35" s="176">
        <v>864.67200000000003</v>
      </c>
      <c r="AT35" s="176">
        <v>1478.4389999999999</v>
      </c>
      <c r="AU35" s="176">
        <v>1374.1100000000001</v>
      </c>
      <c r="AV35" s="176">
        <v>1663.2839999999997</v>
      </c>
      <c r="AW35" s="176">
        <v>928.20300000000009</v>
      </c>
      <c r="AX35" s="176">
        <v>1005.6049999999999</v>
      </c>
      <c r="AY35" s="176">
        <v>1139.355</v>
      </c>
      <c r="AZ35" s="176">
        <v>864.25399999999991</v>
      </c>
      <c r="BA35" s="176">
        <v>651.85699999999997</v>
      </c>
      <c r="BB35" s="176">
        <v>590.99799999999982</v>
      </c>
      <c r="BC35" s="176">
        <v>1447.8200000000002</v>
      </c>
      <c r="BD35" s="176">
        <v>1318.942</v>
      </c>
      <c r="BE35" s="176">
        <v>1378.0059999999999</v>
      </c>
      <c r="BF35" s="176">
        <v>2034.3580000000002</v>
      </c>
      <c r="BG35" s="176">
        <v>1868.2770000000005</v>
      </c>
      <c r="BH35" s="176">
        <v>1907.2690000000002</v>
      </c>
      <c r="BI35" s="176">
        <v>992.32800000000009</v>
      </c>
      <c r="BJ35" s="176">
        <v>974.70000000000016</v>
      </c>
      <c r="BK35" s="176">
        <v>991.59799999999996</v>
      </c>
      <c r="BL35" s="176">
        <v>506.50599999999997</v>
      </c>
      <c r="BM35" s="176">
        <v>565.721</v>
      </c>
      <c r="BN35" s="176">
        <v>1003.6679999999999</v>
      </c>
      <c r="BO35" s="176">
        <v>27.224999999999994</v>
      </c>
      <c r="BP35" s="176">
        <v>134.071</v>
      </c>
      <c r="BQ35" s="176">
        <v>53.414999999999992</v>
      </c>
      <c r="BR35" s="176">
        <v>382.37900000000002</v>
      </c>
      <c r="BS35" s="176">
        <v>412.82200000000006</v>
      </c>
      <c r="BT35" s="176">
        <v>475.60400000000004</v>
      </c>
      <c r="BU35" s="176">
        <v>453.19899999999996</v>
      </c>
      <c r="BV35" s="176">
        <v>481.27299999999997</v>
      </c>
      <c r="BW35" s="176">
        <v>338.03599999999994</v>
      </c>
      <c r="BX35" s="176">
        <v>451.51600000000008</v>
      </c>
      <c r="BY35" s="176">
        <v>418.27099999999996</v>
      </c>
      <c r="BZ35" s="176">
        <v>416.93299999999999</v>
      </c>
      <c r="CA35" s="176">
        <v>642.3900000000001</v>
      </c>
      <c r="CB35" s="176">
        <v>745.27699999999993</v>
      </c>
      <c r="CC35" s="176">
        <v>517.55700000000002</v>
      </c>
      <c r="CD35" s="176">
        <v>707.57899999999995</v>
      </c>
      <c r="CE35" s="176">
        <v>696.40700000000004</v>
      </c>
      <c r="CF35" s="176">
        <v>588.01100000000019</v>
      </c>
      <c r="CG35" s="176">
        <v>580.24300000000005</v>
      </c>
      <c r="CH35" s="176">
        <v>502.47799999999984</v>
      </c>
      <c r="CI35" s="176">
        <v>408.202</v>
      </c>
      <c r="CJ35" s="176">
        <v>223.85000000000002</v>
      </c>
      <c r="CK35" s="176">
        <v>170.48200000000003</v>
      </c>
      <c r="CL35" s="176">
        <v>146.274</v>
      </c>
      <c r="CM35" s="176">
        <v>87.765000000000001</v>
      </c>
      <c r="CN35" s="176">
        <v>87.765000000000001</v>
      </c>
      <c r="CO35" s="176">
        <v>0</v>
      </c>
      <c r="CP35" s="176">
        <v>-31.849999999999994</v>
      </c>
      <c r="CQ35" s="176">
        <v>-36.567999999999998</v>
      </c>
      <c r="CR35" s="176">
        <v>-109.705</v>
      </c>
      <c r="CS35" s="176">
        <v>-182.84199999999998</v>
      </c>
      <c r="CT35" s="176">
        <v>-146.273</v>
      </c>
      <c r="CU35" s="176">
        <v>-255.98</v>
      </c>
      <c r="CV35" s="176">
        <v>-146.27399999999997</v>
      </c>
      <c r="CW35" s="176">
        <v>-146.27399999999997</v>
      </c>
      <c r="CX35" s="176">
        <v>-365.68599999999998</v>
      </c>
      <c r="CY35" s="176">
        <v>-182.84299999999996</v>
      </c>
      <c r="CZ35" s="176">
        <v>-182.84299999999999</v>
      </c>
      <c r="DA35" s="176">
        <v>-219.41200000000001</v>
      </c>
      <c r="DB35" s="176">
        <v>-219.411</v>
      </c>
      <c r="DC35" s="176">
        <v>-219.41199999999998</v>
      </c>
      <c r="DD35" s="176">
        <v>-219.411</v>
      </c>
      <c r="DE35" s="176">
        <v>-73.037999999999982</v>
      </c>
      <c r="DF35" s="176">
        <v>0</v>
      </c>
      <c r="DG35" s="176">
        <v>-74.188000000000017</v>
      </c>
      <c r="DH35" s="176">
        <v>-151.47300000000001</v>
      </c>
      <c r="DI35" s="176">
        <v>37.972999999999956</v>
      </c>
      <c r="DJ35" s="176">
        <v>-193.32</v>
      </c>
      <c r="DK35" s="176">
        <v>157.44200000000001</v>
      </c>
      <c r="DL35" s="176">
        <v>-714.7800000000002</v>
      </c>
      <c r="DM35" s="176">
        <v>40.476999999999975</v>
      </c>
      <c r="DN35" s="176">
        <v>204.952</v>
      </c>
      <c r="DO35" s="176">
        <v>205.94799999999998</v>
      </c>
      <c r="DP35" s="176">
        <v>123.74299999999994</v>
      </c>
      <c r="DQ35" s="176">
        <v>-164.97000000000003</v>
      </c>
      <c r="DR35" s="176">
        <v>-165.39999999999998</v>
      </c>
      <c r="DS35" s="176">
        <v>83.504000000000019</v>
      </c>
      <c r="DT35" s="176">
        <v>-336.8719999999999</v>
      </c>
      <c r="DU35" s="176">
        <v>-416.71100000000001</v>
      </c>
      <c r="DV35" s="176">
        <v>-290.36599999999999</v>
      </c>
      <c r="DW35" s="176">
        <v>41.413000000000011</v>
      </c>
      <c r="DX35" s="176">
        <v>-373.77</v>
      </c>
      <c r="DY35" s="176">
        <v>-124.73800000000006</v>
      </c>
      <c r="DZ35" s="176">
        <v>-334.35200000000009</v>
      </c>
      <c r="EA35" s="176">
        <v>-290.09400000000005</v>
      </c>
      <c r="EB35" s="176">
        <v>-82.635999999999967</v>
      </c>
      <c r="EC35" s="176">
        <v>-1040.6770000000001</v>
      </c>
      <c r="ED35" s="176">
        <v>-926.2879999999999</v>
      </c>
      <c r="EE35" s="176">
        <v>-548.60000000000014</v>
      </c>
      <c r="EF35" s="277">
        <f t="shared" si="0"/>
        <v>-535.90400000000034</v>
      </c>
      <c r="EG35" s="277">
        <f t="shared" si="1"/>
        <v>-4723.6909999999998</v>
      </c>
    </row>
    <row r="36" spans="1:137" x14ac:dyDescent="0.2">
      <c r="A36" s="174" t="str">
        <f>IF('1'!$A$1=1,B36,C36)</f>
        <v xml:space="preserve">      Credit</v>
      </c>
      <c r="B36" s="175" t="s">
        <v>214</v>
      </c>
      <c r="C36" s="175" t="s">
        <v>245</v>
      </c>
      <c r="D36" s="176">
        <v>553.44399999999996</v>
      </c>
      <c r="E36" s="176">
        <v>856.79699999999991</v>
      </c>
      <c r="F36" s="176">
        <v>837.22399999999993</v>
      </c>
      <c r="G36" s="176">
        <v>1067.3440000000001</v>
      </c>
      <c r="H36" s="176">
        <v>983.01599999999996</v>
      </c>
      <c r="I36" s="176">
        <v>1019.1759999999999</v>
      </c>
      <c r="J36" s="176">
        <v>1348.9570000000001</v>
      </c>
      <c r="K36" s="176">
        <v>1340.866</v>
      </c>
      <c r="L36" s="176">
        <v>1372.355</v>
      </c>
      <c r="M36" s="176">
        <v>1070.2239999999999</v>
      </c>
      <c r="N36" s="176">
        <v>1142.3190000000002</v>
      </c>
      <c r="O36" s="176">
        <v>1100.1949999999999</v>
      </c>
      <c r="P36" s="176">
        <v>946.12800000000004</v>
      </c>
      <c r="Q36" s="176">
        <v>1029.329</v>
      </c>
      <c r="R36" s="176">
        <v>1027.8900000000001</v>
      </c>
      <c r="S36" s="176">
        <v>1409.6209999999999</v>
      </c>
      <c r="T36" s="176">
        <v>1386.3549999999998</v>
      </c>
      <c r="U36" s="176">
        <v>1397.2740000000001</v>
      </c>
      <c r="V36" s="176">
        <v>1761.992</v>
      </c>
      <c r="W36" s="176">
        <v>1779.6020000000001</v>
      </c>
      <c r="X36" s="176">
        <v>1891.8330000000001</v>
      </c>
      <c r="Y36" s="176">
        <v>1262.106</v>
      </c>
      <c r="Z36" s="176">
        <v>1259.346</v>
      </c>
      <c r="AA36" s="176">
        <v>1310.2270000000001</v>
      </c>
      <c r="AB36" s="176">
        <v>1221.778</v>
      </c>
      <c r="AC36" s="176">
        <v>1216.25</v>
      </c>
      <c r="AD36" s="176">
        <v>1269.0739999999998</v>
      </c>
      <c r="AE36" s="176">
        <v>1611.4099999999999</v>
      </c>
      <c r="AF36" s="176">
        <v>1585.4209999999998</v>
      </c>
      <c r="AG36" s="176">
        <v>1540.422</v>
      </c>
      <c r="AH36" s="176">
        <v>2337.239</v>
      </c>
      <c r="AI36" s="176">
        <v>2307.1750000000002</v>
      </c>
      <c r="AJ36" s="176">
        <v>2375.8830000000003</v>
      </c>
      <c r="AK36" s="176">
        <v>1545.9889999999998</v>
      </c>
      <c r="AL36" s="176">
        <v>1548.9059999999999</v>
      </c>
      <c r="AM36" s="176">
        <v>1513.4090000000001</v>
      </c>
      <c r="AN36" s="176">
        <v>1393.2819999999999</v>
      </c>
      <c r="AO36" s="176">
        <v>1331.3810000000001</v>
      </c>
      <c r="AP36" s="176">
        <v>1290.7190000000001</v>
      </c>
      <c r="AQ36" s="176">
        <v>1830.623</v>
      </c>
      <c r="AR36" s="176">
        <v>1832.6849999999999</v>
      </c>
      <c r="AS36" s="176">
        <v>1860.354</v>
      </c>
      <c r="AT36" s="176">
        <v>2349.6619999999998</v>
      </c>
      <c r="AU36" s="176">
        <v>2445.9160000000002</v>
      </c>
      <c r="AV36" s="176">
        <v>2593.5959999999995</v>
      </c>
      <c r="AW36" s="176">
        <v>1828.279</v>
      </c>
      <c r="AX36" s="176">
        <v>1815.6759999999999</v>
      </c>
      <c r="AY36" s="176">
        <v>1834.0829999999999</v>
      </c>
      <c r="AZ36" s="176">
        <v>1505.4749999999999</v>
      </c>
      <c r="BA36" s="176">
        <v>1466.6769999999999</v>
      </c>
      <c r="BB36" s="176">
        <v>1450.6319999999998</v>
      </c>
      <c r="BC36" s="176">
        <v>2252.1640000000002</v>
      </c>
      <c r="BD36" s="176">
        <v>2215.8229999999999</v>
      </c>
      <c r="BE36" s="176">
        <v>2199.509</v>
      </c>
      <c r="BF36" s="176">
        <v>2909.9030000000002</v>
      </c>
      <c r="BG36" s="176">
        <v>2852.9100000000003</v>
      </c>
      <c r="BH36" s="176">
        <v>2724.67</v>
      </c>
      <c r="BI36" s="176">
        <v>1835.807</v>
      </c>
      <c r="BJ36" s="176">
        <v>1803.1970000000001</v>
      </c>
      <c r="BK36" s="176">
        <v>1841.5360000000001</v>
      </c>
      <c r="BL36" s="176">
        <v>1181.848</v>
      </c>
      <c r="BM36" s="176">
        <v>1205.231</v>
      </c>
      <c r="BN36" s="176">
        <v>1347.0269999999998</v>
      </c>
      <c r="BO36" s="176">
        <v>190.57300000000001</v>
      </c>
      <c r="BP36" s="176">
        <v>187.7</v>
      </c>
      <c r="BQ36" s="176">
        <v>160.244</v>
      </c>
      <c r="BR36" s="176">
        <v>628.19500000000005</v>
      </c>
      <c r="BS36" s="176">
        <v>632.99300000000005</v>
      </c>
      <c r="BT36" s="176">
        <v>699.41800000000001</v>
      </c>
      <c r="BU36" s="176">
        <v>679.79899999999998</v>
      </c>
      <c r="BV36" s="176">
        <v>679.44399999999996</v>
      </c>
      <c r="BW36" s="176">
        <v>704.24299999999994</v>
      </c>
      <c r="BX36" s="176">
        <v>733.71400000000006</v>
      </c>
      <c r="BY36" s="176">
        <v>725.00199999999995</v>
      </c>
      <c r="BZ36" s="176">
        <v>694.88900000000001</v>
      </c>
      <c r="CA36" s="176">
        <v>1033.4100000000001</v>
      </c>
      <c r="CB36" s="176">
        <v>1021.3059999999999</v>
      </c>
      <c r="CC36" s="176">
        <v>953.39499999999998</v>
      </c>
      <c r="CD36" s="176">
        <v>1170.2259999999999</v>
      </c>
      <c r="CE36" s="176">
        <v>1151.749</v>
      </c>
      <c r="CF36" s="176">
        <v>1149.2950000000001</v>
      </c>
      <c r="CG36" s="176">
        <v>1081.3620000000001</v>
      </c>
      <c r="CH36" s="176">
        <v>1084.2949999999998</v>
      </c>
      <c r="CI36" s="176">
        <v>1088.538</v>
      </c>
      <c r="CJ36" s="176">
        <v>699.53200000000004</v>
      </c>
      <c r="CK36" s="176">
        <v>539.86</v>
      </c>
      <c r="CL36" s="176">
        <v>175.529</v>
      </c>
      <c r="CM36" s="176">
        <v>87.765000000000001</v>
      </c>
      <c r="CN36" s="176">
        <v>87.765000000000001</v>
      </c>
      <c r="CO36" s="176">
        <v>117.02</v>
      </c>
      <c r="CP36" s="176">
        <v>95.550000000000011</v>
      </c>
      <c r="CQ36" s="176">
        <v>109.70700000000001</v>
      </c>
      <c r="CR36" s="176">
        <v>109.70700000000001</v>
      </c>
      <c r="CS36" s="176">
        <v>73.138000000000005</v>
      </c>
      <c r="CT36" s="176">
        <v>73.138000000000005</v>
      </c>
      <c r="CU36" s="176">
        <v>73.138000000000005</v>
      </c>
      <c r="CV36" s="176">
        <v>146.27500000000001</v>
      </c>
      <c r="CW36" s="176">
        <v>73.138000000000005</v>
      </c>
      <c r="CX36" s="176">
        <v>36.569000000000003</v>
      </c>
      <c r="CY36" s="176">
        <v>109.706</v>
      </c>
      <c r="CZ36" s="176">
        <v>146.27500000000001</v>
      </c>
      <c r="DA36" s="176">
        <v>146.27500000000001</v>
      </c>
      <c r="DB36" s="176">
        <v>182.84300000000002</v>
      </c>
      <c r="DC36" s="176">
        <v>182.84300000000002</v>
      </c>
      <c r="DD36" s="176">
        <v>255.98099999999999</v>
      </c>
      <c r="DE36" s="176">
        <v>219.114</v>
      </c>
      <c r="DF36" s="176">
        <v>180.77699999999999</v>
      </c>
      <c r="DG36" s="176">
        <v>185.47</v>
      </c>
      <c r="DH36" s="176">
        <v>151.47399999999999</v>
      </c>
      <c r="DI36" s="176">
        <v>265.81099999999998</v>
      </c>
      <c r="DJ36" s="176">
        <v>231.983</v>
      </c>
      <c r="DK36" s="176">
        <v>511.68700000000001</v>
      </c>
      <c r="DL36" s="176">
        <v>516.23099999999999</v>
      </c>
      <c r="DM36" s="176">
        <v>485.73099999999999</v>
      </c>
      <c r="DN36" s="176">
        <v>778.81399999999996</v>
      </c>
      <c r="DO36" s="176">
        <v>741.40899999999999</v>
      </c>
      <c r="DP36" s="176">
        <v>783.69999999999993</v>
      </c>
      <c r="DQ36" s="176">
        <v>618.63599999999997</v>
      </c>
      <c r="DR36" s="176">
        <v>620.25400000000002</v>
      </c>
      <c r="DS36" s="176">
        <v>709.78399999999999</v>
      </c>
      <c r="DT36" s="176">
        <v>421.09</v>
      </c>
      <c r="DU36" s="176">
        <v>416.71100000000001</v>
      </c>
      <c r="DV36" s="176">
        <v>414.80700000000002</v>
      </c>
      <c r="DW36" s="176">
        <v>786.85699999999997</v>
      </c>
      <c r="DX36" s="176">
        <v>789.06999999999994</v>
      </c>
      <c r="DY36" s="176">
        <v>873.16499999999996</v>
      </c>
      <c r="DZ36" s="176">
        <v>794.08799999999997</v>
      </c>
      <c r="EA36" s="176">
        <v>787.39599999999996</v>
      </c>
      <c r="EB36" s="176">
        <v>785.048</v>
      </c>
      <c r="EC36" s="176">
        <v>249.76300000000001</v>
      </c>
      <c r="ED36" s="176">
        <v>126.312</v>
      </c>
      <c r="EE36" s="176">
        <v>337.59899999999999</v>
      </c>
      <c r="EF36" s="277">
        <f t="shared" si="0"/>
        <v>6415.5140000000001</v>
      </c>
      <c r="EG36" s="277">
        <f t="shared" si="1"/>
        <v>6781.905999999999</v>
      </c>
    </row>
    <row r="37" spans="1:137" x14ac:dyDescent="0.2">
      <c r="A37" s="174" t="str">
        <f>IF('1'!$A$1=1,B37,C37)</f>
        <v xml:space="preserve">      Debit</v>
      </c>
      <c r="B37" s="175" t="s">
        <v>216</v>
      </c>
      <c r="C37" s="175" t="s">
        <v>246</v>
      </c>
      <c r="D37" s="176">
        <v>205.565</v>
      </c>
      <c r="E37" s="176">
        <v>465.11799999999999</v>
      </c>
      <c r="F37" s="176">
        <v>651.17399999999998</v>
      </c>
      <c r="G37" s="176">
        <v>613.15499999999997</v>
      </c>
      <c r="H37" s="176">
        <v>543.79600000000005</v>
      </c>
      <c r="I37" s="176">
        <v>636.98500000000001</v>
      </c>
      <c r="J37" s="176">
        <v>630.96400000000006</v>
      </c>
      <c r="K37" s="176">
        <v>605.55200000000002</v>
      </c>
      <c r="L37" s="176">
        <v>609.93500000000006</v>
      </c>
      <c r="M37" s="176">
        <v>546.03199999999993</v>
      </c>
      <c r="N37" s="176">
        <v>582.81600000000003</v>
      </c>
      <c r="O37" s="176">
        <v>678.8420000000001</v>
      </c>
      <c r="P37" s="176">
        <v>533.71299999999997</v>
      </c>
      <c r="Q37" s="176">
        <v>501.46799999999996</v>
      </c>
      <c r="R37" s="176">
        <v>843.39699999999993</v>
      </c>
      <c r="S37" s="176">
        <v>768.88400000000001</v>
      </c>
      <c r="T37" s="176">
        <v>705.78100000000006</v>
      </c>
      <c r="U37" s="176">
        <v>523.97699999999998</v>
      </c>
      <c r="V37" s="176">
        <v>818.95399999999995</v>
      </c>
      <c r="W37" s="176">
        <v>701.81500000000005</v>
      </c>
      <c r="X37" s="176">
        <v>919.64100000000008</v>
      </c>
      <c r="Y37" s="176">
        <v>746.96100000000001</v>
      </c>
      <c r="Z37" s="176">
        <v>591.12199999999996</v>
      </c>
      <c r="AA37" s="176">
        <v>943.36400000000003</v>
      </c>
      <c r="AB37" s="176">
        <v>515.86200000000008</v>
      </c>
      <c r="AC37" s="176">
        <v>621.63799999999992</v>
      </c>
      <c r="AD37" s="176">
        <v>837.05</v>
      </c>
      <c r="AE37" s="176">
        <v>913.13200000000006</v>
      </c>
      <c r="AF37" s="176">
        <v>845.55799999999999</v>
      </c>
      <c r="AG37" s="176">
        <v>1096.5720000000001</v>
      </c>
      <c r="AH37" s="176">
        <v>1012.803</v>
      </c>
      <c r="AI37" s="176">
        <v>974.13999999999987</v>
      </c>
      <c r="AJ37" s="176">
        <v>1148.778</v>
      </c>
      <c r="AK37" s="176">
        <v>986.23400000000004</v>
      </c>
      <c r="AL37" s="176">
        <v>1014.8009999999999</v>
      </c>
      <c r="AM37" s="176">
        <v>1045.627</v>
      </c>
      <c r="AN37" s="176">
        <v>739.29300000000001</v>
      </c>
      <c r="AO37" s="176">
        <v>923.81600000000003</v>
      </c>
      <c r="AP37" s="176">
        <v>790.23599999999999</v>
      </c>
      <c r="AQ37" s="176">
        <v>889.15899999999999</v>
      </c>
      <c r="AR37" s="176">
        <v>916.34300000000007</v>
      </c>
      <c r="AS37" s="176">
        <v>995.68200000000002</v>
      </c>
      <c r="AT37" s="176">
        <v>871.22299999999984</v>
      </c>
      <c r="AU37" s="176">
        <v>1071.806</v>
      </c>
      <c r="AV37" s="176">
        <v>930.31200000000001</v>
      </c>
      <c r="AW37" s="176">
        <v>900.07599999999991</v>
      </c>
      <c r="AX37" s="176">
        <v>810.07100000000003</v>
      </c>
      <c r="AY37" s="176">
        <v>694.72799999999995</v>
      </c>
      <c r="AZ37" s="176">
        <v>641.221</v>
      </c>
      <c r="BA37" s="176">
        <v>814.81999999999994</v>
      </c>
      <c r="BB37" s="176">
        <v>859.63400000000001</v>
      </c>
      <c r="BC37" s="176">
        <v>804.34400000000005</v>
      </c>
      <c r="BD37" s="176">
        <v>896.88099999999997</v>
      </c>
      <c r="BE37" s="176">
        <v>821.50300000000004</v>
      </c>
      <c r="BF37" s="176">
        <v>875.54499999999996</v>
      </c>
      <c r="BG37" s="176">
        <v>984.63299999999992</v>
      </c>
      <c r="BH37" s="176">
        <v>817.40099999999995</v>
      </c>
      <c r="BI37" s="176">
        <v>843.47899999999993</v>
      </c>
      <c r="BJ37" s="176">
        <v>828.49699999999996</v>
      </c>
      <c r="BK37" s="176">
        <v>849.9380000000001</v>
      </c>
      <c r="BL37" s="176">
        <v>675.34199999999998</v>
      </c>
      <c r="BM37" s="176">
        <v>639.51</v>
      </c>
      <c r="BN37" s="176">
        <v>343.35899999999998</v>
      </c>
      <c r="BO37" s="176">
        <v>163.34800000000001</v>
      </c>
      <c r="BP37" s="176">
        <v>53.628999999999998</v>
      </c>
      <c r="BQ37" s="176">
        <v>106.82900000000001</v>
      </c>
      <c r="BR37" s="176">
        <v>245.816</v>
      </c>
      <c r="BS37" s="176">
        <v>220.17099999999999</v>
      </c>
      <c r="BT37" s="176">
        <v>223.81399999999999</v>
      </c>
      <c r="BU37" s="176">
        <v>226.6</v>
      </c>
      <c r="BV37" s="176">
        <v>198.17099999999999</v>
      </c>
      <c r="BW37" s="176">
        <v>366.20699999999999</v>
      </c>
      <c r="BX37" s="176">
        <v>282.19799999999998</v>
      </c>
      <c r="BY37" s="176">
        <v>306.73099999999999</v>
      </c>
      <c r="BZ37" s="176">
        <v>277.95600000000002</v>
      </c>
      <c r="CA37" s="176">
        <v>391.02</v>
      </c>
      <c r="CB37" s="176">
        <v>276.029</v>
      </c>
      <c r="CC37" s="176">
        <v>435.83800000000002</v>
      </c>
      <c r="CD37" s="176">
        <v>462.64699999999999</v>
      </c>
      <c r="CE37" s="176">
        <v>455.34199999999998</v>
      </c>
      <c r="CF37" s="176">
        <v>561.28399999999988</v>
      </c>
      <c r="CG37" s="176">
        <v>501.11900000000003</v>
      </c>
      <c r="CH37" s="176">
        <v>581.81700000000001</v>
      </c>
      <c r="CI37" s="176">
        <v>680.33600000000001</v>
      </c>
      <c r="CJ37" s="176">
        <v>475.68200000000002</v>
      </c>
      <c r="CK37" s="176">
        <v>369.37799999999999</v>
      </c>
      <c r="CL37" s="176">
        <v>29.254999999999999</v>
      </c>
      <c r="CM37" s="176">
        <v>0</v>
      </c>
      <c r="CN37" s="176">
        <v>0</v>
      </c>
      <c r="CO37" s="176">
        <v>117.02</v>
      </c>
      <c r="CP37" s="176">
        <v>127.4</v>
      </c>
      <c r="CQ37" s="176">
        <v>146.27500000000001</v>
      </c>
      <c r="CR37" s="176">
        <v>219.41200000000001</v>
      </c>
      <c r="CS37" s="176">
        <v>255.98</v>
      </c>
      <c r="CT37" s="176">
        <v>219.411</v>
      </c>
      <c r="CU37" s="176">
        <v>329.11799999999999</v>
      </c>
      <c r="CV37" s="176">
        <v>292.54899999999998</v>
      </c>
      <c r="CW37" s="176">
        <v>219.41199999999998</v>
      </c>
      <c r="CX37" s="176">
        <v>402.255</v>
      </c>
      <c r="CY37" s="176">
        <v>292.54899999999998</v>
      </c>
      <c r="CZ37" s="176">
        <v>329.11799999999999</v>
      </c>
      <c r="DA37" s="176">
        <v>365.68700000000001</v>
      </c>
      <c r="DB37" s="176">
        <v>402.25400000000002</v>
      </c>
      <c r="DC37" s="176">
        <v>402.255</v>
      </c>
      <c r="DD37" s="176">
        <v>475.392</v>
      </c>
      <c r="DE37" s="176">
        <v>292.15199999999999</v>
      </c>
      <c r="DF37" s="176">
        <v>180.77699999999999</v>
      </c>
      <c r="DG37" s="176">
        <v>259.65800000000002</v>
      </c>
      <c r="DH37" s="176">
        <v>302.947</v>
      </c>
      <c r="DI37" s="176">
        <v>227.83800000000002</v>
      </c>
      <c r="DJ37" s="176">
        <v>425.303</v>
      </c>
      <c r="DK37" s="176">
        <v>354.245</v>
      </c>
      <c r="DL37" s="176">
        <v>1231.0110000000002</v>
      </c>
      <c r="DM37" s="176">
        <v>445.25400000000002</v>
      </c>
      <c r="DN37" s="176">
        <v>573.86199999999997</v>
      </c>
      <c r="DO37" s="176">
        <v>535.46100000000001</v>
      </c>
      <c r="DP37" s="176">
        <v>659.95699999999999</v>
      </c>
      <c r="DQ37" s="176">
        <v>783.60599999999999</v>
      </c>
      <c r="DR37" s="176">
        <v>785.654</v>
      </c>
      <c r="DS37" s="176">
        <v>626.28</v>
      </c>
      <c r="DT37" s="176">
        <v>757.96199999999988</v>
      </c>
      <c r="DU37" s="176">
        <v>833.42200000000003</v>
      </c>
      <c r="DV37" s="176">
        <v>705.173</v>
      </c>
      <c r="DW37" s="176">
        <v>745.44399999999996</v>
      </c>
      <c r="DX37" s="176">
        <v>1162.8399999999999</v>
      </c>
      <c r="DY37" s="176">
        <v>997.90300000000002</v>
      </c>
      <c r="DZ37" s="176">
        <v>1128.44</v>
      </c>
      <c r="EA37" s="176">
        <v>1077.49</v>
      </c>
      <c r="EB37" s="176">
        <v>867.68399999999997</v>
      </c>
      <c r="EC37" s="176">
        <v>1290.44</v>
      </c>
      <c r="ED37" s="176">
        <v>1052.5999999999999</v>
      </c>
      <c r="EE37" s="176">
        <v>886.19900000000007</v>
      </c>
      <c r="EF37" s="277">
        <f t="shared" si="0"/>
        <v>6951.4180000000006</v>
      </c>
      <c r="EG37" s="277">
        <f t="shared" si="1"/>
        <v>11505.597</v>
      </c>
    </row>
    <row r="38" spans="1:137" x14ac:dyDescent="0.2">
      <c r="A38" s="192" t="str">
        <f>IF('1'!$A$1=1,B38,C38)</f>
        <v>Freight</v>
      </c>
      <c r="B38" s="193" t="s">
        <v>248</v>
      </c>
      <c r="C38" s="193" t="s">
        <v>247</v>
      </c>
      <c r="D38" s="176">
        <v>1676.145</v>
      </c>
      <c r="E38" s="176">
        <v>2178.7130000000006</v>
      </c>
      <c r="F38" s="176">
        <v>3023.3089999999997</v>
      </c>
      <c r="G38" s="176">
        <v>3451.8399999999992</v>
      </c>
      <c r="H38" s="176">
        <v>3388.2729999999992</v>
      </c>
      <c r="I38" s="176">
        <v>3269.8560000000007</v>
      </c>
      <c r="J38" s="176">
        <v>4286.2020000000002</v>
      </c>
      <c r="K38" s="176">
        <v>4044.2250000000004</v>
      </c>
      <c r="L38" s="176">
        <v>3419.9960000000001</v>
      </c>
      <c r="M38" s="176">
        <v>3691.1809999999996</v>
      </c>
      <c r="N38" s="176">
        <v>3543.5209999999997</v>
      </c>
      <c r="O38" s="176">
        <v>4190.1019999999999</v>
      </c>
      <c r="P38" s="176">
        <v>4318.2249999999995</v>
      </c>
      <c r="Q38" s="176">
        <v>4565.9989999999998</v>
      </c>
      <c r="R38" s="176">
        <v>4849.5329999999994</v>
      </c>
      <c r="S38" s="176">
        <v>4075.0890000000004</v>
      </c>
      <c r="T38" s="176">
        <v>4789.2289999999994</v>
      </c>
      <c r="U38" s="176">
        <v>4441.3379999999997</v>
      </c>
      <c r="V38" s="176">
        <v>3151.7310000000002</v>
      </c>
      <c r="W38" s="176">
        <v>4286.0820000000003</v>
      </c>
      <c r="X38" s="176">
        <v>4282.9009999999989</v>
      </c>
      <c r="Y38" s="176">
        <v>5640.8430000000008</v>
      </c>
      <c r="Z38" s="176">
        <v>5731.3089999999993</v>
      </c>
      <c r="AA38" s="176">
        <v>5319.5199999999995</v>
      </c>
      <c r="AB38" s="176">
        <v>6570.4480000000003</v>
      </c>
      <c r="AC38" s="176">
        <v>5324.4699999999993</v>
      </c>
      <c r="AD38" s="176">
        <v>4509.2609999999995</v>
      </c>
      <c r="AE38" s="176">
        <v>5559.3620000000001</v>
      </c>
      <c r="AF38" s="176">
        <v>5813.2119999999995</v>
      </c>
      <c r="AG38" s="176">
        <v>5587.2969999999996</v>
      </c>
      <c r="AH38" s="176">
        <v>5479.5260000000007</v>
      </c>
      <c r="AI38" s="176">
        <v>6485.723</v>
      </c>
      <c r="AJ38" s="176">
        <v>6266.0649999999987</v>
      </c>
      <c r="AK38" s="176">
        <v>5171.0660000000007</v>
      </c>
      <c r="AL38" s="176">
        <v>6088.8019999999997</v>
      </c>
      <c r="AM38" s="176">
        <v>6108.665</v>
      </c>
      <c r="AN38" s="176">
        <v>4549.4930000000004</v>
      </c>
      <c r="AO38" s="176">
        <v>4347.37</v>
      </c>
      <c r="AP38" s="176">
        <v>6058.476999999999</v>
      </c>
      <c r="AQ38" s="176">
        <v>5753.384</v>
      </c>
      <c r="AR38" s="176">
        <v>5393.331000000001</v>
      </c>
      <c r="AS38" s="176">
        <v>5738.2759999999998</v>
      </c>
      <c r="AT38" s="176">
        <v>6520.9689999999991</v>
      </c>
      <c r="AU38" s="176">
        <v>5688.817</v>
      </c>
      <c r="AV38" s="176">
        <v>5920.1660000000011</v>
      </c>
      <c r="AW38" s="176">
        <v>5119.1840000000002</v>
      </c>
      <c r="AX38" s="176">
        <v>5558.7669999999998</v>
      </c>
      <c r="AY38" s="176">
        <v>6030.2420000000002</v>
      </c>
      <c r="AZ38" s="176">
        <v>6189.1769999999997</v>
      </c>
      <c r="BA38" s="176">
        <v>4698.799</v>
      </c>
      <c r="BB38" s="176">
        <v>5560.7519999999995</v>
      </c>
      <c r="BC38" s="176">
        <v>6086.2090000000007</v>
      </c>
      <c r="BD38" s="176">
        <v>6067.1350000000002</v>
      </c>
      <c r="BE38" s="176">
        <v>5247.0219999999999</v>
      </c>
      <c r="BF38" s="176">
        <v>5176.0219999999999</v>
      </c>
      <c r="BG38" s="176">
        <v>3686.0610000000001</v>
      </c>
      <c r="BH38" s="176">
        <v>3963.1550000000002</v>
      </c>
      <c r="BI38" s="176">
        <v>3795.6549999999997</v>
      </c>
      <c r="BJ38" s="176">
        <v>4702.9299999999994</v>
      </c>
      <c r="BK38" s="176">
        <v>4462.1820000000007</v>
      </c>
      <c r="BL38" s="176">
        <v>3497.3070000000002</v>
      </c>
      <c r="BM38" s="176">
        <v>3246.7420000000002</v>
      </c>
      <c r="BN38" s="176">
        <v>3697.7220000000007</v>
      </c>
      <c r="BO38" s="176">
        <v>4437.6170000000002</v>
      </c>
      <c r="BP38" s="176">
        <v>4558.4369999999999</v>
      </c>
      <c r="BQ38" s="176">
        <v>4273.1749999999993</v>
      </c>
      <c r="BR38" s="176">
        <v>4370.0550000000003</v>
      </c>
      <c r="BS38" s="176">
        <v>4403.4259999999995</v>
      </c>
      <c r="BT38" s="176">
        <v>4364.3670000000002</v>
      </c>
      <c r="BU38" s="176">
        <v>3965.4929999999995</v>
      </c>
      <c r="BV38" s="176">
        <v>4104.973</v>
      </c>
      <c r="BW38" s="176">
        <v>4309.9679999999998</v>
      </c>
      <c r="BX38" s="176">
        <v>3555.6909999999993</v>
      </c>
      <c r="BY38" s="176">
        <v>2091.3490000000002</v>
      </c>
      <c r="BZ38" s="176">
        <v>2307.0320000000011</v>
      </c>
      <c r="CA38" s="176">
        <v>1647.8700000000003</v>
      </c>
      <c r="CB38" s="176">
        <v>1766.5830000000001</v>
      </c>
      <c r="CC38" s="176">
        <v>1716.1110000000003</v>
      </c>
      <c r="CD38" s="176">
        <v>1360.7269999999999</v>
      </c>
      <c r="CE38" s="176">
        <v>1205.3190000000004</v>
      </c>
      <c r="CF38" s="176">
        <v>694.92200000000048</v>
      </c>
      <c r="CG38" s="176">
        <v>817.61400000000049</v>
      </c>
      <c r="CH38" s="176">
        <v>634.70899999999983</v>
      </c>
      <c r="CI38" s="176">
        <v>734.76299999999901</v>
      </c>
      <c r="CJ38" s="176">
        <v>1203.1939999999995</v>
      </c>
      <c r="CK38" s="176">
        <v>1477.5110000000004</v>
      </c>
      <c r="CL38" s="176">
        <v>3598.3530000000001</v>
      </c>
      <c r="CM38" s="176">
        <v>2954.7449999999999</v>
      </c>
      <c r="CN38" s="176">
        <v>2954.744999999999</v>
      </c>
      <c r="CO38" s="176">
        <v>2340.3909999999996</v>
      </c>
      <c r="CP38" s="176">
        <v>2261.3559999999998</v>
      </c>
      <c r="CQ38" s="176">
        <v>2596.37</v>
      </c>
      <c r="CR38" s="176">
        <v>2596.369999999999</v>
      </c>
      <c r="CS38" s="176">
        <v>2559.8020000000006</v>
      </c>
      <c r="CT38" s="176">
        <v>2413.5269999999991</v>
      </c>
      <c r="CU38" s="176">
        <v>2559.8010000000013</v>
      </c>
      <c r="CV38" s="176">
        <v>1938.1359999999986</v>
      </c>
      <c r="CW38" s="176">
        <v>1243.3319999999994</v>
      </c>
      <c r="CX38" s="176">
        <v>1828.4289999999992</v>
      </c>
      <c r="CY38" s="176">
        <v>2230.6850000000004</v>
      </c>
      <c r="CZ38" s="176">
        <v>2267.2520000000004</v>
      </c>
      <c r="DA38" s="176">
        <v>1901.5680000000002</v>
      </c>
      <c r="DB38" s="176">
        <v>2413.5259999999998</v>
      </c>
      <c r="DC38" s="176">
        <v>2303.8209999999999</v>
      </c>
      <c r="DD38" s="176">
        <v>2120.9780000000001</v>
      </c>
      <c r="DE38" s="176">
        <v>2045.0609999999988</v>
      </c>
      <c r="DF38" s="176">
        <v>1771.6150000000007</v>
      </c>
      <c r="DG38" s="176">
        <v>2003.0730000000003</v>
      </c>
      <c r="DH38" s="176">
        <v>1931.29</v>
      </c>
      <c r="DI38" s="176">
        <v>3037.8330000000005</v>
      </c>
      <c r="DJ38" s="176">
        <v>1739.8750000000009</v>
      </c>
      <c r="DK38" s="176">
        <v>865.93199999999888</v>
      </c>
      <c r="DL38" s="176">
        <v>1072.1700000000019</v>
      </c>
      <c r="DM38" s="176">
        <v>850.02799999999843</v>
      </c>
      <c r="DN38" s="176">
        <v>1967.527</v>
      </c>
      <c r="DO38" s="176">
        <v>1935.8999999999996</v>
      </c>
      <c r="DP38" s="176">
        <v>1237.4209999999994</v>
      </c>
      <c r="DQ38" s="176">
        <v>1319.7589999999991</v>
      </c>
      <c r="DR38" s="176">
        <v>1116.4559999999992</v>
      </c>
      <c r="DS38" s="176">
        <v>960.2960000000021</v>
      </c>
      <c r="DT38" s="176">
        <v>-3663.4790000000012</v>
      </c>
      <c r="DU38" s="176">
        <v>-3625.3850000000011</v>
      </c>
      <c r="DV38" s="176">
        <v>-3650.3029999999999</v>
      </c>
      <c r="DW38" s="176">
        <v>-3810.0429999999997</v>
      </c>
      <c r="DX38" s="176">
        <v>-3613.1099999999997</v>
      </c>
      <c r="DY38" s="176">
        <v>-3617.3979999999992</v>
      </c>
      <c r="DZ38" s="176">
        <v>-3636.0859999999993</v>
      </c>
      <c r="EA38" s="176">
        <v>-3149.5839999999998</v>
      </c>
      <c r="EB38" s="176">
        <v>-3801.2829999999994</v>
      </c>
      <c r="EC38" s="176">
        <v>-2747.3900000000003</v>
      </c>
      <c r="ED38" s="176">
        <v>-3915.6720000000005</v>
      </c>
      <c r="EE38" s="176">
        <v>-4177.7910000000002</v>
      </c>
      <c r="EF38" s="277">
        <f t="shared" si="0"/>
        <v>18034.486999999997</v>
      </c>
      <c r="EG38" s="277">
        <f t="shared" si="1"/>
        <v>-43407.523999999998</v>
      </c>
    </row>
    <row r="39" spans="1:137" x14ac:dyDescent="0.2">
      <c r="A39" s="174" t="str">
        <f>IF('1'!$A$1=1,B39,C39)</f>
        <v xml:space="preserve">      Credit</v>
      </c>
      <c r="B39" s="175" t="s">
        <v>214</v>
      </c>
      <c r="C39" s="175" t="s">
        <v>245</v>
      </c>
      <c r="D39" s="176">
        <v>3083.473</v>
      </c>
      <c r="E39" s="176">
        <v>4357.4220000000005</v>
      </c>
      <c r="F39" s="176">
        <v>5139.6239999999998</v>
      </c>
      <c r="G39" s="176">
        <v>5245.887999999999</v>
      </c>
      <c r="H39" s="176">
        <v>5040.5769999999993</v>
      </c>
      <c r="I39" s="176">
        <v>5032.1810000000005</v>
      </c>
      <c r="J39" s="176">
        <v>6026.7910000000002</v>
      </c>
      <c r="K39" s="176">
        <v>5860.8810000000003</v>
      </c>
      <c r="L39" s="176">
        <v>5445.8540000000003</v>
      </c>
      <c r="M39" s="176">
        <v>5591.3739999999998</v>
      </c>
      <c r="N39" s="176">
        <v>5595.0309999999999</v>
      </c>
      <c r="O39" s="176">
        <v>6367.0810000000001</v>
      </c>
      <c r="P39" s="176">
        <v>6089.1829999999991</v>
      </c>
      <c r="Q39" s="176">
        <v>6334.3329999999996</v>
      </c>
      <c r="R39" s="176">
        <v>6826.2449999999999</v>
      </c>
      <c r="S39" s="176">
        <v>5869.1540000000005</v>
      </c>
      <c r="T39" s="176">
        <v>6553.6839999999993</v>
      </c>
      <c r="U39" s="176">
        <v>6287.7370000000001</v>
      </c>
      <c r="V39" s="176">
        <v>5434.875</v>
      </c>
      <c r="W39" s="176">
        <v>6592.0450000000001</v>
      </c>
      <c r="X39" s="176">
        <v>6831.6209999999992</v>
      </c>
      <c r="Y39" s="176">
        <v>8062.027</v>
      </c>
      <c r="Z39" s="176">
        <v>8172.8979999999992</v>
      </c>
      <c r="AA39" s="176">
        <v>8070.9949999999999</v>
      </c>
      <c r="AB39" s="176">
        <v>8688.1959999999999</v>
      </c>
      <c r="AC39" s="176">
        <v>7432.6359999999995</v>
      </c>
      <c r="AD39" s="176">
        <v>6642.384</v>
      </c>
      <c r="AE39" s="176">
        <v>7734.7650000000003</v>
      </c>
      <c r="AF39" s="176">
        <v>7953.5309999999999</v>
      </c>
      <c r="AG39" s="176">
        <v>7676.0049999999992</v>
      </c>
      <c r="AH39" s="176">
        <v>7712.8870000000006</v>
      </c>
      <c r="AI39" s="176">
        <v>8690.357</v>
      </c>
      <c r="AJ39" s="176">
        <v>8511.405999999999</v>
      </c>
      <c r="AK39" s="176">
        <v>7676.634</v>
      </c>
      <c r="AL39" s="176">
        <v>8599.098</v>
      </c>
      <c r="AM39" s="176">
        <v>8750.25</v>
      </c>
      <c r="AN39" s="176">
        <v>6824.24</v>
      </c>
      <c r="AO39" s="176">
        <v>6521.0529999999999</v>
      </c>
      <c r="AP39" s="176">
        <v>8297.4789999999994</v>
      </c>
      <c r="AQ39" s="176">
        <v>7976.2819999999992</v>
      </c>
      <c r="AR39" s="176">
        <v>7618.7350000000006</v>
      </c>
      <c r="AS39" s="176">
        <v>7965.46</v>
      </c>
      <c r="AT39" s="176">
        <v>9081.8359999999993</v>
      </c>
      <c r="AU39" s="176">
        <v>8354.5910000000003</v>
      </c>
      <c r="AV39" s="176">
        <v>8654.719000000001</v>
      </c>
      <c r="AW39" s="176">
        <v>8072.5590000000002</v>
      </c>
      <c r="AX39" s="176">
        <v>8491.7829999999994</v>
      </c>
      <c r="AY39" s="176">
        <v>9003.68</v>
      </c>
      <c r="AZ39" s="176">
        <v>8949.2150000000001</v>
      </c>
      <c r="BA39" s="176">
        <v>7387.7060000000001</v>
      </c>
      <c r="BB39" s="176">
        <v>8139.6509999999998</v>
      </c>
      <c r="BC39" s="176">
        <v>8686.9240000000009</v>
      </c>
      <c r="BD39" s="176">
        <v>8625.8829999999998</v>
      </c>
      <c r="BE39" s="176">
        <v>7844.0320000000002</v>
      </c>
      <c r="BF39" s="176">
        <v>8060.174</v>
      </c>
      <c r="BG39" s="176">
        <v>6513.7240000000002</v>
      </c>
      <c r="BH39" s="176">
        <v>6811.674</v>
      </c>
      <c r="BI39" s="176">
        <v>6772.6399999999994</v>
      </c>
      <c r="BJ39" s="176">
        <v>7627.0329999999994</v>
      </c>
      <c r="BK39" s="176">
        <v>7295.3150000000005</v>
      </c>
      <c r="BL39" s="176">
        <v>5909.2420000000002</v>
      </c>
      <c r="BM39" s="176">
        <v>5706.3940000000002</v>
      </c>
      <c r="BN39" s="176">
        <v>6444.6</v>
      </c>
      <c r="BO39" s="176">
        <v>6697.2640000000001</v>
      </c>
      <c r="BP39" s="176">
        <v>6784.0259999999998</v>
      </c>
      <c r="BQ39" s="176">
        <v>6543.2979999999998</v>
      </c>
      <c r="BR39" s="176">
        <v>7155.9650000000001</v>
      </c>
      <c r="BS39" s="176">
        <v>7210.6109999999999</v>
      </c>
      <c r="BT39" s="176">
        <v>7162.0390000000007</v>
      </c>
      <c r="BU39" s="176">
        <v>7392.8130000000001</v>
      </c>
      <c r="BV39" s="176">
        <v>7530.5020000000004</v>
      </c>
      <c r="BW39" s="176">
        <v>7718.5039999999999</v>
      </c>
      <c r="BX39" s="176">
        <v>6744.5249999999996</v>
      </c>
      <c r="BY39" s="176">
        <v>5242.3159999999998</v>
      </c>
      <c r="BZ39" s="176">
        <v>5503.5220000000008</v>
      </c>
      <c r="CA39" s="176">
        <v>5194.9809999999998</v>
      </c>
      <c r="CB39" s="176">
        <v>5272.1450000000004</v>
      </c>
      <c r="CC39" s="176">
        <v>5093.8550000000005</v>
      </c>
      <c r="CD39" s="176">
        <v>5551.768</v>
      </c>
      <c r="CE39" s="176">
        <v>5464.1100000000006</v>
      </c>
      <c r="CF39" s="176">
        <v>4811.0020000000004</v>
      </c>
      <c r="CG39" s="176">
        <v>5433.183</v>
      </c>
      <c r="CH39" s="176">
        <v>5580.152</v>
      </c>
      <c r="CI39" s="176">
        <v>5878.107</v>
      </c>
      <c r="CJ39" s="176">
        <v>6967.3359999999993</v>
      </c>
      <c r="CK39" s="176">
        <v>6932.9340000000002</v>
      </c>
      <c r="CL39" s="176">
        <v>5061.0990000000002</v>
      </c>
      <c r="CM39" s="176">
        <v>6348.3130000000001</v>
      </c>
      <c r="CN39" s="176">
        <v>6465.3329999999996</v>
      </c>
      <c r="CO39" s="176">
        <v>6026.509</v>
      </c>
      <c r="CP39" s="176">
        <v>7198.1190000000006</v>
      </c>
      <c r="CQ39" s="176">
        <v>8264.5040000000008</v>
      </c>
      <c r="CR39" s="176">
        <v>8154.7969999999996</v>
      </c>
      <c r="CS39" s="176">
        <v>8959.3070000000007</v>
      </c>
      <c r="CT39" s="176">
        <v>8813.0319999999992</v>
      </c>
      <c r="CU39" s="176">
        <v>8849.6010000000006</v>
      </c>
      <c r="CV39" s="176">
        <v>7533.1319999999996</v>
      </c>
      <c r="CW39" s="176">
        <v>7130.8769999999995</v>
      </c>
      <c r="CX39" s="176">
        <v>7423.4250000000002</v>
      </c>
      <c r="CY39" s="176">
        <v>7459.9940000000006</v>
      </c>
      <c r="CZ39" s="176">
        <v>7679.4050000000007</v>
      </c>
      <c r="DA39" s="176">
        <v>7459.9949999999999</v>
      </c>
      <c r="DB39" s="176">
        <v>8081.66</v>
      </c>
      <c r="DC39" s="176">
        <v>8081.66</v>
      </c>
      <c r="DD39" s="176">
        <v>7935.3860000000004</v>
      </c>
      <c r="DE39" s="176">
        <v>8216.7639999999992</v>
      </c>
      <c r="DF39" s="176">
        <v>7990.348</v>
      </c>
      <c r="DG39" s="176">
        <v>8346.134</v>
      </c>
      <c r="DH39" s="176">
        <v>8482.5370000000003</v>
      </c>
      <c r="DI39" s="176">
        <v>9151.4680000000008</v>
      </c>
      <c r="DJ39" s="176">
        <v>9008.6810000000005</v>
      </c>
      <c r="DK39" s="176">
        <v>8226.3549999999996</v>
      </c>
      <c r="DL39" s="176">
        <v>8458.2400000000016</v>
      </c>
      <c r="DM39" s="176">
        <v>8500.2789999999986</v>
      </c>
      <c r="DN39" s="176">
        <v>9017.8379999999997</v>
      </c>
      <c r="DO39" s="176">
        <v>8979.2829999999994</v>
      </c>
      <c r="DP39" s="176">
        <v>8703.1929999999993</v>
      </c>
      <c r="DQ39" s="176">
        <v>8454.7029999999995</v>
      </c>
      <c r="DR39" s="176">
        <v>8270.0519999999997</v>
      </c>
      <c r="DS39" s="176">
        <v>8684.4170000000013</v>
      </c>
      <c r="DT39" s="176">
        <v>4295.1149999999998</v>
      </c>
      <c r="DU39" s="176">
        <v>4250.4529999999995</v>
      </c>
      <c r="DV39" s="176">
        <v>4231.0310000000009</v>
      </c>
      <c r="DW39" s="176">
        <v>3892.87</v>
      </c>
      <c r="DX39" s="176">
        <v>4153</v>
      </c>
      <c r="DY39" s="176">
        <v>4365.8270000000002</v>
      </c>
      <c r="DZ39" s="176">
        <v>4388.3810000000003</v>
      </c>
      <c r="EA39" s="176">
        <v>4475.7259999999997</v>
      </c>
      <c r="EB39" s="176">
        <v>4503.6959999999999</v>
      </c>
      <c r="EC39" s="176">
        <v>5453.1490000000003</v>
      </c>
      <c r="ED39" s="176">
        <v>4631.4400000000005</v>
      </c>
      <c r="EE39" s="176">
        <v>6034.5860000000002</v>
      </c>
      <c r="EF39" s="277">
        <f t="shared" si="0"/>
        <v>103937.04599999999</v>
      </c>
      <c r="EG39" s="277">
        <f t="shared" si="1"/>
        <v>54675.274000000005</v>
      </c>
    </row>
    <row r="40" spans="1:137" x14ac:dyDescent="0.2">
      <c r="A40" s="174" t="str">
        <f>IF('1'!$A$1=1,B40,C40)</f>
        <v xml:space="preserve">      Debit</v>
      </c>
      <c r="B40" s="175" t="s">
        <v>216</v>
      </c>
      <c r="C40" s="175" t="s">
        <v>246</v>
      </c>
      <c r="D40" s="176">
        <v>1407.328</v>
      </c>
      <c r="E40" s="176">
        <v>2178.7089999999998</v>
      </c>
      <c r="F40" s="176">
        <v>2116.3150000000001</v>
      </c>
      <c r="G40" s="176">
        <v>1794.048</v>
      </c>
      <c r="H40" s="176">
        <v>1652.3040000000001</v>
      </c>
      <c r="I40" s="176">
        <v>1762.325</v>
      </c>
      <c r="J40" s="176">
        <v>1740.5889999999999</v>
      </c>
      <c r="K40" s="176">
        <v>1816.6559999999999</v>
      </c>
      <c r="L40" s="176">
        <v>2025.8580000000002</v>
      </c>
      <c r="M40" s="176">
        <v>1900.193</v>
      </c>
      <c r="N40" s="176">
        <v>2051.5100000000002</v>
      </c>
      <c r="O40" s="176">
        <v>2176.9790000000003</v>
      </c>
      <c r="P40" s="176">
        <v>1770.9579999999999</v>
      </c>
      <c r="Q40" s="176">
        <v>1768.3339999999998</v>
      </c>
      <c r="R40" s="176">
        <v>1976.712</v>
      </c>
      <c r="S40" s="176">
        <v>1794.0650000000001</v>
      </c>
      <c r="T40" s="176">
        <v>1764.4549999999999</v>
      </c>
      <c r="U40" s="176">
        <v>1846.3989999999999</v>
      </c>
      <c r="V40" s="176">
        <v>2283.1439999999998</v>
      </c>
      <c r="W40" s="176">
        <v>2305.9629999999997</v>
      </c>
      <c r="X40" s="176">
        <v>2548.7200000000003</v>
      </c>
      <c r="Y40" s="176">
        <v>2421.1839999999997</v>
      </c>
      <c r="Z40" s="176">
        <v>2441.5890000000004</v>
      </c>
      <c r="AA40" s="176">
        <v>2751.4750000000004</v>
      </c>
      <c r="AB40" s="176">
        <v>2117.748</v>
      </c>
      <c r="AC40" s="176">
        <v>2108.1660000000002</v>
      </c>
      <c r="AD40" s="176">
        <v>2133.1230000000005</v>
      </c>
      <c r="AE40" s="176">
        <v>2175.4030000000002</v>
      </c>
      <c r="AF40" s="176">
        <v>2140.319</v>
      </c>
      <c r="AG40" s="176">
        <v>2088.7079999999996</v>
      </c>
      <c r="AH40" s="176">
        <v>2233.3609999999999</v>
      </c>
      <c r="AI40" s="176">
        <v>2204.634</v>
      </c>
      <c r="AJ40" s="176">
        <v>2245.3409999999999</v>
      </c>
      <c r="AK40" s="176">
        <v>2505.5679999999998</v>
      </c>
      <c r="AL40" s="176">
        <v>2510.2959999999998</v>
      </c>
      <c r="AM40" s="176">
        <v>2641.585</v>
      </c>
      <c r="AN40" s="176">
        <v>2274.7469999999994</v>
      </c>
      <c r="AO40" s="176">
        <v>2173.683</v>
      </c>
      <c r="AP40" s="176">
        <v>2239.002</v>
      </c>
      <c r="AQ40" s="176">
        <v>2222.8979999999997</v>
      </c>
      <c r="AR40" s="176">
        <v>2225.4039999999995</v>
      </c>
      <c r="AS40" s="176">
        <v>2227.1840000000002</v>
      </c>
      <c r="AT40" s="176">
        <v>2560.8669999999997</v>
      </c>
      <c r="AU40" s="176">
        <v>2665.7740000000003</v>
      </c>
      <c r="AV40" s="176">
        <v>2734.5529999999999</v>
      </c>
      <c r="AW40" s="176">
        <v>2953.375</v>
      </c>
      <c r="AX40" s="176">
        <v>2933.0160000000001</v>
      </c>
      <c r="AY40" s="176">
        <v>2973.4379999999996</v>
      </c>
      <c r="AZ40" s="176">
        <v>2760.038</v>
      </c>
      <c r="BA40" s="176">
        <v>2688.9070000000002</v>
      </c>
      <c r="BB40" s="176">
        <v>2578.8990000000003</v>
      </c>
      <c r="BC40" s="176">
        <v>2600.7149999999997</v>
      </c>
      <c r="BD40" s="176">
        <v>2558.7479999999996</v>
      </c>
      <c r="BE40" s="176">
        <v>2597.0100000000002</v>
      </c>
      <c r="BF40" s="176">
        <v>2884.152</v>
      </c>
      <c r="BG40" s="176">
        <v>2827.663</v>
      </c>
      <c r="BH40" s="176">
        <v>2848.5189999999998</v>
      </c>
      <c r="BI40" s="176">
        <v>2976.9849999999997</v>
      </c>
      <c r="BJ40" s="176">
        <v>2924.1030000000001</v>
      </c>
      <c r="BK40" s="176">
        <v>2833.1330000000003</v>
      </c>
      <c r="BL40" s="176">
        <v>2411.9349999999999</v>
      </c>
      <c r="BM40" s="176">
        <v>2459.652</v>
      </c>
      <c r="BN40" s="176">
        <v>2746.8779999999997</v>
      </c>
      <c r="BO40" s="176">
        <v>2259.6469999999999</v>
      </c>
      <c r="BP40" s="176">
        <v>2225.5889999999999</v>
      </c>
      <c r="BQ40" s="176">
        <v>2270.123</v>
      </c>
      <c r="BR40" s="176">
        <v>2785.9100000000003</v>
      </c>
      <c r="BS40" s="176">
        <v>2807.1850000000004</v>
      </c>
      <c r="BT40" s="176">
        <v>2797.672</v>
      </c>
      <c r="BU40" s="176">
        <v>3427.3200000000006</v>
      </c>
      <c r="BV40" s="176">
        <v>3425.529</v>
      </c>
      <c r="BW40" s="176">
        <v>3408.5360000000001</v>
      </c>
      <c r="BX40" s="176">
        <v>3188.8340000000003</v>
      </c>
      <c r="BY40" s="176">
        <v>3150.9669999999996</v>
      </c>
      <c r="BZ40" s="176">
        <v>3196.49</v>
      </c>
      <c r="CA40" s="176">
        <v>3547.1109999999994</v>
      </c>
      <c r="CB40" s="176">
        <v>3505.5620000000004</v>
      </c>
      <c r="CC40" s="176">
        <v>3377.7440000000001</v>
      </c>
      <c r="CD40" s="176">
        <v>4191.0410000000002</v>
      </c>
      <c r="CE40" s="176">
        <v>4258.7910000000002</v>
      </c>
      <c r="CF40" s="176">
        <v>4116.08</v>
      </c>
      <c r="CG40" s="176">
        <v>4615.5689999999995</v>
      </c>
      <c r="CH40" s="176">
        <v>4945.4430000000002</v>
      </c>
      <c r="CI40" s="176">
        <v>5143.344000000001</v>
      </c>
      <c r="CJ40" s="176">
        <v>5764.1419999999998</v>
      </c>
      <c r="CK40" s="176">
        <v>5455.4229999999998</v>
      </c>
      <c r="CL40" s="176">
        <v>1462.7460000000001</v>
      </c>
      <c r="CM40" s="176">
        <v>3393.5680000000002</v>
      </c>
      <c r="CN40" s="176">
        <v>3510.5880000000006</v>
      </c>
      <c r="CO40" s="176">
        <v>3686.1180000000004</v>
      </c>
      <c r="CP40" s="176">
        <v>4936.7630000000008</v>
      </c>
      <c r="CQ40" s="176">
        <v>5668.1340000000009</v>
      </c>
      <c r="CR40" s="176">
        <v>5558.4270000000006</v>
      </c>
      <c r="CS40" s="176">
        <v>6399.5050000000001</v>
      </c>
      <c r="CT40" s="176">
        <v>6399.5050000000001</v>
      </c>
      <c r="CU40" s="176">
        <v>6289.7999999999993</v>
      </c>
      <c r="CV40" s="176">
        <v>5594.996000000001</v>
      </c>
      <c r="CW40" s="176">
        <v>5887.5450000000001</v>
      </c>
      <c r="CX40" s="176">
        <v>5594.996000000001</v>
      </c>
      <c r="CY40" s="176">
        <v>5229.3090000000002</v>
      </c>
      <c r="CZ40" s="176">
        <v>5412.1530000000002</v>
      </c>
      <c r="DA40" s="176">
        <v>5558.4269999999997</v>
      </c>
      <c r="DB40" s="176">
        <v>5668.134</v>
      </c>
      <c r="DC40" s="176">
        <v>5777.8389999999999</v>
      </c>
      <c r="DD40" s="176">
        <v>5814.4080000000004</v>
      </c>
      <c r="DE40" s="176">
        <v>6171.7030000000004</v>
      </c>
      <c r="DF40" s="176">
        <v>6218.7329999999993</v>
      </c>
      <c r="DG40" s="176">
        <v>6343.0609999999997</v>
      </c>
      <c r="DH40" s="176">
        <v>6551.2470000000003</v>
      </c>
      <c r="DI40" s="176">
        <v>6113.6350000000002</v>
      </c>
      <c r="DJ40" s="176">
        <v>7268.8059999999996</v>
      </c>
      <c r="DK40" s="176">
        <v>7360.4230000000007</v>
      </c>
      <c r="DL40" s="176">
        <v>7386.07</v>
      </c>
      <c r="DM40" s="176">
        <v>7650.2510000000002</v>
      </c>
      <c r="DN40" s="176">
        <v>7050.3109999999997</v>
      </c>
      <c r="DO40" s="176">
        <v>7043.3829999999998</v>
      </c>
      <c r="DP40" s="176">
        <v>7465.7719999999999</v>
      </c>
      <c r="DQ40" s="176">
        <v>7134.9440000000004</v>
      </c>
      <c r="DR40" s="176">
        <v>7153.5960000000005</v>
      </c>
      <c r="DS40" s="176">
        <v>7724.1209999999992</v>
      </c>
      <c r="DT40" s="176">
        <v>7958.594000000001</v>
      </c>
      <c r="DU40" s="176">
        <v>7875.8380000000006</v>
      </c>
      <c r="DV40" s="176">
        <v>7881.3340000000007</v>
      </c>
      <c r="DW40" s="176">
        <v>7702.9129999999996</v>
      </c>
      <c r="DX40" s="176">
        <v>7766.11</v>
      </c>
      <c r="DY40" s="176">
        <v>7983.2249999999995</v>
      </c>
      <c r="DZ40" s="176">
        <v>8024.4669999999996</v>
      </c>
      <c r="EA40" s="176">
        <v>7625.3099999999995</v>
      </c>
      <c r="EB40" s="176">
        <v>8304.9789999999994</v>
      </c>
      <c r="EC40" s="176">
        <v>8200.5390000000007</v>
      </c>
      <c r="ED40" s="176">
        <v>8547.112000000001</v>
      </c>
      <c r="EE40" s="176">
        <v>10212.377</v>
      </c>
      <c r="EF40" s="277">
        <f t="shared" si="0"/>
        <v>85902.559000000008</v>
      </c>
      <c r="EG40" s="277">
        <f t="shared" si="1"/>
        <v>98082.79800000001</v>
      </c>
    </row>
    <row r="41" spans="1:137" x14ac:dyDescent="0.2">
      <c r="A41" s="192" t="str">
        <f>IF('1'!$A$1=1,B41,C41)</f>
        <v>Other</v>
      </c>
      <c r="B41" s="193" t="s">
        <v>250</v>
      </c>
      <c r="C41" s="193" t="s">
        <v>249</v>
      </c>
      <c r="D41" s="176">
        <v>1644.5190000000002</v>
      </c>
      <c r="E41" s="176">
        <v>2692.7879999999996</v>
      </c>
      <c r="F41" s="176">
        <v>2674.4649999999997</v>
      </c>
      <c r="G41" s="176">
        <v>2134.6900000000005</v>
      </c>
      <c r="H41" s="176">
        <v>2112.4399999999996</v>
      </c>
      <c r="I41" s="176">
        <v>2038.3549999999996</v>
      </c>
      <c r="J41" s="176">
        <v>1871.1350000000004</v>
      </c>
      <c r="K41" s="176">
        <v>2119.4339999999993</v>
      </c>
      <c r="L41" s="176">
        <v>2025.857</v>
      </c>
      <c r="M41" s="176">
        <v>1987.5600000000004</v>
      </c>
      <c r="N41" s="176">
        <v>2214.6969999999997</v>
      </c>
      <c r="O41" s="176">
        <v>2504.695999999999</v>
      </c>
      <c r="P41" s="176">
        <v>1867.9949999999994</v>
      </c>
      <c r="Q41" s="176">
        <v>1979.4789999999998</v>
      </c>
      <c r="R41" s="176">
        <v>2055.7819999999997</v>
      </c>
      <c r="S41" s="176">
        <v>1922.2129999999997</v>
      </c>
      <c r="T41" s="176">
        <v>1688.8330000000001</v>
      </c>
      <c r="U41" s="176">
        <v>1522.0339999999994</v>
      </c>
      <c r="V41" s="176">
        <v>1414.557</v>
      </c>
      <c r="W41" s="176">
        <v>1403.6310000000001</v>
      </c>
      <c r="X41" s="176">
        <v>1523.9780000000001</v>
      </c>
      <c r="Y41" s="176">
        <v>2240.8829999999994</v>
      </c>
      <c r="Z41" s="176">
        <v>2261.6819999999998</v>
      </c>
      <c r="AA41" s="176">
        <v>2358.4069999999997</v>
      </c>
      <c r="AB41" s="176">
        <v>1819.0919999999994</v>
      </c>
      <c r="AC41" s="176">
        <v>1918.9720000000002</v>
      </c>
      <c r="AD41" s="176">
        <v>1647.096</v>
      </c>
      <c r="AE41" s="176">
        <v>1906.8359999999998</v>
      </c>
      <c r="AF41" s="176">
        <v>1770.3879999999999</v>
      </c>
      <c r="AG41" s="176">
        <v>1697.077</v>
      </c>
      <c r="AH41" s="176">
        <v>1376.376</v>
      </c>
      <c r="AI41" s="176">
        <v>1409.9399999999998</v>
      </c>
      <c r="AJ41" s="176">
        <v>1540.4069999999999</v>
      </c>
      <c r="AK41" s="176">
        <v>1865.8489999999995</v>
      </c>
      <c r="AL41" s="176">
        <v>2029.6010000000003</v>
      </c>
      <c r="AM41" s="176">
        <v>2146.2860000000001</v>
      </c>
      <c r="AN41" s="176">
        <v>1706.0610000000006</v>
      </c>
      <c r="AO41" s="176">
        <v>1630.2640000000001</v>
      </c>
      <c r="AP41" s="176">
        <v>1843.8839999999996</v>
      </c>
      <c r="AQ41" s="176">
        <v>1621.4090000000001</v>
      </c>
      <c r="AR41" s="176">
        <v>1466.1479999999997</v>
      </c>
      <c r="AS41" s="176">
        <v>1598.3320000000001</v>
      </c>
      <c r="AT41" s="176">
        <v>1293.6339999999996</v>
      </c>
      <c r="AU41" s="176">
        <v>1264.1810000000005</v>
      </c>
      <c r="AV41" s="176">
        <v>1437.7550000000001</v>
      </c>
      <c r="AW41" s="176">
        <v>1518.88</v>
      </c>
      <c r="AX41" s="176">
        <v>1676.009</v>
      </c>
      <c r="AY41" s="176">
        <v>2056.3959999999997</v>
      </c>
      <c r="AZ41" s="176">
        <v>1756.3880000000001</v>
      </c>
      <c r="BA41" s="176">
        <v>1683.962</v>
      </c>
      <c r="BB41" s="176">
        <v>1665.5410000000002</v>
      </c>
      <c r="BC41" s="176">
        <v>1742.7470000000001</v>
      </c>
      <c r="BD41" s="176">
        <v>1134.2910000000002</v>
      </c>
      <c r="BE41" s="176">
        <v>1457.5050000000006</v>
      </c>
      <c r="BF41" s="176">
        <v>1287.5690000000009</v>
      </c>
      <c r="BG41" s="176">
        <v>1565.3139999999999</v>
      </c>
      <c r="BH41" s="176">
        <v>1312.7950000000001</v>
      </c>
      <c r="BI41" s="176">
        <v>1860.6160000000004</v>
      </c>
      <c r="BJ41" s="176">
        <v>1998.1360000000002</v>
      </c>
      <c r="BK41" s="176">
        <v>1865.1459999999997</v>
      </c>
      <c r="BL41" s="176">
        <v>1640.1149999999998</v>
      </c>
      <c r="BM41" s="176">
        <v>1820.1430000000003</v>
      </c>
      <c r="BN41" s="176">
        <v>2245.0460000000003</v>
      </c>
      <c r="BO41" s="176">
        <v>2096.2969999999996</v>
      </c>
      <c r="BP41" s="176">
        <v>2091.518</v>
      </c>
      <c r="BQ41" s="176">
        <v>2243.4170000000004</v>
      </c>
      <c r="BR41" s="176">
        <v>2895.16</v>
      </c>
      <c r="BS41" s="176">
        <v>2807.1849999999995</v>
      </c>
      <c r="BT41" s="176">
        <v>2881.6030000000001</v>
      </c>
      <c r="BU41" s="176">
        <v>2520.9209999999994</v>
      </c>
      <c r="BV41" s="176">
        <v>2632.8450000000003</v>
      </c>
      <c r="BW41" s="176">
        <v>2394.4270000000001</v>
      </c>
      <c r="BX41" s="176">
        <v>2060.0429999999997</v>
      </c>
      <c r="BY41" s="176">
        <v>2007.6949999999997</v>
      </c>
      <c r="BZ41" s="176">
        <v>1723.3240000000003</v>
      </c>
      <c r="CA41" s="176">
        <v>2178.5399999999995</v>
      </c>
      <c r="CB41" s="176">
        <v>2015.009</v>
      </c>
      <c r="CC41" s="176">
        <v>1634.3920000000001</v>
      </c>
      <c r="CD41" s="176">
        <v>1905.0190000000007</v>
      </c>
      <c r="CE41" s="176">
        <v>1928.5100000000002</v>
      </c>
      <c r="CF41" s="176">
        <v>1764.0349999999994</v>
      </c>
      <c r="CG41" s="176">
        <v>2373.7210000000005</v>
      </c>
      <c r="CH41" s="176">
        <v>2485.9430000000007</v>
      </c>
      <c r="CI41" s="176">
        <v>2285.9299999999998</v>
      </c>
      <c r="CJ41" s="176">
        <v>1818.7829999999994</v>
      </c>
      <c r="CK41" s="176">
        <v>1733.2340000000002</v>
      </c>
      <c r="CL41" s="176">
        <v>497.33200000000011</v>
      </c>
      <c r="CM41" s="176">
        <v>292.54699999999991</v>
      </c>
      <c r="CN41" s="176">
        <v>146.27399999999989</v>
      </c>
      <c r="CO41" s="176">
        <v>87.763999999999896</v>
      </c>
      <c r="CP41" s="176">
        <v>1305.8519999999999</v>
      </c>
      <c r="CQ41" s="176">
        <v>1572.4490000000001</v>
      </c>
      <c r="CR41" s="176">
        <v>1243.3340000000001</v>
      </c>
      <c r="CS41" s="176">
        <v>1499.3140000000001</v>
      </c>
      <c r="CT41" s="176">
        <v>1499.3139999999999</v>
      </c>
      <c r="CU41" s="176">
        <v>1279.9029999999998</v>
      </c>
      <c r="CV41" s="176">
        <v>2047.8420000000001</v>
      </c>
      <c r="CW41" s="176">
        <v>1609.0189999999998</v>
      </c>
      <c r="CX41" s="176">
        <v>1645.587</v>
      </c>
      <c r="CY41" s="176">
        <v>950.7849999999994</v>
      </c>
      <c r="CZ41" s="176">
        <v>987.35399999999936</v>
      </c>
      <c r="DA41" s="176">
        <v>1170.1959999999999</v>
      </c>
      <c r="DB41" s="176">
        <v>877.64699999999993</v>
      </c>
      <c r="DC41" s="176">
        <v>767.93999999999983</v>
      </c>
      <c r="DD41" s="176">
        <v>877.64699999999993</v>
      </c>
      <c r="DE41" s="176">
        <v>1533.7970000000005</v>
      </c>
      <c r="DF41" s="176">
        <v>1554.6829999999995</v>
      </c>
      <c r="DG41" s="176">
        <v>927.34700000000066</v>
      </c>
      <c r="DH41" s="176">
        <v>1741.9500000000003</v>
      </c>
      <c r="DI41" s="176">
        <v>2202.4280000000008</v>
      </c>
      <c r="DJ41" s="176">
        <v>2319.8319999999999</v>
      </c>
      <c r="DK41" s="176">
        <v>1928.668999999999</v>
      </c>
      <c r="DL41" s="176">
        <v>1469.2720000000004</v>
      </c>
      <c r="DM41" s="176">
        <v>2550.0839999999998</v>
      </c>
      <c r="DN41" s="176">
        <v>1557.6260000000002</v>
      </c>
      <c r="DO41" s="176">
        <v>1729.9539999999997</v>
      </c>
      <c r="DP41" s="176">
        <v>1361.1630000000005</v>
      </c>
      <c r="DQ41" s="176">
        <v>1443.4859999999994</v>
      </c>
      <c r="DR41" s="176">
        <v>1447.261</v>
      </c>
      <c r="DS41" s="176">
        <v>1586.5760000000005</v>
      </c>
      <c r="DT41" s="176">
        <v>968.50700000000006</v>
      </c>
      <c r="DU41" s="176">
        <v>791.75</v>
      </c>
      <c r="DV41" s="176">
        <v>373.32599999999957</v>
      </c>
      <c r="DW41" s="176">
        <v>331.30699999999979</v>
      </c>
      <c r="DX41" s="176">
        <v>456.82999999999993</v>
      </c>
      <c r="DY41" s="176">
        <v>540.53099999999995</v>
      </c>
      <c r="DZ41" s="176">
        <v>125.38200000000052</v>
      </c>
      <c r="EA41" s="176">
        <v>414.42000000000007</v>
      </c>
      <c r="EB41" s="176">
        <v>0</v>
      </c>
      <c r="EC41" s="176">
        <v>-1082.3059999999996</v>
      </c>
      <c r="ED41" s="176">
        <v>-673.66400000000021</v>
      </c>
      <c r="EE41" s="176">
        <v>-675.19700000000057</v>
      </c>
      <c r="EF41" s="277">
        <f t="shared" si="0"/>
        <v>21338.301000000003</v>
      </c>
      <c r="EG41" s="277">
        <f t="shared" si="1"/>
        <v>1570.8859999999995</v>
      </c>
    </row>
    <row r="42" spans="1:137" x14ac:dyDescent="0.2">
      <c r="A42" s="174" t="str">
        <f>IF('1'!$A$1=1,B42,C42)</f>
        <v xml:space="preserve">      Credit</v>
      </c>
      <c r="B42" s="175" t="s">
        <v>214</v>
      </c>
      <c r="C42" s="175" t="s">
        <v>245</v>
      </c>
      <c r="D42" s="176">
        <v>2450.9650000000001</v>
      </c>
      <c r="E42" s="176">
        <v>3794.3829999999998</v>
      </c>
      <c r="F42" s="176">
        <v>3651.2269999999999</v>
      </c>
      <c r="G42" s="176">
        <v>3338.2920000000004</v>
      </c>
      <c r="H42" s="176">
        <v>3074.5419999999999</v>
      </c>
      <c r="I42" s="176">
        <v>3206.1589999999997</v>
      </c>
      <c r="J42" s="176">
        <v>3198.3340000000003</v>
      </c>
      <c r="K42" s="176">
        <v>3179.1499999999996</v>
      </c>
      <c r="L42" s="176">
        <v>3223.9459999999999</v>
      </c>
      <c r="M42" s="176">
        <v>3123.3080000000004</v>
      </c>
      <c r="N42" s="176">
        <v>3333.7039999999997</v>
      </c>
      <c r="O42" s="176">
        <v>3487.8489999999993</v>
      </c>
      <c r="P42" s="176">
        <v>2814.1229999999996</v>
      </c>
      <c r="Q42" s="176">
        <v>3061.5940000000001</v>
      </c>
      <c r="R42" s="176">
        <v>3136.3829999999998</v>
      </c>
      <c r="S42" s="176">
        <v>2947.3909999999996</v>
      </c>
      <c r="T42" s="176">
        <v>2848.3310000000001</v>
      </c>
      <c r="U42" s="176">
        <v>2894.3569999999995</v>
      </c>
      <c r="V42" s="176">
        <v>2878.7460000000001</v>
      </c>
      <c r="W42" s="176">
        <v>2907.5190000000002</v>
      </c>
      <c r="X42" s="176">
        <v>3153.056</v>
      </c>
      <c r="Y42" s="176">
        <v>3477.2319999999995</v>
      </c>
      <c r="Z42" s="176">
        <v>3469.627</v>
      </c>
      <c r="AA42" s="176">
        <v>3642.4289999999996</v>
      </c>
      <c r="AB42" s="176">
        <v>3176.6219999999994</v>
      </c>
      <c r="AC42" s="176">
        <v>3189.2760000000003</v>
      </c>
      <c r="AD42" s="176">
        <v>3186.1849999999999</v>
      </c>
      <c r="AE42" s="176">
        <v>3330.2469999999998</v>
      </c>
      <c r="AF42" s="176">
        <v>3276.538</v>
      </c>
      <c r="AG42" s="176">
        <v>3159.172</v>
      </c>
      <c r="AH42" s="176">
        <v>3012.442</v>
      </c>
      <c r="AI42" s="176">
        <v>2973.6909999999998</v>
      </c>
      <c r="AJ42" s="176">
        <v>3106.924</v>
      </c>
      <c r="AK42" s="176">
        <v>3411.8379999999997</v>
      </c>
      <c r="AL42" s="176">
        <v>3418.2740000000003</v>
      </c>
      <c r="AM42" s="176">
        <v>3549.6289999999999</v>
      </c>
      <c r="AN42" s="176">
        <v>3127.7770000000005</v>
      </c>
      <c r="AO42" s="176">
        <v>3097.5</v>
      </c>
      <c r="AP42" s="176">
        <v>3213.6269999999995</v>
      </c>
      <c r="AQ42" s="176">
        <v>3112.058</v>
      </c>
      <c r="AR42" s="176">
        <v>3115.5649999999996</v>
      </c>
      <c r="AS42" s="176">
        <v>3118.058</v>
      </c>
      <c r="AT42" s="176">
        <v>3115.2809999999995</v>
      </c>
      <c r="AU42" s="176">
        <v>3242.9000000000005</v>
      </c>
      <c r="AV42" s="176">
        <v>3101.0390000000002</v>
      </c>
      <c r="AW42" s="176">
        <v>3572.1779999999999</v>
      </c>
      <c r="AX42" s="176">
        <v>3547.5529999999999</v>
      </c>
      <c r="AY42" s="176">
        <v>3418.0629999999996</v>
      </c>
      <c r="AZ42" s="176">
        <v>3401.26</v>
      </c>
      <c r="BA42" s="176">
        <v>3313.6030000000001</v>
      </c>
      <c r="BB42" s="176">
        <v>3250.489</v>
      </c>
      <c r="BC42" s="176">
        <v>3297.8130000000001</v>
      </c>
      <c r="BD42" s="176">
        <v>3244.598</v>
      </c>
      <c r="BE42" s="176">
        <v>3286.0130000000004</v>
      </c>
      <c r="BF42" s="176">
        <v>3450.6820000000007</v>
      </c>
      <c r="BG42" s="176">
        <v>3383.098</v>
      </c>
      <c r="BH42" s="176">
        <v>3244.8339999999998</v>
      </c>
      <c r="BI42" s="176">
        <v>3646.806</v>
      </c>
      <c r="BJ42" s="176">
        <v>3582.0250000000001</v>
      </c>
      <c r="BK42" s="176">
        <v>3423.3689999999997</v>
      </c>
      <c r="BL42" s="176">
        <v>3111.3959999999997</v>
      </c>
      <c r="BM42" s="176">
        <v>3172.9520000000002</v>
      </c>
      <c r="BN42" s="176">
        <v>3354.3620000000001</v>
      </c>
      <c r="BO42" s="176">
        <v>3049.1609999999996</v>
      </c>
      <c r="BP42" s="176">
        <v>3003.2049999999999</v>
      </c>
      <c r="BQ42" s="176">
        <v>3098.0520000000001</v>
      </c>
      <c r="BR42" s="176">
        <v>4014.9859999999999</v>
      </c>
      <c r="BS42" s="176">
        <v>4045.6489999999999</v>
      </c>
      <c r="BT42" s="176">
        <v>4112.5780000000004</v>
      </c>
      <c r="BU42" s="176">
        <v>3937.1679999999997</v>
      </c>
      <c r="BV42" s="176">
        <v>3935.1120000000001</v>
      </c>
      <c r="BW42" s="176">
        <v>3887.422</v>
      </c>
      <c r="BX42" s="176">
        <v>3301.7129999999997</v>
      </c>
      <c r="BY42" s="176">
        <v>3262.5049999999997</v>
      </c>
      <c r="BZ42" s="176">
        <v>3279.8760000000002</v>
      </c>
      <c r="CA42" s="176">
        <v>3714.6899999999996</v>
      </c>
      <c r="CB42" s="176">
        <v>3671.18</v>
      </c>
      <c r="CC42" s="176">
        <v>3568.4230000000002</v>
      </c>
      <c r="CD42" s="176">
        <v>4245.47</v>
      </c>
      <c r="CE42" s="176">
        <v>4178.4380000000001</v>
      </c>
      <c r="CF42" s="176">
        <v>4116.08</v>
      </c>
      <c r="CG42" s="176">
        <v>4668.3180000000002</v>
      </c>
      <c r="CH42" s="176">
        <v>4680.9800000000005</v>
      </c>
      <c r="CI42" s="176">
        <v>4735.1419999999998</v>
      </c>
      <c r="CJ42" s="176">
        <v>4113.2469999999994</v>
      </c>
      <c r="CK42" s="176">
        <v>3636.9490000000001</v>
      </c>
      <c r="CL42" s="176">
        <v>1257.96</v>
      </c>
      <c r="CM42" s="176">
        <v>1170.1959999999999</v>
      </c>
      <c r="CN42" s="176">
        <v>1170.1959999999999</v>
      </c>
      <c r="CO42" s="176">
        <v>1257.9609999999998</v>
      </c>
      <c r="CP42" s="176">
        <v>2707.2559999999999</v>
      </c>
      <c r="CQ42" s="176">
        <v>3108.3310000000001</v>
      </c>
      <c r="CR42" s="176">
        <v>3071.7629999999999</v>
      </c>
      <c r="CS42" s="176">
        <v>3510.587</v>
      </c>
      <c r="CT42" s="176">
        <v>3510.587</v>
      </c>
      <c r="CU42" s="176">
        <v>3547.1549999999997</v>
      </c>
      <c r="CV42" s="176">
        <v>3876.2719999999999</v>
      </c>
      <c r="CW42" s="176">
        <v>3876.2719999999999</v>
      </c>
      <c r="CX42" s="176">
        <v>3949.4090000000001</v>
      </c>
      <c r="CY42" s="176">
        <v>3108.3319999999994</v>
      </c>
      <c r="CZ42" s="176">
        <v>3108.3319999999994</v>
      </c>
      <c r="DA42" s="176">
        <v>3144.9009999999998</v>
      </c>
      <c r="DB42" s="176">
        <v>2815.7819999999997</v>
      </c>
      <c r="DC42" s="176">
        <v>2815.7819999999997</v>
      </c>
      <c r="DD42" s="176">
        <v>2852.3510000000001</v>
      </c>
      <c r="DE42" s="176">
        <v>3797.9710000000005</v>
      </c>
      <c r="DF42" s="176">
        <v>3760.163</v>
      </c>
      <c r="DG42" s="176">
        <v>3969.05</v>
      </c>
      <c r="DH42" s="176">
        <v>4544.2170000000006</v>
      </c>
      <c r="DI42" s="176">
        <v>4898.5030000000006</v>
      </c>
      <c r="DJ42" s="176">
        <v>5180.9589999999998</v>
      </c>
      <c r="DK42" s="176">
        <v>4683.9069999999992</v>
      </c>
      <c r="DL42" s="176">
        <v>4725.4960000000001</v>
      </c>
      <c r="DM42" s="176">
        <v>5019.2119999999995</v>
      </c>
      <c r="DN42" s="176">
        <v>4467.9290000000001</v>
      </c>
      <c r="DO42" s="176">
        <v>4324.8829999999998</v>
      </c>
      <c r="DP42" s="176">
        <v>4124.7350000000006</v>
      </c>
      <c r="DQ42" s="176">
        <v>4165.4879999999994</v>
      </c>
      <c r="DR42" s="176">
        <v>4093.6770000000001</v>
      </c>
      <c r="DS42" s="176">
        <v>4342.2080000000005</v>
      </c>
      <c r="DT42" s="176">
        <v>3621.3710000000001</v>
      </c>
      <c r="DU42" s="176">
        <v>3458.701</v>
      </c>
      <c r="DV42" s="176">
        <v>3484.3789999999999</v>
      </c>
      <c r="DW42" s="176">
        <v>3685.8029999999999</v>
      </c>
      <c r="DX42" s="176">
        <v>3696.17</v>
      </c>
      <c r="DY42" s="176">
        <v>3742.1369999999997</v>
      </c>
      <c r="DZ42" s="176">
        <v>3510.7049999999999</v>
      </c>
      <c r="EA42" s="176">
        <v>3439.6779999999999</v>
      </c>
      <c r="EB42" s="176">
        <v>3636.01</v>
      </c>
      <c r="EC42" s="176">
        <v>2872.2690000000002</v>
      </c>
      <c r="ED42" s="176">
        <v>2863.0720000000001</v>
      </c>
      <c r="EE42" s="176">
        <v>3629.1929999999998</v>
      </c>
      <c r="EF42" s="277">
        <f t="shared" si="0"/>
        <v>54571.214</v>
      </c>
      <c r="EG42" s="277">
        <f t="shared" si="1"/>
        <v>41639.487999999998</v>
      </c>
    </row>
    <row r="43" spans="1:137" x14ac:dyDescent="0.2">
      <c r="A43" s="174" t="str">
        <f>IF('1'!$A$1=1,B43,C43)</f>
        <v xml:space="preserve">      Debit</v>
      </c>
      <c r="B43" s="175" t="s">
        <v>216</v>
      </c>
      <c r="C43" s="175" t="s">
        <v>246</v>
      </c>
      <c r="D43" s="176">
        <v>806.44600000000003</v>
      </c>
      <c r="E43" s="176">
        <v>1101.595</v>
      </c>
      <c r="F43" s="176">
        <v>976.76200000000006</v>
      </c>
      <c r="G43" s="176">
        <v>1203.6019999999999</v>
      </c>
      <c r="H43" s="176">
        <v>962.10200000000009</v>
      </c>
      <c r="I43" s="176">
        <v>1167.8040000000001</v>
      </c>
      <c r="J43" s="176">
        <v>1327.1989999999998</v>
      </c>
      <c r="K43" s="176">
        <v>1059.7160000000001</v>
      </c>
      <c r="L43" s="176">
        <v>1198.0889999999999</v>
      </c>
      <c r="M43" s="176">
        <v>1135.748</v>
      </c>
      <c r="N43" s="176">
        <v>1119.0070000000001</v>
      </c>
      <c r="O43" s="176">
        <v>983.15300000000013</v>
      </c>
      <c r="P43" s="176">
        <v>946.12800000000004</v>
      </c>
      <c r="Q43" s="176">
        <v>1082.1150000000002</v>
      </c>
      <c r="R43" s="176">
        <v>1080.6010000000001</v>
      </c>
      <c r="S43" s="176">
        <v>1025.1779999999999</v>
      </c>
      <c r="T43" s="176">
        <v>1159.498</v>
      </c>
      <c r="U43" s="176">
        <v>1372.3230000000001</v>
      </c>
      <c r="V43" s="176">
        <v>1464.1890000000001</v>
      </c>
      <c r="W43" s="176">
        <v>1503.8880000000001</v>
      </c>
      <c r="X43" s="176">
        <v>1629.078</v>
      </c>
      <c r="Y43" s="176">
        <v>1236.3490000000002</v>
      </c>
      <c r="Z43" s="176">
        <v>1207.9449999999999</v>
      </c>
      <c r="AA43" s="176">
        <v>1284.0219999999999</v>
      </c>
      <c r="AB43" s="176">
        <v>1357.53</v>
      </c>
      <c r="AC43" s="176">
        <v>1270.3040000000001</v>
      </c>
      <c r="AD43" s="176">
        <v>1539.0889999999999</v>
      </c>
      <c r="AE43" s="176">
        <v>1423.4110000000001</v>
      </c>
      <c r="AF43" s="176">
        <v>1506.15</v>
      </c>
      <c r="AG43" s="176">
        <v>1462.095</v>
      </c>
      <c r="AH43" s="176">
        <v>1636.066</v>
      </c>
      <c r="AI43" s="176">
        <v>1563.751</v>
      </c>
      <c r="AJ43" s="176">
        <v>1566.5170000000001</v>
      </c>
      <c r="AK43" s="176">
        <v>1545.9890000000003</v>
      </c>
      <c r="AL43" s="176">
        <v>1388.673</v>
      </c>
      <c r="AM43" s="176">
        <v>1403.3430000000001</v>
      </c>
      <c r="AN43" s="176">
        <v>1421.7159999999999</v>
      </c>
      <c r="AO43" s="176">
        <v>1467.2359999999999</v>
      </c>
      <c r="AP43" s="176">
        <v>1369.7429999999999</v>
      </c>
      <c r="AQ43" s="176">
        <v>1490.6489999999999</v>
      </c>
      <c r="AR43" s="176">
        <v>1649.4169999999999</v>
      </c>
      <c r="AS43" s="176">
        <v>1519.7259999999999</v>
      </c>
      <c r="AT43" s="176">
        <v>1821.6469999999999</v>
      </c>
      <c r="AU43" s="176">
        <v>1978.7190000000001</v>
      </c>
      <c r="AV43" s="176">
        <v>1663.2840000000001</v>
      </c>
      <c r="AW43" s="176">
        <v>2053.2979999999998</v>
      </c>
      <c r="AX43" s="176">
        <v>1871.5439999999999</v>
      </c>
      <c r="AY43" s="176">
        <v>1361.6669999999999</v>
      </c>
      <c r="AZ43" s="176">
        <v>1644.8720000000001</v>
      </c>
      <c r="BA43" s="176">
        <v>1629.6410000000001</v>
      </c>
      <c r="BB43" s="176">
        <v>1584.9479999999999</v>
      </c>
      <c r="BC43" s="176">
        <v>1555.066</v>
      </c>
      <c r="BD43" s="176">
        <v>2110.3069999999998</v>
      </c>
      <c r="BE43" s="176">
        <v>1828.5079999999998</v>
      </c>
      <c r="BF43" s="176">
        <v>2163.1129999999998</v>
      </c>
      <c r="BG43" s="176">
        <v>1817.7840000000001</v>
      </c>
      <c r="BH43" s="176">
        <v>1932.0389999999998</v>
      </c>
      <c r="BI43" s="176">
        <v>1786.1899999999996</v>
      </c>
      <c r="BJ43" s="176">
        <v>1583.8889999999999</v>
      </c>
      <c r="BK43" s="176">
        <v>1558.223</v>
      </c>
      <c r="BL43" s="176">
        <v>1471.2809999999999</v>
      </c>
      <c r="BM43" s="176">
        <v>1352.809</v>
      </c>
      <c r="BN43" s="176">
        <v>1109.316</v>
      </c>
      <c r="BO43" s="176">
        <v>952.86400000000003</v>
      </c>
      <c r="BP43" s="176">
        <v>911.68700000000001</v>
      </c>
      <c r="BQ43" s="176">
        <v>854.63499999999999</v>
      </c>
      <c r="BR43" s="176">
        <v>1119.826</v>
      </c>
      <c r="BS43" s="176">
        <v>1238.4640000000002</v>
      </c>
      <c r="BT43" s="176">
        <v>1230.9750000000001</v>
      </c>
      <c r="BU43" s="176">
        <v>1416.2470000000001</v>
      </c>
      <c r="BV43" s="176">
        <v>1302.2669999999998</v>
      </c>
      <c r="BW43" s="176">
        <v>1492.9949999999999</v>
      </c>
      <c r="BX43" s="176">
        <v>1241.6699999999998</v>
      </c>
      <c r="BY43" s="176">
        <v>1254.81</v>
      </c>
      <c r="BZ43" s="176">
        <v>1556.5519999999999</v>
      </c>
      <c r="CA43" s="176">
        <v>1536.15</v>
      </c>
      <c r="CB43" s="176">
        <v>1656.1709999999998</v>
      </c>
      <c r="CC43" s="176">
        <v>1934.0310000000002</v>
      </c>
      <c r="CD43" s="176">
        <v>2340.4509999999996</v>
      </c>
      <c r="CE43" s="176">
        <v>2249.9279999999999</v>
      </c>
      <c r="CF43" s="176">
        <v>2352.0450000000005</v>
      </c>
      <c r="CG43" s="176">
        <v>2294.5969999999998</v>
      </c>
      <c r="CH43" s="176">
        <v>2195.0369999999998</v>
      </c>
      <c r="CI43" s="176">
        <v>2449.212</v>
      </c>
      <c r="CJ43" s="176">
        <v>2294.4639999999999</v>
      </c>
      <c r="CK43" s="176">
        <v>1903.7149999999999</v>
      </c>
      <c r="CL43" s="176">
        <v>760.62799999999993</v>
      </c>
      <c r="CM43" s="176">
        <v>877.649</v>
      </c>
      <c r="CN43" s="176">
        <v>1023.922</v>
      </c>
      <c r="CO43" s="176">
        <v>1170.1969999999999</v>
      </c>
      <c r="CP43" s="176">
        <v>1401.404</v>
      </c>
      <c r="CQ43" s="176">
        <v>1535.8820000000001</v>
      </c>
      <c r="CR43" s="176">
        <v>1828.4289999999999</v>
      </c>
      <c r="CS43" s="176">
        <v>2011.2729999999999</v>
      </c>
      <c r="CT43" s="176">
        <v>2011.2730000000001</v>
      </c>
      <c r="CU43" s="176">
        <v>2267.252</v>
      </c>
      <c r="CV43" s="176">
        <v>1828.4299999999998</v>
      </c>
      <c r="CW43" s="176">
        <v>2267.2530000000002</v>
      </c>
      <c r="CX43" s="176">
        <v>2303.8220000000001</v>
      </c>
      <c r="CY43" s="176">
        <v>2157.547</v>
      </c>
      <c r="CZ43" s="176">
        <v>2120.9780000000001</v>
      </c>
      <c r="DA43" s="176">
        <v>1974.7049999999999</v>
      </c>
      <c r="DB43" s="176">
        <v>1938.1349999999998</v>
      </c>
      <c r="DC43" s="176">
        <v>2047.8419999999999</v>
      </c>
      <c r="DD43" s="176">
        <v>1974.7040000000002</v>
      </c>
      <c r="DE43" s="176">
        <v>2264.174</v>
      </c>
      <c r="DF43" s="176">
        <v>2205.4800000000005</v>
      </c>
      <c r="DG43" s="176">
        <v>3041.7029999999995</v>
      </c>
      <c r="DH43" s="176">
        <v>2802.2670000000003</v>
      </c>
      <c r="DI43" s="176">
        <v>2696.0749999999998</v>
      </c>
      <c r="DJ43" s="176">
        <v>2861.127</v>
      </c>
      <c r="DK43" s="176">
        <v>2755.2380000000003</v>
      </c>
      <c r="DL43" s="176">
        <v>3256.2239999999997</v>
      </c>
      <c r="DM43" s="176">
        <v>2469.1279999999997</v>
      </c>
      <c r="DN43" s="176">
        <v>2910.3029999999999</v>
      </c>
      <c r="DO43" s="176">
        <v>2594.9290000000001</v>
      </c>
      <c r="DP43" s="176">
        <v>2763.5720000000001</v>
      </c>
      <c r="DQ43" s="176">
        <v>2722.002</v>
      </c>
      <c r="DR43" s="176">
        <v>2646.4160000000002</v>
      </c>
      <c r="DS43" s="176">
        <v>2755.6320000000001</v>
      </c>
      <c r="DT43" s="176">
        <v>2652.864</v>
      </c>
      <c r="DU43" s="176">
        <v>2666.951</v>
      </c>
      <c r="DV43" s="176">
        <v>3111.0530000000003</v>
      </c>
      <c r="DW43" s="176">
        <v>3354.4960000000001</v>
      </c>
      <c r="DX43" s="176">
        <v>3239.34</v>
      </c>
      <c r="DY43" s="176">
        <v>3201.6059999999998</v>
      </c>
      <c r="DZ43" s="176">
        <v>3385.3229999999994</v>
      </c>
      <c r="EA43" s="176">
        <v>3025.2579999999998</v>
      </c>
      <c r="EB43" s="176">
        <v>3636.01</v>
      </c>
      <c r="EC43" s="176">
        <v>3954.5749999999998</v>
      </c>
      <c r="ED43" s="176">
        <v>3536.7360000000003</v>
      </c>
      <c r="EE43" s="176">
        <v>4304.3900000000003</v>
      </c>
      <c r="EF43" s="277">
        <f t="shared" si="0"/>
        <v>33232.913</v>
      </c>
      <c r="EG43" s="277">
        <f t="shared" si="1"/>
        <v>40068.602000000006</v>
      </c>
    </row>
    <row r="44" spans="1:137" x14ac:dyDescent="0.2">
      <c r="A44" s="194" t="str">
        <f>IF('1'!$A$1=1,B44,C44)</f>
        <v>Sea transport</v>
      </c>
      <c r="B44" s="195" t="s">
        <v>252</v>
      </c>
      <c r="C44" s="195" t="s">
        <v>251</v>
      </c>
      <c r="D44" s="179">
        <v>474.38</v>
      </c>
      <c r="E44" s="179">
        <v>807.83699999999999</v>
      </c>
      <c r="F44" s="179">
        <v>674.43000000000018</v>
      </c>
      <c r="G44" s="179">
        <v>613.15499999999997</v>
      </c>
      <c r="H44" s="179">
        <v>585.62799999999982</v>
      </c>
      <c r="I44" s="179">
        <v>573.28699999999992</v>
      </c>
      <c r="J44" s="179">
        <v>587.44800000000009</v>
      </c>
      <c r="K44" s="179">
        <v>497.41799999999989</v>
      </c>
      <c r="L44" s="179">
        <v>413.88499999999999</v>
      </c>
      <c r="M44" s="179">
        <v>633.39699999999982</v>
      </c>
      <c r="N44" s="179">
        <v>699.37900000000002</v>
      </c>
      <c r="O44" s="179">
        <v>725.65999999999985</v>
      </c>
      <c r="P44" s="179">
        <v>533.71299999999997</v>
      </c>
      <c r="Q44" s="179">
        <v>554.255</v>
      </c>
      <c r="R44" s="179">
        <v>474.41100000000006</v>
      </c>
      <c r="S44" s="179">
        <v>666.36699999999996</v>
      </c>
      <c r="T44" s="179">
        <v>579.74799999999993</v>
      </c>
      <c r="U44" s="179">
        <v>573.88100000000009</v>
      </c>
      <c r="V44" s="179">
        <v>421.8850000000001</v>
      </c>
      <c r="W44" s="179">
        <v>451.16600000000005</v>
      </c>
      <c r="X44" s="179">
        <v>446.68200000000024</v>
      </c>
      <c r="Y44" s="179">
        <v>540.90300000000002</v>
      </c>
      <c r="Z44" s="179">
        <v>514.01800000000003</v>
      </c>
      <c r="AA44" s="179">
        <v>524.08999999999992</v>
      </c>
      <c r="AB44" s="179">
        <v>678.76600000000008</v>
      </c>
      <c r="AC44" s="179">
        <v>567.58300000000008</v>
      </c>
      <c r="AD44" s="179">
        <v>486.02799999999991</v>
      </c>
      <c r="AE44" s="179">
        <v>429.70999999999981</v>
      </c>
      <c r="AF44" s="179">
        <v>422.77899999999988</v>
      </c>
      <c r="AG44" s="179">
        <v>417.74199999999996</v>
      </c>
      <c r="AH44" s="179">
        <v>285.66200000000003</v>
      </c>
      <c r="AI44" s="179">
        <v>256.35199999999998</v>
      </c>
      <c r="AJ44" s="179">
        <v>156.65200000000004</v>
      </c>
      <c r="AK44" s="179">
        <v>266.54999999999995</v>
      </c>
      <c r="AL44" s="179">
        <v>240.34699999999998</v>
      </c>
      <c r="AM44" s="179">
        <v>275.16500000000019</v>
      </c>
      <c r="AN44" s="179">
        <v>113.73800000000006</v>
      </c>
      <c r="AO44" s="179">
        <v>81.513000000000147</v>
      </c>
      <c r="AP44" s="179">
        <v>158.0469999999998</v>
      </c>
      <c r="AQ44" s="179">
        <v>-78.454999999999927</v>
      </c>
      <c r="AR44" s="179">
        <v>-26.181999999999789</v>
      </c>
      <c r="AS44" s="179">
        <v>-78.605999999999995</v>
      </c>
      <c r="AT44" s="179">
        <v>-211.2059999999999</v>
      </c>
      <c r="AU44" s="179">
        <v>-302.30499999999984</v>
      </c>
      <c r="AV44" s="179">
        <v>-225.52999999999975</v>
      </c>
      <c r="AW44" s="179">
        <v>-309.40100000000007</v>
      </c>
      <c r="AX44" s="179">
        <v>-279.33500000000004</v>
      </c>
      <c r="AY44" s="179">
        <v>-361.25900000000001</v>
      </c>
      <c r="AZ44" s="179">
        <v>-362.42900000000009</v>
      </c>
      <c r="BA44" s="179">
        <v>-353.08800000000019</v>
      </c>
      <c r="BB44" s="179">
        <v>-349.22499999999991</v>
      </c>
      <c r="BC44" s="179">
        <v>-670.28800000000001</v>
      </c>
      <c r="BD44" s="179">
        <v>-764.9860000000001</v>
      </c>
      <c r="BE44" s="179">
        <v>-583.00199999999995</v>
      </c>
      <c r="BF44" s="179">
        <v>-566.53</v>
      </c>
      <c r="BG44" s="179">
        <v>-555.43299999999999</v>
      </c>
      <c r="BH44" s="179">
        <v>-520.16400000000021</v>
      </c>
      <c r="BI44" s="179">
        <v>-396.93099999999981</v>
      </c>
      <c r="BJ44" s="179">
        <v>-438.61500000000001</v>
      </c>
      <c r="BK44" s="179">
        <v>-377.75099999999998</v>
      </c>
      <c r="BL44" s="179">
        <v>-530.6260000000002</v>
      </c>
      <c r="BM44" s="179">
        <v>-565.71899999999982</v>
      </c>
      <c r="BN44" s="179">
        <v>-660.30700000000002</v>
      </c>
      <c r="BO44" s="179">
        <v>-272.24800000000005</v>
      </c>
      <c r="BP44" s="179">
        <v>-241.32799999999997</v>
      </c>
      <c r="BQ44" s="179">
        <v>-186.95099999999979</v>
      </c>
      <c r="BR44" s="179">
        <v>-437.00499999999988</v>
      </c>
      <c r="BS44" s="179">
        <v>-522.90699999999993</v>
      </c>
      <c r="BT44" s="179">
        <v>-475.60500000000002</v>
      </c>
      <c r="BU44" s="179">
        <v>-821.423</v>
      </c>
      <c r="BV44" s="179">
        <v>-820.99399999999991</v>
      </c>
      <c r="BW44" s="179">
        <v>-760.58200000000011</v>
      </c>
      <c r="BX44" s="179">
        <v>-1326.3290000000002</v>
      </c>
      <c r="BY44" s="179">
        <v>-1254.8099999999997</v>
      </c>
      <c r="BZ44" s="179">
        <v>-1417.5740000000001</v>
      </c>
      <c r="CA44" s="179">
        <v>-1228.921</v>
      </c>
      <c r="CB44" s="179">
        <v>-1297.3330000000001</v>
      </c>
      <c r="CC44" s="179">
        <v>-1389.2339999999999</v>
      </c>
      <c r="CD44" s="179">
        <v>-1932.2329999999995</v>
      </c>
      <c r="CE44" s="179">
        <v>-1874.9390000000001</v>
      </c>
      <c r="CF44" s="179">
        <v>-1897.6730000000002</v>
      </c>
      <c r="CG44" s="179">
        <v>-2083.5999999999995</v>
      </c>
      <c r="CH44" s="179">
        <v>-2115.6979999999999</v>
      </c>
      <c r="CI44" s="179">
        <v>-2394.7849999999999</v>
      </c>
      <c r="CJ44" s="179">
        <v>-2490.3330000000001</v>
      </c>
      <c r="CK44" s="179">
        <v>-2358.3329999999996</v>
      </c>
      <c r="CL44" s="179">
        <v>-1053.1760000000002</v>
      </c>
      <c r="CM44" s="179">
        <v>-2311.1369999999997</v>
      </c>
      <c r="CN44" s="179">
        <v>-2340.3919999999998</v>
      </c>
      <c r="CO44" s="179">
        <v>-2369.6470000000004</v>
      </c>
      <c r="CP44" s="179">
        <v>-2165.8059999999996</v>
      </c>
      <c r="CQ44" s="179">
        <v>-2596.3710000000001</v>
      </c>
      <c r="CR44" s="179">
        <v>-2596.37</v>
      </c>
      <c r="CS44" s="179">
        <v>-2632.9389999999999</v>
      </c>
      <c r="CT44" s="179">
        <v>-2632.9389999999999</v>
      </c>
      <c r="CU44" s="179">
        <v>-2669.5079999999998</v>
      </c>
      <c r="CV44" s="179">
        <v>-1864.998</v>
      </c>
      <c r="CW44" s="179">
        <v>-2413.5279999999998</v>
      </c>
      <c r="CX44" s="179">
        <v>-2340.3900000000003</v>
      </c>
      <c r="CY44" s="179">
        <v>-2596.37</v>
      </c>
      <c r="CZ44" s="179">
        <v>-2596.37</v>
      </c>
      <c r="DA44" s="179">
        <v>-2559.8009999999999</v>
      </c>
      <c r="DB44" s="179">
        <v>-2486.665</v>
      </c>
      <c r="DC44" s="179">
        <v>-2486.665</v>
      </c>
      <c r="DD44" s="179">
        <v>-2486.665</v>
      </c>
      <c r="DE44" s="179">
        <v>-2556.326</v>
      </c>
      <c r="DF44" s="179">
        <v>-2530.8789999999999</v>
      </c>
      <c r="DG44" s="179">
        <v>-2782.0450000000001</v>
      </c>
      <c r="DH44" s="179">
        <v>-2158.5039999999999</v>
      </c>
      <c r="DI44" s="179">
        <v>-2240.3999999999996</v>
      </c>
      <c r="DJ44" s="179">
        <v>-2861.125</v>
      </c>
      <c r="DK44" s="179">
        <v>-3109.4830000000002</v>
      </c>
      <c r="DL44" s="179">
        <v>-3176.8040000000001</v>
      </c>
      <c r="DM44" s="179">
        <v>-3521.5429999999992</v>
      </c>
      <c r="DN44" s="179">
        <v>-3853.0779999999995</v>
      </c>
      <c r="DO44" s="179">
        <v>-3418.7179999999998</v>
      </c>
      <c r="DP44" s="179">
        <v>-3877.2529999999997</v>
      </c>
      <c r="DQ44" s="179">
        <v>-3505.6089999999999</v>
      </c>
      <c r="DR44" s="179">
        <v>-3473.4220000000005</v>
      </c>
      <c r="DS44" s="179">
        <v>-3674.1770000000006</v>
      </c>
      <c r="DT44" s="179">
        <v>-3831.915</v>
      </c>
      <c r="DU44" s="179">
        <v>-3750.3989999999994</v>
      </c>
      <c r="DV44" s="179">
        <v>-3899.1870000000008</v>
      </c>
      <c r="DW44" s="179">
        <v>-4679.7260000000006</v>
      </c>
      <c r="DX44" s="179">
        <v>-4692.8899999999994</v>
      </c>
      <c r="DY44" s="179">
        <v>-5114.2530000000006</v>
      </c>
      <c r="DZ44" s="179">
        <v>-5307.8510000000006</v>
      </c>
      <c r="EA44" s="179">
        <v>-4848.7019999999993</v>
      </c>
      <c r="EB44" s="179">
        <v>-5577.9709999999995</v>
      </c>
      <c r="EC44" s="179">
        <v>-5494.7780000000002</v>
      </c>
      <c r="ED44" s="179">
        <v>-5641.9359999999997</v>
      </c>
      <c r="EE44" s="179">
        <v>-6076.7860000000001</v>
      </c>
      <c r="EF44" s="278">
        <f t="shared" si="0"/>
        <v>-38870.116000000002</v>
      </c>
      <c r="EG44" s="278">
        <f t="shared" si="1"/>
        <v>-58916.393999999993</v>
      </c>
    </row>
    <row r="45" spans="1:137" x14ac:dyDescent="0.2">
      <c r="A45" s="174" t="str">
        <f>IF('1'!$A$1=1,B45,C45)</f>
        <v xml:space="preserve">     Credit</v>
      </c>
      <c r="B45" s="175" t="s">
        <v>214</v>
      </c>
      <c r="C45" s="175" t="s">
        <v>233</v>
      </c>
      <c r="D45" s="176">
        <v>1012.011</v>
      </c>
      <c r="E45" s="176">
        <v>1566.713</v>
      </c>
      <c r="F45" s="176">
        <v>1488.3980000000001</v>
      </c>
      <c r="G45" s="176">
        <v>1407.9870000000001</v>
      </c>
      <c r="H45" s="176">
        <v>1296.7459999999999</v>
      </c>
      <c r="I45" s="176">
        <v>1316.4359999999999</v>
      </c>
      <c r="J45" s="176">
        <v>1261.9270000000001</v>
      </c>
      <c r="K45" s="176">
        <v>1254.3579999999999</v>
      </c>
      <c r="L45" s="176">
        <v>1285.222</v>
      </c>
      <c r="M45" s="176">
        <v>1310.4779999999998</v>
      </c>
      <c r="N45" s="176">
        <v>1398.758</v>
      </c>
      <c r="O45" s="176">
        <v>1451.32</v>
      </c>
      <c r="P45" s="176">
        <v>1188.7249999999999</v>
      </c>
      <c r="Q45" s="176">
        <v>1293.26</v>
      </c>
      <c r="R45" s="176">
        <v>1291.452</v>
      </c>
      <c r="S45" s="176">
        <v>1358.3630000000001</v>
      </c>
      <c r="T45" s="176">
        <v>1285.53</v>
      </c>
      <c r="U45" s="176">
        <v>1297.47</v>
      </c>
      <c r="V45" s="176">
        <v>1439.373</v>
      </c>
      <c r="W45" s="176">
        <v>1453.759</v>
      </c>
      <c r="X45" s="176">
        <v>1550.2520000000002</v>
      </c>
      <c r="Y45" s="176">
        <v>1571.194</v>
      </c>
      <c r="Z45" s="176">
        <v>1567.7570000000001</v>
      </c>
      <c r="AA45" s="176">
        <v>1650.885</v>
      </c>
      <c r="AB45" s="176">
        <v>1466.133</v>
      </c>
      <c r="AC45" s="176">
        <v>1459.499</v>
      </c>
      <c r="AD45" s="176">
        <v>1404.0809999999999</v>
      </c>
      <c r="AE45" s="176">
        <v>1396.5549999999998</v>
      </c>
      <c r="AF45" s="176">
        <v>1374.0319999999999</v>
      </c>
      <c r="AG45" s="176">
        <v>1305.443</v>
      </c>
      <c r="AH45" s="176">
        <v>1194.588</v>
      </c>
      <c r="AI45" s="176">
        <v>1179.222</v>
      </c>
      <c r="AJ45" s="176">
        <v>1148.779</v>
      </c>
      <c r="AK45" s="176">
        <v>1412.7139999999999</v>
      </c>
      <c r="AL45" s="176">
        <v>1415.3789999999999</v>
      </c>
      <c r="AM45" s="176">
        <v>1513.4080000000001</v>
      </c>
      <c r="AN45" s="176">
        <v>1251.1110000000001</v>
      </c>
      <c r="AO45" s="176">
        <v>1195.5260000000001</v>
      </c>
      <c r="AP45" s="176">
        <v>1185.3539999999998</v>
      </c>
      <c r="AQ45" s="176">
        <v>1124.5250000000001</v>
      </c>
      <c r="AR45" s="176">
        <v>1125.7920000000001</v>
      </c>
      <c r="AS45" s="176">
        <v>1074.289</v>
      </c>
      <c r="AT45" s="176">
        <v>1056.027</v>
      </c>
      <c r="AU45" s="176">
        <v>1099.288</v>
      </c>
      <c r="AV45" s="176">
        <v>1184.0330000000001</v>
      </c>
      <c r="AW45" s="176">
        <v>1321.9870000000001</v>
      </c>
      <c r="AX45" s="176">
        <v>1312.874</v>
      </c>
      <c r="AY45" s="176">
        <v>1278.3</v>
      </c>
      <c r="AZ45" s="176">
        <v>1338.201</v>
      </c>
      <c r="BA45" s="176">
        <v>1303.713</v>
      </c>
      <c r="BB45" s="176">
        <v>1235.7230000000002</v>
      </c>
      <c r="BC45" s="176">
        <v>1152.894</v>
      </c>
      <c r="BD45" s="176">
        <v>1134.2909999999999</v>
      </c>
      <c r="BE45" s="176">
        <v>1139.5050000000001</v>
      </c>
      <c r="BF45" s="176">
        <v>1287.568</v>
      </c>
      <c r="BG45" s="176">
        <v>1262.3499999999999</v>
      </c>
      <c r="BH45" s="176">
        <v>1263.2559999999999</v>
      </c>
      <c r="BI45" s="176">
        <v>1438.876</v>
      </c>
      <c r="BJ45" s="176">
        <v>1413.316</v>
      </c>
      <c r="BK45" s="176">
        <v>1369.347</v>
      </c>
      <c r="BL45" s="176">
        <v>1205.9679999999998</v>
      </c>
      <c r="BM45" s="176">
        <v>1229.827</v>
      </c>
      <c r="BN45" s="176">
        <v>1294.203</v>
      </c>
      <c r="BO45" s="176">
        <v>1279.558</v>
      </c>
      <c r="BP45" s="176">
        <v>1260.2739999999999</v>
      </c>
      <c r="BQ45" s="176">
        <v>1308.6600000000001</v>
      </c>
      <c r="BR45" s="176">
        <v>1392.9550000000002</v>
      </c>
      <c r="BS45" s="176">
        <v>1403.5920000000001</v>
      </c>
      <c r="BT45" s="176">
        <v>1398.835</v>
      </c>
      <c r="BU45" s="176">
        <v>1529.548</v>
      </c>
      <c r="BV45" s="176">
        <v>1528.749</v>
      </c>
      <c r="BW45" s="176">
        <v>1492.9950000000001</v>
      </c>
      <c r="BX45" s="176">
        <v>1072.3510000000001</v>
      </c>
      <c r="BY45" s="176">
        <v>1059.617</v>
      </c>
      <c r="BZ45" s="176">
        <v>1084.027</v>
      </c>
      <c r="CA45" s="176">
        <v>1284.78</v>
      </c>
      <c r="CB45" s="176">
        <v>1269.732</v>
      </c>
      <c r="CC45" s="176">
        <v>1253.0340000000001</v>
      </c>
      <c r="CD45" s="176">
        <v>1524.0150000000001</v>
      </c>
      <c r="CE45" s="176">
        <v>1499.952</v>
      </c>
      <c r="CF45" s="176">
        <v>1523.4839999999999</v>
      </c>
      <c r="CG45" s="176">
        <v>1714.354</v>
      </c>
      <c r="CH45" s="176">
        <v>1719.0039999999999</v>
      </c>
      <c r="CI45" s="176">
        <v>1741.6610000000001</v>
      </c>
      <c r="CJ45" s="176">
        <v>2070.614</v>
      </c>
      <c r="CK45" s="176">
        <v>1932.1299999999999</v>
      </c>
      <c r="CL45" s="176">
        <v>351.05899999999997</v>
      </c>
      <c r="CM45" s="176">
        <v>351.05899999999997</v>
      </c>
      <c r="CN45" s="176">
        <v>351.05899999999997</v>
      </c>
      <c r="CO45" s="176">
        <v>380.31399999999996</v>
      </c>
      <c r="CP45" s="176">
        <v>859.952</v>
      </c>
      <c r="CQ45" s="176">
        <v>987.35200000000009</v>
      </c>
      <c r="CR45" s="176">
        <v>1023.921</v>
      </c>
      <c r="CS45" s="176">
        <v>1389.607</v>
      </c>
      <c r="CT45" s="176">
        <v>1389.607</v>
      </c>
      <c r="CU45" s="176">
        <v>1389.607</v>
      </c>
      <c r="CV45" s="176">
        <v>1389.607</v>
      </c>
      <c r="CW45" s="176">
        <v>1389.607</v>
      </c>
      <c r="CX45" s="176">
        <v>1389.607</v>
      </c>
      <c r="CY45" s="176">
        <v>1206.7639999999999</v>
      </c>
      <c r="CZ45" s="176">
        <v>1206.7639999999999</v>
      </c>
      <c r="DA45" s="176">
        <v>1170.1959999999999</v>
      </c>
      <c r="DB45" s="176">
        <v>914.21499999999992</v>
      </c>
      <c r="DC45" s="176">
        <v>914.21499999999992</v>
      </c>
      <c r="DD45" s="176">
        <v>914.21499999999992</v>
      </c>
      <c r="DE45" s="176">
        <v>1387.72</v>
      </c>
      <c r="DF45" s="176">
        <v>1373.9059999999999</v>
      </c>
      <c r="DG45" s="176">
        <v>1483.7569999999998</v>
      </c>
      <c r="DH45" s="176">
        <v>1704.0809999999999</v>
      </c>
      <c r="DI45" s="176">
        <v>1708.78</v>
      </c>
      <c r="DJ45" s="176">
        <v>1855.866</v>
      </c>
      <c r="DK45" s="176">
        <v>1692.5039999999999</v>
      </c>
      <c r="DL45" s="176">
        <v>1707.5320000000002</v>
      </c>
      <c r="DM45" s="176">
        <v>1659.5790000000002</v>
      </c>
      <c r="DN45" s="176">
        <v>1557.626</v>
      </c>
      <c r="DO45" s="176">
        <v>1565.1959999999999</v>
      </c>
      <c r="DP45" s="176">
        <v>1567.3990000000001</v>
      </c>
      <c r="DQ45" s="176">
        <v>1690.94</v>
      </c>
      <c r="DR45" s="176">
        <v>1695.3609999999999</v>
      </c>
      <c r="DS45" s="176">
        <v>1753.5839999999998</v>
      </c>
      <c r="DT45" s="176">
        <v>1347.4870000000001</v>
      </c>
      <c r="DU45" s="176">
        <v>1333.4750000000001</v>
      </c>
      <c r="DV45" s="176">
        <v>1285.9010000000001</v>
      </c>
      <c r="DW45" s="176">
        <v>1283.819</v>
      </c>
      <c r="DX45" s="176">
        <v>1287.4299999999998</v>
      </c>
      <c r="DY45" s="176">
        <v>1330.538</v>
      </c>
      <c r="DZ45" s="176">
        <v>1212.029</v>
      </c>
      <c r="EA45" s="176">
        <v>1201.8150000000001</v>
      </c>
      <c r="EB45" s="176">
        <v>1239.549</v>
      </c>
      <c r="EC45" s="176">
        <v>1415.3210000000001</v>
      </c>
      <c r="ED45" s="176">
        <v>1221.0160000000001</v>
      </c>
      <c r="EE45" s="176">
        <v>1519.1969999999999</v>
      </c>
      <c r="EF45" s="277">
        <f t="shared" si="0"/>
        <v>20158.447999999997</v>
      </c>
      <c r="EG45" s="277">
        <f t="shared" si="1"/>
        <v>15677.577000000001</v>
      </c>
    </row>
    <row r="46" spans="1:137" x14ac:dyDescent="0.2">
      <c r="A46" s="174" t="str">
        <f>IF('1'!$A$1=1,B46,C46)</f>
        <v xml:space="preserve">     Debit</v>
      </c>
      <c r="B46" s="175" t="s">
        <v>216</v>
      </c>
      <c r="C46" s="175" t="s">
        <v>234</v>
      </c>
      <c r="D46" s="176">
        <v>537.63099999999997</v>
      </c>
      <c r="E46" s="176">
        <v>758.87599999999998</v>
      </c>
      <c r="F46" s="176">
        <v>813.96799999999996</v>
      </c>
      <c r="G46" s="176">
        <v>794.83200000000011</v>
      </c>
      <c r="H46" s="176">
        <v>711.11800000000005</v>
      </c>
      <c r="I46" s="176">
        <v>743.149</v>
      </c>
      <c r="J46" s="176">
        <v>674.47900000000004</v>
      </c>
      <c r="K46" s="176">
        <v>756.94</v>
      </c>
      <c r="L46" s="176">
        <v>871.33699999999999</v>
      </c>
      <c r="M46" s="176">
        <v>677.08100000000002</v>
      </c>
      <c r="N46" s="176">
        <v>699.37900000000002</v>
      </c>
      <c r="O46" s="176">
        <v>725.66000000000008</v>
      </c>
      <c r="P46" s="176">
        <v>655.01199999999994</v>
      </c>
      <c r="Q46" s="176">
        <v>739.005</v>
      </c>
      <c r="R46" s="176">
        <v>817.04099999999994</v>
      </c>
      <c r="S46" s="176">
        <v>691.99600000000009</v>
      </c>
      <c r="T46" s="176">
        <v>705.78200000000004</v>
      </c>
      <c r="U46" s="176">
        <v>723.58899999999994</v>
      </c>
      <c r="V46" s="176">
        <v>1017.4879999999999</v>
      </c>
      <c r="W46" s="176">
        <v>1002.593</v>
      </c>
      <c r="X46" s="176">
        <v>1103.57</v>
      </c>
      <c r="Y46" s="176">
        <v>1030.2909999999999</v>
      </c>
      <c r="Z46" s="176">
        <v>1053.739</v>
      </c>
      <c r="AA46" s="176">
        <v>1126.7950000000001</v>
      </c>
      <c r="AB46" s="176">
        <v>787.36699999999996</v>
      </c>
      <c r="AC46" s="176">
        <v>891.91599999999994</v>
      </c>
      <c r="AD46" s="176">
        <v>918.053</v>
      </c>
      <c r="AE46" s="176">
        <v>966.84500000000003</v>
      </c>
      <c r="AF46" s="176">
        <v>951.25300000000004</v>
      </c>
      <c r="AG46" s="176">
        <v>887.70100000000002</v>
      </c>
      <c r="AH46" s="176">
        <v>908.92599999999993</v>
      </c>
      <c r="AI46" s="176">
        <v>922.87</v>
      </c>
      <c r="AJ46" s="176">
        <v>992.12699999999995</v>
      </c>
      <c r="AK46" s="176">
        <v>1146.164</v>
      </c>
      <c r="AL46" s="176">
        <v>1175.0319999999999</v>
      </c>
      <c r="AM46" s="176">
        <v>1238.2429999999999</v>
      </c>
      <c r="AN46" s="176">
        <v>1137.373</v>
      </c>
      <c r="AO46" s="176">
        <v>1114.0129999999999</v>
      </c>
      <c r="AP46" s="176">
        <v>1027.307</v>
      </c>
      <c r="AQ46" s="176">
        <v>1202.98</v>
      </c>
      <c r="AR46" s="176">
        <v>1151.9739999999999</v>
      </c>
      <c r="AS46" s="176">
        <v>1152.895</v>
      </c>
      <c r="AT46" s="176">
        <v>1267.2329999999999</v>
      </c>
      <c r="AU46" s="176">
        <v>1401.5929999999998</v>
      </c>
      <c r="AV46" s="176">
        <v>1409.5629999999999</v>
      </c>
      <c r="AW46" s="176">
        <v>1631.3880000000001</v>
      </c>
      <c r="AX46" s="176">
        <v>1592.2090000000001</v>
      </c>
      <c r="AY46" s="176">
        <v>1639.559</v>
      </c>
      <c r="AZ46" s="176">
        <v>1700.63</v>
      </c>
      <c r="BA46" s="176">
        <v>1656.8010000000002</v>
      </c>
      <c r="BB46" s="176">
        <v>1584.9480000000001</v>
      </c>
      <c r="BC46" s="176">
        <v>1823.182</v>
      </c>
      <c r="BD46" s="176">
        <v>1899.277</v>
      </c>
      <c r="BE46" s="176">
        <v>1722.5070000000001</v>
      </c>
      <c r="BF46" s="176">
        <v>1854.098</v>
      </c>
      <c r="BG46" s="176">
        <v>1817.7829999999999</v>
      </c>
      <c r="BH46" s="176">
        <v>1783.42</v>
      </c>
      <c r="BI46" s="176">
        <v>1835.8069999999998</v>
      </c>
      <c r="BJ46" s="176">
        <v>1851.931</v>
      </c>
      <c r="BK46" s="176">
        <v>1747.098</v>
      </c>
      <c r="BL46" s="176">
        <v>1736.5940000000001</v>
      </c>
      <c r="BM46" s="176">
        <v>1795.5459999999998</v>
      </c>
      <c r="BN46" s="176">
        <v>1954.51</v>
      </c>
      <c r="BO46" s="176">
        <v>1551.806</v>
      </c>
      <c r="BP46" s="176">
        <v>1501.6019999999999</v>
      </c>
      <c r="BQ46" s="176">
        <v>1495.6109999999999</v>
      </c>
      <c r="BR46" s="176">
        <v>1829.96</v>
      </c>
      <c r="BS46" s="176">
        <v>1926.499</v>
      </c>
      <c r="BT46" s="176">
        <v>1874.44</v>
      </c>
      <c r="BU46" s="176">
        <v>2350.971</v>
      </c>
      <c r="BV46" s="176">
        <v>2349.7429999999999</v>
      </c>
      <c r="BW46" s="176">
        <v>2253.5770000000002</v>
      </c>
      <c r="BX46" s="176">
        <v>2398.6800000000003</v>
      </c>
      <c r="BY46" s="176">
        <v>2314.4269999999997</v>
      </c>
      <c r="BZ46" s="176">
        <v>2501.6010000000001</v>
      </c>
      <c r="CA46" s="176">
        <v>2513.701</v>
      </c>
      <c r="CB46" s="176">
        <v>2567.0650000000001</v>
      </c>
      <c r="CC46" s="176">
        <v>2642.268</v>
      </c>
      <c r="CD46" s="176">
        <v>3456.2479999999996</v>
      </c>
      <c r="CE46" s="176">
        <v>3374.8910000000001</v>
      </c>
      <c r="CF46" s="176">
        <v>3421.1570000000002</v>
      </c>
      <c r="CG46" s="176">
        <v>3797.9539999999997</v>
      </c>
      <c r="CH46" s="176">
        <v>3834.7019999999998</v>
      </c>
      <c r="CI46" s="176">
        <v>4136.4459999999999</v>
      </c>
      <c r="CJ46" s="176">
        <v>4560.9470000000001</v>
      </c>
      <c r="CK46" s="176">
        <v>4290.4629999999997</v>
      </c>
      <c r="CL46" s="176">
        <v>1404.2350000000001</v>
      </c>
      <c r="CM46" s="176">
        <v>2662.1959999999999</v>
      </c>
      <c r="CN46" s="176">
        <v>2691.451</v>
      </c>
      <c r="CO46" s="176">
        <v>2749.9610000000002</v>
      </c>
      <c r="CP46" s="176">
        <v>3025.7579999999998</v>
      </c>
      <c r="CQ46" s="176">
        <v>3583.723</v>
      </c>
      <c r="CR46" s="176">
        <v>3620.2910000000002</v>
      </c>
      <c r="CS46" s="176">
        <v>4022.5459999999998</v>
      </c>
      <c r="CT46" s="176">
        <v>4022.5459999999998</v>
      </c>
      <c r="CU46" s="176">
        <v>4059.1149999999998</v>
      </c>
      <c r="CV46" s="176">
        <v>3254.605</v>
      </c>
      <c r="CW46" s="176">
        <v>3803.1349999999998</v>
      </c>
      <c r="CX46" s="176">
        <v>3729.9970000000003</v>
      </c>
      <c r="CY46" s="176">
        <v>3803.134</v>
      </c>
      <c r="CZ46" s="176">
        <v>3803.134</v>
      </c>
      <c r="DA46" s="176">
        <v>3729.9969999999998</v>
      </c>
      <c r="DB46" s="176">
        <v>3400.8799999999997</v>
      </c>
      <c r="DC46" s="176">
        <v>3400.88</v>
      </c>
      <c r="DD46" s="176">
        <v>3400.88</v>
      </c>
      <c r="DE46" s="176">
        <v>3944.0459999999998</v>
      </c>
      <c r="DF46" s="176">
        <v>3904.7849999999999</v>
      </c>
      <c r="DG46" s="176">
        <v>4265.8019999999997</v>
      </c>
      <c r="DH46" s="176">
        <v>3862.585</v>
      </c>
      <c r="DI46" s="176">
        <v>3949.18</v>
      </c>
      <c r="DJ46" s="176">
        <v>4716.991</v>
      </c>
      <c r="DK46" s="176">
        <v>4801.9870000000001</v>
      </c>
      <c r="DL46" s="176">
        <v>4884.3360000000002</v>
      </c>
      <c r="DM46" s="176">
        <v>5181.1219999999994</v>
      </c>
      <c r="DN46" s="176">
        <v>5410.7039999999997</v>
      </c>
      <c r="DO46" s="176">
        <v>4983.9139999999998</v>
      </c>
      <c r="DP46" s="176">
        <v>5444.652</v>
      </c>
      <c r="DQ46" s="176">
        <v>5196.549</v>
      </c>
      <c r="DR46" s="176">
        <v>5168.7830000000004</v>
      </c>
      <c r="DS46" s="176">
        <v>5427.7610000000004</v>
      </c>
      <c r="DT46" s="176">
        <v>5179.402</v>
      </c>
      <c r="DU46" s="176">
        <v>5083.8739999999998</v>
      </c>
      <c r="DV46" s="176">
        <v>5185.0880000000006</v>
      </c>
      <c r="DW46" s="176">
        <v>5963.5450000000001</v>
      </c>
      <c r="DX46" s="176">
        <v>5980.32</v>
      </c>
      <c r="DY46" s="176">
        <v>6444.7910000000002</v>
      </c>
      <c r="DZ46" s="176">
        <v>6519.88</v>
      </c>
      <c r="EA46" s="176">
        <v>6050.5169999999998</v>
      </c>
      <c r="EB46" s="176">
        <v>6817.5199999999995</v>
      </c>
      <c r="EC46" s="176">
        <v>6910.0990000000002</v>
      </c>
      <c r="ED46" s="176">
        <v>6862.9520000000002</v>
      </c>
      <c r="EE46" s="176">
        <v>7595.9830000000002</v>
      </c>
      <c r="EF46" s="277">
        <f t="shared" si="0"/>
        <v>59028.563999999998</v>
      </c>
      <c r="EG46" s="277">
        <f t="shared" si="1"/>
        <v>74593.97099999999</v>
      </c>
    </row>
    <row r="47" spans="1:137" x14ac:dyDescent="0.2">
      <c r="A47" s="192" t="str">
        <f>IF('1'!$A$1=1,B47,C47)</f>
        <v>Passenger</v>
      </c>
      <c r="B47" s="193" t="s">
        <v>244</v>
      </c>
      <c r="C47" s="193" t="s">
        <v>243</v>
      </c>
      <c r="D47" s="176">
        <v>0</v>
      </c>
      <c r="E47" s="176">
        <v>0</v>
      </c>
      <c r="F47" s="176">
        <v>0</v>
      </c>
      <c r="G47" s="176">
        <v>0</v>
      </c>
      <c r="H47" s="176">
        <v>0</v>
      </c>
      <c r="I47" s="176">
        <v>0</v>
      </c>
      <c r="J47" s="176">
        <v>0</v>
      </c>
      <c r="K47" s="176">
        <v>0</v>
      </c>
      <c r="L47" s="176">
        <v>0</v>
      </c>
      <c r="M47" s="176">
        <v>0</v>
      </c>
      <c r="N47" s="176">
        <v>0</v>
      </c>
      <c r="O47" s="176">
        <v>-23.408000000000001</v>
      </c>
      <c r="P47" s="176">
        <v>0</v>
      </c>
      <c r="Q47" s="176">
        <v>0</v>
      </c>
      <c r="R47" s="176">
        <v>-26.356000000000002</v>
      </c>
      <c r="S47" s="176">
        <v>0</v>
      </c>
      <c r="T47" s="176">
        <v>0</v>
      </c>
      <c r="U47" s="176">
        <v>0</v>
      </c>
      <c r="V47" s="176">
        <v>0</v>
      </c>
      <c r="W47" s="176">
        <v>0</v>
      </c>
      <c r="X47" s="176">
        <v>0</v>
      </c>
      <c r="Y47" s="176">
        <v>0</v>
      </c>
      <c r="Z47" s="176">
        <v>0</v>
      </c>
      <c r="AA47" s="176">
        <v>-26.204999999999998</v>
      </c>
      <c r="AB47" s="176">
        <v>0</v>
      </c>
      <c r="AC47" s="176">
        <v>0</v>
      </c>
      <c r="AD47" s="176">
        <v>-27.001999999999999</v>
      </c>
      <c r="AE47" s="176">
        <v>0</v>
      </c>
      <c r="AF47" s="176">
        <v>0</v>
      </c>
      <c r="AG47" s="176">
        <v>0</v>
      </c>
      <c r="AH47" s="176">
        <v>0</v>
      </c>
      <c r="AI47" s="176">
        <v>0</v>
      </c>
      <c r="AJ47" s="176">
        <v>0</v>
      </c>
      <c r="AK47" s="176">
        <v>0</v>
      </c>
      <c r="AL47" s="176">
        <v>0</v>
      </c>
      <c r="AM47" s="176">
        <v>0</v>
      </c>
      <c r="AN47" s="176">
        <v>56.869</v>
      </c>
      <c r="AO47" s="176">
        <v>54.341999999999999</v>
      </c>
      <c r="AP47" s="176">
        <v>52.682000000000002</v>
      </c>
      <c r="AQ47" s="176">
        <v>0</v>
      </c>
      <c r="AR47" s="176">
        <v>0</v>
      </c>
      <c r="AS47" s="176">
        <v>0</v>
      </c>
      <c r="AT47" s="176">
        <v>0</v>
      </c>
      <c r="AU47" s="176">
        <v>0</v>
      </c>
      <c r="AV47" s="176">
        <v>0</v>
      </c>
      <c r="AW47" s="176">
        <v>0</v>
      </c>
      <c r="AX47" s="176">
        <v>0</v>
      </c>
      <c r="AY47" s="176">
        <v>0</v>
      </c>
      <c r="AZ47" s="176">
        <v>0</v>
      </c>
      <c r="BA47" s="176">
        <v>0</v>
      </c>
      <c r="BB47" s="176">
        <v>0</v>
      </c>
      <c r="BC47" s="176">
        <v>0</v>
      </c>
      <c r="BD47" s="176">
        <v>0</v>
      </c>
      <c r="BE47" s="176">
        <v>0</v>
      </c>
      <c r="BF47" s="176">
        <v>0</v>
      </c>
      <c r="BG47" s="176">
        <v>0</v>
      </c>
      <c r="BH47" s="176">
        <v>0</v>
      </c>
      <c r="BI47" s="176">
        <v>0</v>
      </c>
      <c r="BJ47" s="176">
        <v>0</v>
      </c>
      <c r="BK47" s="176">
        <v>-23.609000000000002</v>
      </c>
      <c r="BL47" s="176">
        <v>0</v>
      </c>
      <c r="BM47" s="176">
        <v>0</v>
      </c>
      <c r="BN47" s="176">
        <v>0</v>
      </c>
      <c r="BO47" s="176">
        <v>0</v>
      </c>
      <c r="BP47" s="176">
        <v>0</v>
      </c>
      <c r="BQ47" s="176">
        <v>0</v>
      </c>
      <c r="BR47" s="176">
        <v>0</v>
      </c>
      <c r="BS47" s="176">
        <v>0</v>
      </c>
      <c r="BT47" s="176">
        <v>0</v>
      </c>
      <c r="BU47" s="176">
        <v>0</v>
      </c>
      <c r="BV47" s="176">
        <v>0</v>
      </c>
      <c r="BW47" s="176">
        <v>0</v>
      </c>
      <c r="BX47" s="176">
        <v>0</v>
      </c>
      <c r="BY47" s="176">
        <v>0</v>
      </c>
      <c r="BZ47" s="176">
        <v>0</v>
      </c>
      <c r="CA47" s="176">
        <v>0</v>
      </c>
      <c r="CB47" s="176">
        <v>0</v>
      </c>
      <c r="CC47" s="176">
        <v>0</v>
      </c>
      <c r="CD47" s="176">
        <v>0</v>
      </c>
      <c r="CE47" s="176">
        <v>0</v>
      </c>
      <c r="CF47" s="176">
        <v>-26.728000000000002</v>
      </c>
      <c r="CG47" s="176">
        <v>0</v>
      </c>
      <c r="CH47" s="176">
        <v>0</v>
      </c>
      <c r="CI47" s="176">
        <v>0</v>
      </c>
      <c r="CJ47" s="176">
        <v>0</v>
      </c>
      <c r="CK47" s="176">
        <v>0</v>
      </c>
      <c r="CL47" s="176">
        <v>0</v>
      </c>
      <c r="CM47" s="176">
        <v>0</v>
      </c>
      <c r="CN47" s="176">
        <v>0</v>
      </c>
      <c r="CO47" s="176">
        <v>0</v>
      </c>
      <c r="CP47" s="176">
        <v>0</v>
      </c>
      <c r="CQ47" s="176">
        <v>0</v>
      </c>
      <c r="CR47" s="176">
        <v>0</v>
      </c>
      <c r="CS47" s="176">
        <v>0</v>
      </c>
      <c r="CT47" s="176">
        <v>0</v>
      </c>
      <c r="CU47" s="176">
        <v>0</v>
      </c>
      <c r="CV47" s="176">
        <v>0</v>
      </c>
      <c r="CW47" s="176">
        <v>0</v>
      </c>
      <c r="CX47" s="176">
        <v>0</v>
      </c>
      <c r="CY47" s="176">
        <v>0</v>
      </c>
      <c r="CZ47" s="176">
        <v>0</v>
      </c>
      <c r="DA47" s="176">
        <v>0</v>
      </c>
      <c r="DB47" s="176">
        <v>0</v>
      </c>
      <c r="DC47" s="176">
        <v>0</v>
      </c>
      <c r="DD47" s="176">
        <v>0</v>
      </c>
      <c r="DE47" s="176">
        <v>0</v>
      </c>
      <c r="DF47" s="176">
        <v>0</v>
      </c>
      <c r="DG47" s="176">
        <v>0</v>
      </c>
      <c r="DH47" s="176">
        <v>0</v>
      </c>
      <c r="DI47" s="176">
        <v>0</v>
      </c>
      <c r="DJ47" s="176">
        <v>0</v>
      </c>
      <c r="DK47" s="176">
        <v>0</v>
      </c>
      <c r="DL47" s="176">
        <v>0</v>
      </c>
      <c r="DM47" s="176">
        <v>0</v>
      </c>
      <c r="DN47" s="176">
        <v>0</v>
      </c>
      <c r="DO47" s="176">
        <v>0</v>
      </c>
      <c r="DP47" s="176">
        <v>0</v>
      </c>
      <c r="DQ47" s="176">
        <v>0</v>
      </c>
      <c r="DR47" s="176">
        <v>0</v>
      </c>
      <c r="DS47" s="176">
        <v>0</v>
      </c>
      <c r="DT47" s="176">
        <v>0</v>
      </c>
      <c r="DU47" s="176">
        <v>0</v>
      </c>
      <c r="DV47" s="176">
        <v>0</v>
      </c>
      <c r="DW47" s="176">
        <v>0</v>
      </c>
      <c r="DX47" s="176">
        <v>0</v>
      </c>
      <c r="DY47" s="176">
        <v>0</v>
      </c>
      <c r="DZ47" s="176">
        <v>0</v>
      </c>
      <c r="EA47" s="176">
        <v>0</v>
      </c>
      <c r="EB47" s="176">
        <v>0</v>
      </c>
      <c r="EC47" s="176">
        <v>0</v>
      </c>
      <c r="ED47" s="176">
        <v>0</v>
      </c>
      <c r="EE47" s="176">
        <v>0</v>
      </c>
      <c r="EF47" s="277">
        <f t="shared" si="0"/>
        <v>0</v>
      </c>
      <c r="EG47" s="277">
        <f t="shared" si="1"/>
        <v>0</v>
      </c>
    </row>
    <row r="48" spans="1:137" x14ac:dyDescent="0.2">
      <c r="A48" s="174" t="str">
        <f>IF('1'!$A$1=1,B48,C48)</f>
        <v xml:space="preserve">      Credit</v>
      </c>
      <c r="B48" s="175" t="s">
        <v>214</v>
      </c>
      <c r="C48" s="175" t="s">
        <v>245</v>
      </c>
      <c r="D48" s="176">
        <v>0</v>
      </c>
      <c r="E48" s="176">
        <v>0</v>
      </c>
      <c r="F48" s="176">
        <v>0</v>
      </c>
      <c r="G48" s="176">
        <v>0</v>
      </c>
      <c r="H48" s="176">
        <v>0</v>
      </c>
      <c r="I48" s="176">
        <v>0</v>
      </c>
      <c r="J48" s="176">
        <v>0</v>
      </c>
      <c r="K48" s="176">
        <v>0</v>
      </c>
      <c r="L48" s="176">
        <v>0</v>
      </c>
      <c r="M48" s="176">
        <v>0</v>
      </c>
      <c r="N48" s="176">
        <v>0</v>
      </c>
      <c r="O48" s="176">
        <v>0</v>
      </c>
      <c r="P48" s="176">
        <v>0</v>
      </c>
      <c r="Q48" s="176">
        <v>0</v>
      </c>
      <c r="R48" s="176">
        <v>0</v>
      </c>
      <c r="S48" s="176">
        <v>0</v>
      </c>
      <c r="T48" s="176">
        <v>0</v>
      </c>
      <c r="U48" s="176">
        <v>0</v>
      </c>
      <c r="V48" s="176">
        <v>0</v>
      </c>
      <c r="W48" s="176">
        <v>0</v>
      </c>
      <c r="X48" s="176">
        <v>0</v>
      </c>
      <c r="Y48" s="176">
        <v>0</v>
      </c>
      <c r="Z48" s="176">
        <v>0</v>
      </c>
      <c r="AA48" s="176">
        <v>0</v>
      </c>
      <c r="AB48" s="176">
        <v>0</v>
      </c>
      <c r="AC48" s="176">
        <v>0</v>
      </c>
      <c r="AD48" s="176">
        <v>0</v>
      </c>
      <c r="AE48" s="176">
        <v>0</v>
      </c>
      <c r="AF48" s="176">
        <v>0</v>
      </c>
      <c r="AG48" s="176">
        <v>0</v>
      </c>
      <c r="AH48" s="176">
        <v>0</v>
      </c>
      <c r="AI48" s="176">
        <v>0</v>
      </c>
      <c r="AJ48" s="176">
        <v>0</v>
      </c>
      <c r="AK48" s="176">
        <v>0</v>
      </c>
      <c r="AL48" s="176">
        <v>0</v>
      </c>
      <c r="AM48" s="176">
        <v>0</v>
      </c>
      <c r="AN48" s="176">
        <v>56.869</v>
      </c>
      <c r="AO48" s="176">
        <v>54.341999999999999</v>
      </c>
      <c r="AP48" s="176">
        <v>52.682000000000002</v>
      </c>
      <c r="AQ48" s="176">
        <v>0</v>
      </c>
      <c r="AR48" s="176">
        <v>0</v>
      </c>
      <c r="AS48" s="176">
        <v>0</v>
      </c>
      <c r="AT48" s="176">
        <v>0</v>
      </c>
      <c r="AU48" s="176">
        <v>0</v>
      </c>
      <c r="AV48" s="176">
        <v>0</v>
      </c>
      <c r="AW48" s="176">
        <v>0</v>
      </c>
      <c r="AX48" s="176">
        <v>0</v>
      </c>
      <c r="AY48" s="176">
        <v>0</v>
      </c>
      <c r="AZ48" s="176">
        <v>0</v>
      </c>
      <c r="BA48" s="176">
        <v>0</v>
      </c>
      <c r="BB48" s="176">
        <v>0</v>
      </c>
      <c r="BC48" s="176">
        <v>0</v>
      </c>
      <c r="BD48" s="176">
        <v>0</v>
      </c>
      <c r="BE48" s="176">
        <v>0</v>
      </c>
      <c r="BF48" s="176">
        <v>0</v>
      </c>
      <c r="BG48" s="176">
        <v>0</v>
      </c>
      <c r="BH48" s="176">
        <v>0</v>
      </c>
      <c r="BI48" s="176">
        <v>0</v>
      </c>
      <c r="BJ48" s="176">
        <v>0</v>
      </c>
      <c r="BK48" s="176">
        <v>0</v>
      </c>
      <c r="BL48" s="176">
        <v>0</v>
      </c>
      <c r="BM48" s="176">
        <v>0</v>
      </c>
      <c r="BN48" s="176">
        <v>0</v>
      </c>
      <c r="BO48" s="176">
        <v>0</v>
      </c>
      <c r="BP48" s="176">
        <v>0</v>
      </c>
      <c r="BQ48" s="176">
        <v>0</v>
      </c>
      <c r="BR48" s="176">
        <v>0</v>
      </c>
      <c r="BS48" s="176">
        <v>0</v>
      </c>
      <c r="BT48" s="176">
        <v>0</v>
      </c>
      <c r="BU48" s="176">
        <v>0</v>
      </c>
      <c r="BV48" s="176">
        <v>0</v>
      </c>
      <c r="BW48" s="176">
        <v>0</v>
      </c>
      <c r="BX48" s="176">
        <v>0</v>
      </c>
      <c r="BY48" s="176">
        <v>0</v>
      </c>
      <c r="BZ48" s="176">
        <v>0</v>
      </c>
      <c r="CA48" s="176">
        <v>0</v>
      </c>
      <c r="CB48" s="176">
        <v>0</v>
      </c>
      <c r="CC48" s="176">
        <v>0</v>
      </c>
      <c r="CD48" s="176">
        <v>0</v>
      </c>
      <c r="CE48" s="176">
        <v>0</v>
      </c>
      <c r="CF48" s="176">
        <v>0</v>
      </c>
      <c r="CG48" s="176">
        <v>0</v>
      </c>
      <c r="CH48" s="176">
        <v>0</v>
      </c>
      <c r="CI48" s="176">
        <v>0</v>
      </c>
      <c r="CJ48" s="176">
        <v>0</v>
      </c>
      <c r="CK48" s="176">
        <v>0</v>
      </c>
      <c r="CL48" s="176">
        <v>0</v>
      </c>
      <c r="CM48" s="176">
        <v>0</v>
      </c>
      <c r="CN48" s="176">
        <v>0</v>
      </c>
      <c r="CO48" s="176">
        <v>0</v>
      </c>
      <c r="CP48" s="176">
        <v>0</v>
      </c>
      <c r="CQ48" s="176">
        <v>0</v>
      </c>
      <c r="CR48" s="176">
        <v>0</v>
      </c>
      <c r="CS48" s="176">
        <v>0</v>
      </c>
      <c r="CT48" s="176">
        <v>0</v>
      </c>
      <c r="CU48" s="176">
        <v>0</v>
      </c>
      <c r="CV48" s="176">
        <v>0</v>
      </c>
      <c r="CW48" s="176">
        <v>0</v>
      </c>
      <c r="CX48" s="176">
        <v>0</v>
      </c>
      <c r="CY48" s="176">
        <v>0</v>
      </c>
      <c r="CZ48" s="176">
        <v>0</v>
      </c>
      <c r="DA48" s="176">
        <v>0</v>
      </c>
      <c r="DB48" s="176">
        <v>0</v>
      </c>
      <c r="DC48" s="176">
        <v>0</v>
      </c>
      <c r="DD48" s="176">
        <v>0</v>
      </c>
      <c r="DE48" s="176">
        <v>0</v>
      </c>
      <c r="DF48" s="176">
        <v>0</v>
      </c>
      <c r="DG48" s="176">
        <v>0</v>
      </c>
      <c r="DH48" s="176">
        <v>0</v>
      </c>
      <c r="DI48" s="176">
        <v>0</v>
      </c>
      <c r="DJ48" s="176">
        <v>0</v>
      </c>
      <c r="DK48" s="176">
        <v>0</v>
      </c>
      <c r="DL48" s="176">
        <v>0</v>
      </c>
      <c r="DM48" s="176">
        <v>0</v>
      </c>
      <c r="DN48" s="176">
        <v>0</v>
      </c>
      <c r="DO48" s="176">
        <v>0</v>
      </c>
      <c r="DP48" s="176">
        <v>0</v>
      </c>
      <c r="DQ48" s="176">
        <v>0</v>
      </c>
      <c r="DR48" s="176">
        <v>0</v>
      </c>
      <c r="DS48" s="176">
        <v>0</v>
      </c>
      <c r="DT48" s="176">
        <v>0</v>
      </c>
      <c r="DU48" s="176">
        <v>0</v>
      </c>
      <c r="DV48" s="176">
        <v>0</v>
      </c>
      <c r="DW48" s="176">
        <v>0</v>
      </c>
      <c r="DX48" s="176">
        <v>0</v>
      </c>
      <c r="DY48" s="176">
        <v>0</v>
      </c>
      <c r="DZ48" s="176">
        <v>0</v>
      </c>
      <c r="EA48" s="176">
        <v>0</v>
      </c>
      <c r="EB48" s="176">
        <v>0</v>
      </c>
      <c r="EC48" s="176">
        <v>0</v>
      </c>
      <c r="ED48" s="176">
        <v>0</v>
      </c>
      <c r="EE48" s="176">
        <v>0</v>
      </c>
      <c r="EF48" s="277">
        <f t="shared" si="0"/>
        <v>0</v>
      </c>
      <c r="EG48" s="277">
        <f t="shared" si="1"/>
        <v>0</v>
      </c>
    </row>
    <row r="49" spans="1:137" x14ac:dyDescent="0.2">
      <c r="A49" s="174" t="str">
        <f>IF('1'!$A$1=1,B49,C49)</f>
        <v xml:space="preserve">      Debit</v>
      </c>
      <c r="B49" s="175" t="s">
        <v>216</v>
      </c>
      <c r="C49" s="175" t="s">
        <v>246</v>
      </c>
      <c r="D49" s="176">
        <v>0</v>
      </c>
      <c r="E49" s="176">
        <v>0</v>
      </c>
      <c r="F49" s="176">
        <v>0</v>
      </c>
      <c r="G49" s="176">
        <v>0</v>
      </c>
      <c r="H49" s="176">
        <v>0</v>
      </c>
      <c r="I49" s="176">
        <v>0</v>
      </c>
      <c r="J49" s="176">
        <v>0</v>
      </c>
      <c r="K49" s="176">
        <v>0</v>
      </c>
      <c r="L49" s="176">
        <v>0</v>
      </c>
      <c r="M49" s="176">
        <v>0</v>
      </c>
      <c r="N49" s="176">
        <v>0</v>
      </c>
      <c r="O49" s="176">
        <v>23.408000000000001</v>
      </c>
      <c r="P49" s="176">
        <v>0</v>
      </c>
      <c r="Q49" s="176">
        <v>0</v>
      </c>
      <c r="R49" s="176">
        <v>26.356000000000002</v>
      </c>
      <c r="S49" s="176">
        <v>0</v>
      </c>
      <c r="T49" s="176">
        <v>0</v>
      </c>
      <c r="U49" s="176">
        <v>0</v>
      </c>
      <c r="V49" s="176">
        <v>0</v>
      </c>
      <c r="W49" s="176">
        <v>0</v>
      </c>
      <c r="X49" s="176">
        <v>0</v>
      </c>
      <c r="Y49" s="176">
        <v>0</v>
      </c>
      <c r="Z49" s="176">
        <v>0</v>
      </c>
      <c r="AA49" s="176">
        <v>26.204999999999998</v>
      </c>
      <c r="AB49" s="176">
        <v>0</v>
      </c>
      <c r="AC49" s="176">
        <v>0</v>
      </c>
      <c r="AD49" s="176">
        <v>27.001999999999999</v>
      </c>
      <c r="AE49" s="176">
        <v>0</v>
      </c>
      <c r="AF49" s="176">
        <v>0</v>
      </c>
      <c r="AG49" s="176">
        <v>0</v>
      </c>
      <c r="AH49" s="176">
        <v>0</v>
      </c>
      <c r="AI49" s="176">
        <v>0</v>
      </c>
      <c r="AJ49" s="176">
        <v>0</v>
      </c>
      <c r="AK49" s="176">
        <v>0</v>
      </c>
      <c r="AL49" s="176">
        <v>0</v>
      </c>
      <c r="AM49" s="176">
        <v>0</v>
      </c>
      <c r="AN49" s="176">
        <v>0</v>
      </c>
      <c r="AO49" s="176">
        <v>0</v>
      </c>
      <c r="AP49" s="176">
        <v>0</v>
      </c>
      <c r="AQ49" s="176">
        <v>0</v>
      </c>
      <c r="AR49" s="176">
        <v>0</v>
      </c>
      <c r="AS49" s="176">
        <v>0</v>
      </c>
      <c r="AT49" s="176">
        <v>0</v>
      </c>
      <c r="AU49" s="176">
        <v>0</v>
      </c>
      <c r="AV49" s="176">
        <v>0</v>
      </c>
      <c r="AW49" s="176">
        <v>0</v>
      </c>
      <c r="AX49" s="176">
        <v>0</v>
      </c>
      <c r="AY49" s="176">
        <v>0</v>
      </c>
      <c r="AZ49" s="176">
        <v>0</v>
      </c>
      <c r="BA49" s="176">
        <v>0</v>
      </c>
      <c r="BB49" s="176">
        <v>0</v>
      </c>
      <c r="BC49" s="176">
        <v>0</v>
      </c>
      <c r="BD49" s="176">
        <v>0</v>
      </c>
      <c r="BE49" s="176">
        <v>0</v>
      </c>
      <c r="BF49" s="176">
        <v>0</v>
      </c>
      <c r="BG49" s="176">
        <v>0</v>
      </c>
      <c r="BH49" s="176">
        <v>0</v>
      </c>
      <c r="BI49" s="176">
        <v>0</v>
      </c>
      <c r="BJ49" s="176">
        <v>0</v>
      </c>
      <c r="BK49" s="176">
        <v>23.609000000000002</v>
      </c>
      <c r="BL49" s="176">
        <v>0</v>
      </c>
      <c r="BM49" s="176">
        <v>0</v>
      </c>
      <c r="BN49" s="176">
        <v>0</v>
      </c>
      <c r="BO49" s="176">
        <v>0</v>
      </c>
      <c r="BP49" s="176">
        <v>0</v>
      </c>
      <c r="BQ49" s="176">
        <v>0</v>
      </c>
      <c r="BR49" s="176">
        <v>0</v>
      </c>
      <c r="BS49" s="176">
        <v>0</v>
      </c>
      <c r="BT49" s="176">
        <v>0</v>
      </c>
      <c r="BU49" s="176">
        <v>0</v>
      </c>
      <c r="BV49" s="176">
        <v>0</v>
      </c>
      <c r="BW49" s="176">
        <v>0</v>
      </c>
      <c r="BX49" s="176">
        <v>0</v>
      </c>
      <c r="BY49" s="176">
        <v>0</v>
      </c>
      <c r="BZ49" s="176">
        <v>0</v>
      </c>
      <c r="CA49" s="176">
        <v>0</v>
      </c>
      <c r="CB49" s="176">
        <v>0</v>
      </c>
      <c r="CC49" s="176">
        <v>0</v>
      </c>
      <c r="CD49" s="176">
        <v>0</v>
      </c>
      <c r="CE49" s="176">
        <v>0</v>
      </c>
      <c r="CF49" s="176">
        <v>26.728000000000002</v>
      </c>
      <c r="CG49" s="176">
        <v>0</v>
      </c>
      <c r="CH49" s="176">
        <v>0</v>
      </c>
      <c r="CI49" s="176">
        <v>0</v>
      </c>
      <c r="CJ49" s="176">
        <v>0</v>
      </c>
      <c r="CK49" s="176">
        <v>0</v>
      </c>
      <c r="CL49" s="176">
        <v>0</v>
      </c>
      <c r="CM49" s="176">
        <v>0</v>
      </c>
      <c r="CN49" s="176">
        <v>0</v>
      </c>
      <c r="CO49" s="176">
        <v>0</v>
      </c>
      <c r="CP49" s="176">
        <v>0</v>
      </c>
      <c r="CQ49" s="176">
        <v>0</v>
      </c>
      <c r="CR49" s="176">
        <v>0</v>
      </c>
      <c r="CS49" s="176">
        <v>0</v>
      </c>
      <c r="CT49" s="176">
        <v>0</v>
      </c>
      <c r="CU49" s="176">
        <v>0</v>
      </c>
      <c r="CV49" s="176">
        <v>0</v>
      </c>
      <c r="CW49" s="176">
        <v>0</v>
      </c>
      <c r="CX49" s="176">
        <v>0</v>
      </c>
      <c r="CY49" s="176">
        <v>0</v>
      </c>
      <c r="CZ49" s="176">
        <v>0</v>
      </c>
      <c r="DA49" s="176">
        <v>0</v>
      </c>
      <c r="DB49" s="176">
        <v>0</v>
      </c>
      <c r="DC49" s="176">
        <v>0</v>
      </c>
      <c r="DD49" s="176">
        <v>0</v>
      </c>
      <c r="DE49" s="176">
        <v>0</v>
      </c>
      <c r="DF49" s="176">
        <v>0</v>
      </c>
      <c r="DG49" s="176">
        <v>0</v>
      </c>
      <c r="DH49" s="176">
        <v>0</v>
      </c>
      <c r="DI49" s="176">
        <v>0</v>
      </c>
      <c r="DJ49" s="176">
        <v>0</v>
      </c>
      <c r="DK49" s="176">
        <v>0</v>
      </c>
      <c r="DL49" s="176">
        <v>0</v>
      </c>
      <c r="DM49" s="176">
        <v>0</v>
      </c>
      <c r="DN49" s="176">
        <v>0</v>
      </c>
      <c r="DO49" s="176">
        <v>0</v>
      </c>
      <c r="DP49" s="176">
        <v>0</v>
      </c>
      <c r="DQ49" s="176">
        <v>0</v>
      </c>
      <c r="DR49" s="176">
        <v>0</v>
      </c>
      <c r="DS49" s="176">
        <v>0</v>
      </c>
      <c r="DT49" s="176">
        <v>0</v>
      </c>
      <c r="DU49" s="176">
        <v>0</v>
      </c>
      <c r="DV49" s="176">
        <v>0</v>
      </c>
      <c r="DW49" s="176">
        <v>0</v>
      </c>
      <c r="DX49" s="176">
        <v>0</v>
      </c>
      <c r="DY49" s="176">
        <v>0</v>
      </c>
      <c r="DZ49" s="176">
        <v>0</v>
      </c>
      <c r="EA49" s="176">
        <v>0</v>
      </c>
      <c r="EB49" s="176">
        <v>0</v>
      </c>
      <c r="EC49" s="176">
        <v>0</v>
      </c>
      <c r="ED49" s="176">
        <v>0</v>
      </c>
      <c r="EE49" s="176">
        <v>0</v>
      </c>
      <c r="EF49" s="277">
        <f t="shared" si="0"/>
        <v>0</v>
      </c>
      <c r="EG49" s="277">
        <f t="shared" si="1"/>
        <v>0</v>
      </c>
    </row>
    <row r="50" spans="1:137" x14ac:dyDescent="0.2">
      <c r="A50" s="192" t="str">
        <f>IF('1'!$A$1=1,B50,C50)</f>
        <v>Freight</v>
      </c>
      <c r="B50" s="193" t="s">
        <v>248</v>
      </c>
      <c r="C50" s="193" t="s">
        <v>247</v>
      </c>
      <c r="D50" s="176">
        <v>-379.505</v>
      </c>
      <c r="E50" s="176">
        <v>-587.51699999999994</v>
      </c>
      <c r="F50" s="176">
        <v>-627.91800000000001</v>
      </c>
      <c r="G50" s="176">
        <v>-613.15600000000006</v>
      </c>
      <c r="H50" s="176">
        <v>-564.71100000000001</v>
      </c>
      <c r="I50" s="176">
        <v>-636.98500000000001</v>
      </c>
      <c r="J50" s="176">
        <v>-543.93500000000006</v>
      </c>
      <c r="K50" s="176">
        <v>-648.80600000000004</v>
      </c>
      <c r="L50" s="176">
        <v>-784.20299999999997</v>
      </c>
      <c r="M50" s="176">
        <v>-546.03300000000002</v>
      </c>
      <c r="N50" s="176">
        <v>-582.81500000000005</v>
      </c>
      <c r="O50" s="176">
        <v>-608.61800000000005</v>
      </c>
      <c r="P50" s="176">
        <v>-533.71299999999997</v>
      </c>
      <c r="Q50" s="176">
        <v>-580.64699999999993</v>
      </c>
      <c r="R50" s="176">
        <v>-658.904</v>
      </c>
      <c r="S50" s="176">
        <v>-512.59</v>
      </c>
      <c r="T50" s="176">
        <v>-504.13</v>
      </c>
      <c r="U50" s="176">
        <v>-499.02699999999999</v>
      </c>
      <c r="V50" s="176">
        <v>-744.50399999999991</v>
      </c>
      <c r="W50" s="176">
        <v>-751.94499999999994</v>
      </c>
      <c r="X50" s="176">
        <v>-840.81500000000005</v>
      </c>
      <c r="Y50" s="176">
        <v>-798.476</v>
      </c>
      <c r="Z50" s="176">
        <v>-796.72900000000004</v>
      </c>
      <c r="AA50" s="176">
        <v>-864.74900000000002</v>
      </c>
      <c r="AB50" s="176">
        <v>-597.31299999999999</v>
      </c>
      <c r="AC50" s="176">
        <v>-594.61099999999999</v>
      </c>
      <c r="AD50" s="176">
        <v>-594.03399999999999</v>
      </c>
      <c r="AE50" s="176">
        <v>-617.70699999999999</v>
      </c>
      <c r="AF50" s="176">
        <v>-607.74500000000012</v>
      </c>
      <c r="AG50" s="176">
        <v>-652.721</v>
      </c>
      <c r="AH50" s="176">
        <v>-623.26400000000001</v>
      </c>
      <c r="AI50" s="176">
        <v>-615.24700000000007</v>
      </c>
      <c r="AJ50" s="176">
        <v>-678.82399999999996</v>
      </c>
      <c r="AK50" s="176">
        <v>-826.30399999999997</v>
      </c>
      <c r="AL50" s="176">
        <v>-827.86399999999992</v>
      </c>
      <c r="AM50" s="176">
        <v>-853.01100000000008</v>
      </c>
      <c r="AN50" s="176">
        <v>-881.46399999999994</v>
      </c>
      <c r="AO50" s="176">
        <v>-842.303</v>
      </c>
      <c r="AP50" s="176">
        <v>-790.23599999999999</v>
      </c>
      <c r="AQ50" s="176">
        <v>-889.16</v>
      </c>
      <c r="AR50" s="176">
        <v>-890.16200000000003</v>
      </c>
      <c r="AS50" s="176">
        <v>-943.27800000000002</v>
      </c>
      <c r="AT50" s="176">
        <v>-1056.028</v>
      </c>
      <c r="AU50" s="176">
        <v>-1099.289</v>
      </c>
      <c r="AV50" s="176">
        <v>-1099.4589999999998</v>
      </c>
      <c r="AW50" s="176">
        <v>-1237.605</v>
      </c>
      <c r="AX50" s="176">
        <v>-1229.0740000000001</v>
      </c>
      <c r="AY50" s="176">
        <v>-1278.3009999999999</v>
      </c>
      <c r="AZ50" s="176">
        <v>-1310.3210000000001</v>
      </c>
      <c r="BA50" s="176">
        <v>-1276.5520000000001</v>
      </c>
      <c r="BB50" s="176">
        <v>-1262.586</v>
      </c>
      <c r="BC50" s="176">
        <v>-1501.444</v>
      </c>
      <c r="BD50" s="176">
        <v>-1477.2149999999999</v>
      </c>
      <c r="BE50" s="176">
        <v>-1457.5060000000001</v>
      </c>
      <c r="BF50" s="176">
        <v>-1493.5790000000002</v>
      </c>
      <c r="BG50" s="176">
        <v>-1464.325</v>
      </c>
      <c r="BH50" s="176">
        <v>-1411.874</v>
      </c>
      <c r="BI50" s="176">
        <v>-1438.876</v>
      </c>
      <c r="BJ50" s="176">
        <v>-1413.316</v>
      </c>
      <c r="BK50" s="176">
        <v>-1322.1289999999999</v>
      </c>
      <c r="BL50" s="176">
        <v>-1423.0420000000001</v>
      </c>
      <c r="BM50" s="176">
        <v>-1451.194</v>
      </c>
      <c r="BN50" s="176">
        <v>-1611.1499999999999</v>
      </c>
      <c r="BO50" s="176">
        <v>-1225.1099999999999</v>
      </c>
      <c r="BP50" s="176">
        <v>-1206.644</v>
      </c>
      <c r="BQ50" s="176">
        <v>-1175.1229999999998</v>
      </c>
      <c r="BR50" s="176">
        <v>-1474.893</v>
      </c>
      <c r="BS50" s="176">
        <v>-1486.1569999999999</v>
      </c>
      <c r="BT50" s="176">
        <v>-1510.7429999999999</v>
      </c>
      <c r="BU50" s="176">
        <v>-1841.1220000000001</v>
      </c>
      <c r="BV50" s="176">
        <v>-1840.16</v>
      </c>
      <c r="BW50" s="176">
        <v>-1802.8620000000001</v>
      </c>
      <c r="BX50" s="176">
        <v>-1975.384</v>
      </c>
      <c r="BY50" s="176">
        <v>-1951.9259999999999</v>
      </c>
      <c r="BZ50" s="176">
        <v>-1945.6890000000001</v>
      </c>
      <c r="CA50" s="176">
        <v>-2122.681</v>
      </c>
      <c r="CB50" s="176">
        <v>-2097.8159999999998</v>
      </c>
      <c r="CC50" s="176">
        <v>-2042.9909999999998</v>
      </c>
      <c r="CD50" s="176">
        <v>-2775.884</v>
      </c>
      <c r="CE50" s="176">
        <v>-2732.0540000000001</v>
      </c>
      <c r="CF50" s="176">
        <v>-2726.2350000000001</v>
      </c>
      <c r="CG50" s="176">
        <v>-3006.7139999999999</v>
      </c>
      <c r="CH50" s="176">
        <v>-3014.8689999999997</v>
      </c>
      <c r="CI50" s="176">
        <v>-3102.335</v>
      </c>
      <c r="CJ50" s="176">
        <v>-3581.6029999999996</v>
      </c>
      <c r="CK50" s="176">
        <v>-3438.0529999999999</v>
      </c>
      <c r="CL50" s="176">
        <v>-1082.431</v>
      </c>
      <c r="CM50" s="176">
        <v>-2164.8619999999996</v>
      </c>
      <c r="CN50" s="176">
        <v>-2252.627</v>
      </c>
      <c r="CO50" s="176">
        <v>-2369.6469999999999</v>
      </c>
      <c r="CP50" s="176">
        <v>-2579.857</v>
      </c>
      <c r="CQ50" s="176">
        <v>-2962.0569999999998</v>
      </c>
      <c r="CR50" s="176">
        <v>-2925.4879999999998</v>
      </c>
      <c r="CS50" s="176">
        <v>-3218.0369999999998</v>
      </c>
      <c r="CT50" s="176">
        <v>-3218.0369999999998</v>
      </c>
      <c r="CU50" s="176">
        <v>-3254.6059999999998</v>
      </c>
      <c r="CV50" s="176">
        <v>-2669.5079999999998</v>
      </c>
      <c r="CW50" s="176">
        <v>-2888.9199999999996</v>
      </c>
      <c r="CX50" s="176">
        <v>-3035.194</v>
      </c>
      <c r="CY50" s="176">
        <v>-3071.7619999999997</v>
      </c>
      <c r="CZ50" s="176">
        <v>-3144.8989999999999</v>
      </c>
      <c r="DA50" s="176">
        <v>-3144.8989999999999</v>
      </c>
      <c r="DB50" s="176">
        <v>-2888.9199999999996</v>
      </c>
      <c r="DC50" s="176">
        <v>-2925.4879999999998</v>
      </c>
      <c r="DD50" s="176">
        <v>-2925.4879999999998</v>
      </c>
      <c r="DE50" s="176">
        <v>-3359.7429999999999</v>
      </c>
      <c r="DF50" s="176">
        <v>-3362.4539999999997</v>
      </c>
      <c r="DG50" s="176">
        <v>-3412.6409999999996</v>
      </c>
      <c r="DH50" s="176">
        <v>-3143.0840000000003</v>
      </c>
      <c r="DI50" s="176">
        <v>-3303.6410000000001</v>
      </c>
      <c r="DJ50" s="176">
        <v>-3905.05</v>
      </c>
      <c r="DK50" s="176">
        <v>-3975.4160000000002</v>
      </c>
      <c r="DL50" s="176">
        <v>-4050.4250000000002</v>
      </c>
      <c r="DM50" s="176">
        <v>-4573.9589999999998</v>
      </c>
      <c r="DN50" s="176">
        <v>-4508.92</v>
      </c>
      <c r="DO50" s="176">
        <v>-4201.3159999999998</v>
      </c>
      <c r="DP50" s="176">
        <v>-4619.7049999999999</v>
      </c>
      <c r="DQ50" s="176">
        <v>-4495.4279999999999</v>
      </c>
      <c r="DR50" s="176">
        <v>-4507.1790000000001</v>
      </c>
      <c r="DS50" s="176">
        <v>-4550.9690000000001</v>
      </c>
      <c r="DT50" s="176">
        <v>-4295.1140000000005</v>
      </c>
      <c r="DU50" s="176">
        <v>-4250.4520000000002</v>
      </c>
      <c r="DV50" s="176">
        <v>-4231.0320000000002</v>
      </c>
      <c r="DW50" s="176">
        <v>-4928.2069999999994</v>
      </c>
      <c r="DX50" s="176">
        <v>-4983.5999999999995</v>
      </c>
      <c r="DY50" s="176">
        <v>-5197.4120000000003</v>
      </c>
      <c r="DZ50" s="176">
        <v>-5600.41</v>
      </c>
      <c r="EA50" s="176">
        <v>-5263.1210000000001</v>
      </c>
      <c r="EB50" s="176">
        <v>-5495.3339999999998</v>
      </c>
      <c r="EC50" s="176">
        <v>-5619.6590000000006</v>
      </c>
      <c r="ED50" s="176">
        <v>-5810.3520000000008</v>
      </c>
      <c r="EE50" s="176">
        <v>-6414.3849999999993</v>
      </c>
      <c r="EF50" s="277">
        <f t="shared" si="0"/>
        <v>-49835.092000000004</v>
      </c>
      <c r="EG50" s="277">
        <f t="shared" si="1"/>
        <v>-62089.078000000001</v>
      </c>
    </row>
    <row r="51" spans="1:137" x14ac:dyDescent="0.2">
      <c r="A51" s="174" t="str">
        <f>IF('1'!$A$1=1,B51,C51)</f>
        <v xml:space="preserve">      Credit</v>
      </c>
      <c r="B51" s="175" t="s">
        <v>214</v>
      </c>
      <c r="C51" s="175" t="s">
        <v>245</v>
      </c>
      <c r="D51" s="176">
        <v>31.625</v>
      </c>
      <c r="E51" s="176">
        <v>48.96</v>
      </c>
      <c r="F51" s="176">
        <v>23.256</v>
      </c>
      <c r="G51" s="176">
        <v>45.418999999999997</v>
      </c>
      <c r="H51" s="176">
        <v>41.831000000000003</v>
      </c>
      <c r="I51" s="176">
        <v>21.233000000000001</v>
      </c>
      <c r="J51" s="176">
        <v>21.757000000000001</v>
      </c>
      <c r="K51" s="176">
        <v>21.626999999999999</v>
      </c>
      <c r="L51" s="176">
        <v>0</v>
      </c>
      <c r="M51" s="176">
        <v>21.841000000000001</v>
      </c>
      <c r="N51" s="176">
        <v>23.312999999999999</v>
      </c>
      <c r="O51" s="176">
        <v>0</v>
      </c>
      <c r="P51" s="176">
        <v>24.26</v>
      </c>
      <c r="Q51" s="176">
        <v>26.393000000000001</v>
      </c>
      <c r="R51" s="176">
        <v>0</v>
      </c>
      <c r="S51" s="176">
        <v>51.259</v>
      </c>
      <c r="T51" s="176">
        <v>50.412999999999997</v>
      </c>
      <c r="U51" s="176">
        <v>74.853999999999999</v>
      </c>
      <c r="V51" s="176">
        <v>99.266999999999996</v>
      </c>
      <c r="W51" s="176">
        <v>100.259</v>
      </c>
      <c r="X51" s="176">
        <v>105.102</v>
      </c>
      <c r="Y51" s="176">
        <v>103.029</v>
      </c>
      <c r="Z51" s="176">
        <v>102.804</v>
      </c>
      <c r="AA51" s="176">
        <v>78.614000000000004</v>
      </c>
      <c r="AB51" s="176">
        <v>81.451999999999998</v>
      </c>
      <c r="AC51" s="176">
        <v>81.082999999999998</v>
      </c>
      <c r="AD51" s="176">
        <v>54.003</v>
      </c>
      <c r="AE51" s="176">
        <v>107.42700000000001</v>
      </c>
      <c r="AF51" s="176">
        <v>105.69499999999999</v>
      </c>
      <c r="AG51" s="176">
        <v>78.326999999999998</v>
      </c>
      <c r="AH51" s="176">
        <v>103.877</v>
      </c>
      <c r="AI51" s="176">
        <v>102.541</v>
      </c>
      <c r="AJ51" s="176">
        <v>78.325999999999993</v>
      </c>
      <c r="AK51" s="176">
        <v>106.62</v>
      </c>
      <c r="AL51" s="176">
        <v>106.821</v>
      </c>
      <c r="AM51" s="176">
        <v>137.583</v>
      </c>
      <c r="AN51" s="176">
        <v>56.869</v>
      </c>
      <c r="AO51" s="176">
        <v>54.341999999999999</v>
      </c>
      <c r="AP51" s="176">
        <v>79.024000000000001</v>
      </c>
      <c r="AQ51" s="176">
        <v>52.302999999999997</v>
      </c>
      <c r="AR51" s="176">
        <v>52.362000000000002</v>
      </c>
      <c r="AS51" s="176">
        <v>26.202000000000002</v>
      </c>
      <c r="AT51" s="176">
        <v>52.801000000000002</v>
      </c>
      <c r="AU51" s="176">
        <v>54.963999999999999</v>
      </c>
      <c r="AV51" s="176">
        <v>84.573999999999998</v>
      </c>
      <c r="AW51" s="176">
        <v>84.382000000000005</v>
      </c>
      <c r="AX51" s="176">
        <v>83.8</v>
      </c>
      <c r="AY51" s="176">
        <v>83.367000000000004</v>
      </c>
      <c r="AZ51" s="176">
        <v>83.638000000000005</v>
      </c>
      <c r="BA51" s="176">
        <v>81.481999999999999</v>
      </c>
      <c r="BB51" s="176">
        <v>53.726999999999997</v>
      </c>
      <c r="BC51" s="176">
        <v>53.622999999999998</v>
      </c>
      <c r="BD51" s="176">
        <v>52.758000000000003</v>
      </c>
      <c r="BE51" s="176">
        <v>53</v>
      </c>
      <c r="BF51" s="176">
        <v>77.254000000000005</v>
      </c>
      <c r="BG51" s="176">
        <v>75.741</v>
      </c>
      <c r="BH51" s="176">
        <v>99.078999999999994</v>
      </c>
      <c r="BI51" s="176">
        <v>99.233000000000004</v>
      </c>
      <c r="BJ51" s="176">
        <v>97.47</v>
      </c>
      <c r="BK51" s="176">
        <v>118.047</v>
      </c>
      <c r="BL51" s="176">
        <v>72.358000000000004</v>
      </c>
      <c r="BM51" s="176">
        <v>73.790000000000006</v>
      </c>
      <c r="BN51" s="176">
        <v>79.236999999999995</v>
      </c>
      <c r="BO51" s="176">
        <v>54.448999999999998</v>
      </c>
      <c r="BP51" s="176">
        <v>53.628999999999998</v>
      </c>
      <c r="BQ51" s="176">
        <v>80.122</v>
      </c>
      <c r="BR51" s="176">
        <v>81.938999999999993</v>
      </c>
      <c r="BS51" s="176">
        <v>82.563999999999993</v>
      </c>
      <c r="BT51" s="176">
        <v>55.953000000000003</v>
      </c>
      <c r="BU51" s="176">
        <v>113.3</v>
      </c>
      <c r="BV51" s="176">
        <v>113.241</v>
      </c>
      <c r="BW51" s="176">
        <v>84.509</v>
      </c>
      <c r="BX51" s="176">
        <v>84.659000000000006</v>
      </c>
      <c r="BY51" s="176">
        <v>83.653999999999996</v>
      </c>
      <c r="BZ51" s="176">
        <v>83.387</v>
      </c>
      <c r="CA51" s="176">
        <v>83.79</v>
      </c>
      <c r="CB51" s="176">
        <v>82.808999999999997</v>
      </c>
      <c r="CC51" s="176">
        <v>108.959</v>
      </c>
      <c r="CD51" s="176">
        <v>81.644000000000005</v>
      </c>
      <c r="CE51" s="176">
        <v>80.355000000000004</v>
      </c>
      <c r="CF51" s="176">
        <v>80.183000000000007</v>
      </c>
      <c r="CG51" s="176">
        <v>131.87299999999999</v>
      </c>
      <c r="CH51" s="176">
        <v>132.23099999999999</v>
      </c>
      <c r="CI51" s="176">
        <v>136.06700000000001</v>
      </c>
      <c r="CJ51" s="176">
        <v>111.925</v>
      </c>
      <c r="CK51" s="176">
        <v>113.655</v>
      </c>
      <c r="CL51" s="176">
        <v>117.02</v>
      </c>
      <c r="CM51" s="176">
        <v>58.51</v>
      </c>
      <c r="CN51" s="176">
        <v>58.51</v>
      </c>
      <c r="CO51" s="176">
        <v>58.51</v>
      </c>
      <c r="CP51" s="176">
        <v>63.7</v>
      </c>
      <c r="CQ51" s="176">
        <v>73.137</v>
      </c>
      <c r="CR51" s="176">
        <v>73.137</v>
      </c>
      <c r="CS51" s="176">
        <v>109.706</v>
      </c>
      <c r="CT51" s="176">
        <v>109.706</v>
      </c>
      <c r="CU51" s="176">
        <v>73.137</v>
      </c>
      <c r="CV51" s="176">
        <v>73.137</v>
      </c>
      <c r="CW51" s="176">
        <v>73.137</v>
      </c>
      <c r="CX51" s="176">
        <v>73.137</v>
      </c>
      <c r="CY51" s="176">
        <v>109.706</v>
      </c>
      <c r="CZ51" s="176">
        <v>109.706</v>
      </c>
      <c r="DA51" s="176">
        <v>36.569000000000003</v>
      </c>
      <c r="DB51" s="176">
        <v>73.137</v>
      </c>
      <c r="DC51" s="176">
        <v>73.137</v>
      </c>
      <c r="DD51" s="176">
        <v>73.137</v>
      </c>
      <c r="DE51" s="176">
        <v>73.037999999999997</v>
      </c>
      <c r="DF51" s="176">
        <v>72.311000000000007</v>
      </c>
      <c r="DG51" s="176">
        <v>111.282</v>
      </c>
      <c r="DH51" s="176">
        <v>37.868000000000002</v>
      </c>
      <c r="DI51" s="176">
        <v>75.945999999999998</v>
      </c>
      <c r="DJ51" s="176">
        <v>77.328000000000003</v>
      </c>
      <c r="DK51" s="176">
        <v>78.721000000000004</v>
      </c>
      <c r="DL51" s="176">
        <v>79.42</v>
      </c>
      <c r="DM51" s="176">
        <v>40.478000000000002</v>
      </c>
      <c r="DN51" s="176">
        <v>81.98</v>
      </c>
      <c r="DO51" s="176">
        <v>82.379000000000005</v>
      </c>
      <c r="DP51" s="176">
        <v>41.247</v>
      </c>
      <c r="DQ51" s="176">
        <v>41.241999999999997</v>
      </c>
      <c r="DR51" s="176">
        <v>41.35</v>
      </c>
      <c r="DS51" s="176">
        <v>83.504000000000005</v>
      </c>
      <c r="DT51" s="176">
        <v>84.218000000000004</v>
      </c>
      <c r="DU51" s="176">
        <v>83.341999999999999</v>
      </c>
      <c r="DV51" s="176">
        <v>82.960999999999999</v>
      </c>
      <c r="DW51" s="176">
        <v>82.826999999999998</v>
      </c>
      <c r="DX51" s="176">
        <v>83.06</v>
      </c>
      <c r="DY51" s="176">
        <v>83.159000000000006</v>
      </c>
      <c r="DZ51" s="176">
        <v>41.793999999999997</v>
      </c>
      <c r="EA51" s="176">
        <v>41.442</v>
      </c>
      <c r="EB51" s="176">
        <v>82.637</v>
      </c>
      <c r="EC51" s="176">
        <v>166.50800000000001</v>
      </c>
      <c r="ED51" s="176">
        <v>84.207999999999998</v>
      </c>
      <c r="EE51" s="176">
        <v>126.6</v>
      </c>
      <c r="EF51" s="277">
        <f t="shared" si="0"/>
        <v>761.46299999999997</v>
      </c>
      <c r="EG51" s="277">
        <f t="shared" si="1"/>
        <v>1042.7560000000001</v>
      </c>
    </row>
    <row r="52" spans="1:137" x14ac:dyDescent="0.2">
      <c r="A52" s="174" t="str">
        <f>IF('1'!$A$1=1,B52,C52)</f>
        <v xml:space="preserve">      Debit</v>
      </c>
      <c r="B52" s="175" t="s">
        <v>216</v>
      </c>
      <c r="C52" s="175" t="s">
        <v>246</v>
      </c>
      <c r="D52" s="176">
        <v>411.13</v>
      </c>
      <c r="E52" s="176">
        <v>636.47699999999998</v>
      </c>
      <c r="F52" s="176">
        <v>651.17399999999998</v>
      </c>
      <c r="G52" s="176">
        <v>658.57500000000005</v>
      </c>
      <c r="H52" s="176">
        <v>606.54200000000003</v>
      </c>
      <c r="I52" s="176">
        <v>658.21799999999996</v>
      </c>
      <c r="J52" s="176">
        <v>565.69200000000001</v>
      </c>
      <c r="K52" s="176">
        <v>670.43299999999999</v>
      </c>
      <c r="L52" s="176">
        <v>784.20299999999997</v>
      </c>
      <c r="M52" s="176">
        <v>567.87400000000002</v>
      </c>
      <c r="N52" s="176">
        <v>606.12800000000004</v>
      </c>
      <c r="O52" s="176">
        <v>608.61800000000005</v>
      </c>
      <c r="P52" s="176">
        <v>557.97299999999996</v>
      </c>
      <c r="Q52" s="176">
        <v>607.04</v>
      </c>
      <c r="R52" s="176">
        <v>658.904</v>
      </c>
      <c r="S52" s="176">
        <v>563.84900000000005</v>
      </c>
      <c r="T52" s="176">
        <v>554.54300000000001</v>
      </c>
      <c r="U52" s="176">
        <v>573.88099999999997</v>
      </c>
      <c r="V52" s="176">
        <v>843.77099999999996</v>
      </c>
      <c r="W52" s="176">
        <v>852.20399999999995</v>
      </c>
      <c r="X52" s="176">
        <v>945.91700000000003</v>
      </c>
      <c r="Y52" s="176">
        <v>901.505</v>
      </c>
      <c r="Z52" s="176">
        <v>899.53300000000002</v>
      </c>
      <c r="AA52" s="176">
        <v>943.36300000000006</v>
      </c>
      <c r="AB52" s="176">
        <v>678.76499999999999</v>
      </c>
      <c r="AC52" s="176">
        <v>675.69399999999996</v>
      </c>
      <c r="AD52" s="176">
        <v>648.03700000000003</v>
      </c>
      <c r="AE52" s="176">
        <v>725.13400000000001</v>
      </c>
      <c r="AF52" s="176">
        <v>713.44</v>
      </c>
      <c r="AG52" s="176">
        <v>731.048</v>
      </c>
      <c r="AH52" s="176">
        <v>727.14099999999996</v>
      </c>
      <c r="AI52" s="176">
        <v>717.78800000000001</v>
      </c>
      <c r="AJ52" s="176">
        <v>757.15</v>
      </c>
      <c r="AK52" s="176">
        <v>932.92399999999998</v>
      </c>
      <c r="AL52" s="176">
        <v>934.68499999999995</v>
      </c>
      <c r="AM52" s="176">
        <v>990.59400000000005</v>
      </c>
      <c r="AN52" s="176">
        <v>938.33299999999997</v>
      </c>
      <c r="AO52" s="176">
        <v>896.64499999999998</v>
      </c>
      <c r="AP52" s="176">
        <v>869.26</v>
      </c>
      <c r="AQ52" s="176">
        <v>941.46299999999997</v>
      </c>
      <c r="AR52" s="176">
        <v>942.524</v>
      </c>
      <c r="AS52" s="176">
        <v>969.48</v>
      </c>
      <c r="AT52" s="176">
        <v>1108.829</v>
      </c>
      <c r="AU52" s="176">
        <v>1154.2529999999999</v>
      </c>
      <c r="AV52" s="176">
        <v>1184.0329999999999</v>
      </c>
      <c r="AW52" s="176">
        <v>1321.9870000000001</v>
      </c>
      <c r="AX52" s="176">
        <v>1312.874</v>
      </c>
      <c r="AY52" s="176">
        <v>1361.6679999999999</v>
      </c>
      <c r="AZ52" s="176">
        <v>1393.9590000000001</v>
      </c>
      <c r="BA52" s="176">
        <v>1358.0340000000001</v>
      </c>
      <c r="BB52" s="176">
        <v>1316.3130000000001</v>
      </c>
      <c r="BC52" s="176">
        <v>1555.067</v>
      </c>
      <c r="BD52" s="176">
        <v>1529.973</v>
      </c>
      <c r="BE52" s="176">
        <v>1510.5060000000001</v>
      </c>
      <c r="BF52" s="176">
        <v>1570.8330000000001</v>
      </c>
      <c r="BG52" s="176">
        <v>1540.066</v>
      </c>
      <c r="BH52" s="176">
        <v>1510.953</v>
      </c>
      <c r="BI52" s="176">
        <v>1538.1089999999999</v>
      </c>
      <c r="BJ52" s="176">
        <v>1510.7860000000001</v>
      </c>
      <c r="BK52" s="176">
        <v>1440.1759999999999</v>
      </c>
      <c r="BL52" s="176">
        <v>1495.4</v>
      </c>
      <c r="BM52" s="176">
        <v>1524.9839999999999</v>
      </c>
      <c r="BN52" s="176">
        <v>1690.3869999999999</v>
      </c>
      <c r="BO52" s="176">
        <v>1279.559</v>
      </c>
      <c r="BP52" s="176">
        <v>1260.2729999999999</v>
      </c>
      <c r="BQ52" s="176">
        <v>1255.2449999999999</v>
      </c>
      <c r="BR52" s="176">
        <v>1556.8320000000001</v>
      </c>
      <c r="BS52" s="176">
        <v>1568.721</v>
      </c>
      <c r="BT52" s="176">
        <v>1566.6959999999999</v>
      </c>
      <c r="BU52" s="176">
        <v>1954.422</v>
      </c>
      <c r="BV52" s="176">
        <v>1953.4010000000001</v>
      </c>
      <c r="BW52" s="176">
        <v>1887.3710000000001</v>
      </c>
      <c r="BX52" s="176">
        <v>2060.0430000000001</v>
      </c>
      <c r="BY52" s="176">
        <v>2035.58</v>
      </c>
      <c r="BZ52" s="176">
        <v>2029.076</v>
      </c>
      <c r="CA52" s="176">
        <v>2206.471</v>
      </c>
      <c r="CB52" s="176">
        <v>2180.625</v>
      </c>
      <c r="CC52" s="176">
        <v>2151.9499999999998</v>
      </c>
      <c r="CD52" s="176">
        <v>2857.5279999999998</v>
      </c>
      <c r="CE52" s="176">
        <v>2812.4090000000001</v>
      </c>
      <c r="CF52" s="176">
        <v>2806.4180000000001</v>
      </c>
      <c r="CG52" s="176">
        <v>3138.587</v>
      </c>
      <c r="CH52" s="176">
        <v>3147.1</v>
      </c>
      <c r="CI52" s="176">
        <v>3238.402</v>
      </c>
      <c r="CJ52" s="176">
        <v>3693.5279999999998</v>
      </c>
      <c r="CK52" s="176">
        <v>3551.7080000000001</v>
      </c>
      <c r="CL52" s="176">
        <v>1199.451</v>
      </c>
      <c r="CM52" s="176">
        <v>2223.3719999999998</v>
      </c>
      <c r="CN52" s="176">
        <v>2311.1370000000002</v>
      </c>
      <c r="CO52" s="176">
        <v>2428.1570000000002</v>
      </c>
      <c r="CP52" s="176">
        <v>2643.5569999999998</v>
      </c>
      <c r="CQ52" s="176">
        <v>3035.194</v>
      </c>
      <c r="CR52" s="176">
        <v>2998.625</v>
      </c>
      <c r="CS52" s="176">
        <v>3327.7429999999999</v>
      </c>
      <c r="CT52" s="176">
        <v>3327.7429999999999</v>
      </c>
      <c r="CU52" s="176">
        <v>3327.7429999999999</v>
      </c>
      <c r="CV52" s="176">
        <v>2742.645</v>
      </c>
      <c r="CW52" s="176">
        <v>2962.0569999999998</v>
      </c>
      <c r="CX52" s="176">
        <v>3108.3310000000001</v>
      </c>
      <c r="CY52" s="176">
        <v>3181.4679999999998</v>
      </c>
      <c r="CZ52" s="176">
        <v>3254.605</v>
      </c>
      <c r="DA52" s="176">
        <v>3181.4679999999998</v>
      </c>
      <c r="DB52" s="176">
        <v>2962.0569999999998</v>
      </c>
      <c r="DC52" s="176">
        <v>2998.625</v>
      </c>
      <c r="DD52" s="176">
        <v>2998.625</v>
      </c>
      <c r="DE52" s="176">
        <v>3432.7809999999999</v>
      </c>
      <c r="DF52" s="176">
        <v>3434.7649999999999</v>
      </c>
      <c r="DG52" s="176">
        <v>3523.9229999999998</v>
      </c>
      <c r="DH52" s="176">
        <v>3180.9520000000002</v>
      </c>
      <c r="DI52" s="176">
        <v>3379.587</v>
      </c>
      <c r="DJ52" s="176">
        <v>3982.3780000000002</v>
      </c>
      <c r="DK52" s="176">
        <v>4054.1370000000002</v>
      </c>
      <c r="DL52" s="176">
        <v>4129.8450000000003</v>
      </c>
      <c r="DM52" s="176">
        <v>4614.4369999999999</v>
      </c>
      <c r="DN52" s="176">
        <v>4590.8999999999996</v>
      </c>
      <c r="DO52" s="176">
        <v>4283.6949999999997</v>
      </c>
      <c r="DP52" s="176">
        <v>4660.9520000000002</v>
      </c>
      <c r="DQ52" s="176">
        <v>4536.67</v>
      </c>
      <c r="DR52" s="176">
        <v>4548.5290000000005</v>
      </c>
      <c r="DS52" s="176">
        <v>4634.473</v>
      </c>
      <c r="DT52" s="176">
        <v>4379.3320000000003</v>
      </c>
      <c r="DU52" s="176">
        <v>4333.7939999999999</v>
      </c>
      <c r="DV52" s="176">
        <v>4313.9930000000004</v>
      </c>
      <c r="DW52" s="176">
        <v>5011.0339999999997</v>
      </c>
      <c r="DX52" s="176">
        <v>5066.66</v>
      </c>
      <c r="DY52" s="176">
        <v>5280.5709999999999</v>
      </c>
      <c r="DZ52" s="176">
        <v>5642.2039999999997</v>
      </c>
      <c r="EA52" s="176">
        <v>5304.5630000000001</v>
      </c>
      <c r="EB52" s="176">
        <v>5577.9709999999995</v>
      </c>
      <c r="EC52" s="176">
        <v>5786.1670000000004</v>
      </c>
      <c r="ED52" s="176">
        <v>5894.56</v>
      </c>
      <c r="EE52" s="176">
        <v>6540.9849999999997</v>
      </c>
      <c r="EF52" s="277">
        <f t="shared" si="0"/>
        <v>50596.555</v>
      </c>
      <c r="EG52" s="277">
        <f t="shared" si="1"/>
        <v>63131.833999999995</v>
      </c>
    </row>
    <row r="53" spans="1:137" x14ac:dyDescent="0.2">
      <c r="A53" s="192" t="str">
        <f>IF('1'!$A$1=1,B53,C53)</f>
        <v xml:space="preserve"> Other</v>
      </c>
      <c r="B53" s="193" t="s">
        <v>250</v>
      </c>
      <c r="C53" s="193" t="s">
        <v>253</v>
      </c>
      <c r="D53" s="176">
        <v>853.88499999999999</v>
      </c>
      <c r="E53" s="176">
        <v>1395.3539999999998</v>
      </c>
      <c r="F53" s="176">
        <v>1302.348</v>
      </c>
      <c r="G53" s="176">
        <v>1226.3109999999999</v>
      </c>
      <c r="H53" s="176">
        <v>1150.3389999999999</v>
      </c>
      <c r="I53" s="176">
        <v>1210.2719999999999</v>
      </c>
      <c r="J53" s="176">
        <v>1131.383</v>
      </c>
      <c r="K53" s="176">
        <v>1146.2239999999999</v>
      </c>
      <c r="L53" s="176">
        <v>1198.088</v>
      </c>
      <c r="M53" s="176">
        <v>1179.4299999999998</v>
      </c>
      <c r="N53" s="176">
        <v>1282.194</v>
      </c>
      <c r="O53" s="176">
        <v>1357.6859999999999</v>
      </c>
      <c r="P53" s="176">
        <v>1067.4259999999999</v>
      </c>
      <c r="Q53" s="176">
        <v>1134.902</v>
      </c>
      <c r="R53" s="176">
        <v>1159.671</v>
      </c>
      <c r="S53" s="176">
        <v>1178.9570000000001</v>
      </c>
      <c r="T53" s="176">
        <v>1083.8779999999999</v>
      </c>
      <c r="U53" s="176">
        <v>1072.9079999999999</v>
      </c>
      <c r="V53" s="176">
        <v>1166.3889999999999</v>
      </c>
      <c r="W53" s="176">
        <v>1203.1109999999999</v>
      </c>
      <c r="X53" s="176">
        <v>1287.4970000000001</v>
      </c>
      <c r="Y53" s="176">
        <v>1339.3789999999999</v>
      </c>
      <c r="Z53" s="176">
        <v>1310.7470000000001</v>
      </c>
      <c r="AA53" s="176">
        <v>1415.0439999999999</v>
      </c>
      <c r="AB53" s="176">
        <v>1276.079</v>
      </c>
      <c r="AC53" s="176">
        <v>1162.194</v>
      </c>
      <c r="AD53" s="176">
        <v>1107.0639999999999</v>
      </c>
      <c r="AE53" s="176">
        <v>1047.4169999999999</v>
      </c>
      <c r="AF53" s="176">
        <v>1030.5239999999999</v>
      </c>
      <c r="AG53" s="176">
        <v>1070.463</v>
      </c>
      <c r="AH53" s="176">
        <v>908.92600000000004</v>
      </c>
      <c r="AI53" s="176">
        <v>871.59900000000005</v>
      </c>
      <c r="AJ53" s="176">
        <v>835.476</v>
      </c>
      <c r="AK53" s="176">
        <v>1092.854</v>
      </c>
      <c r="AL53" s="176">
        <v>1068.211</v>
      </c>
      <c r="AM53" s="176">
        <v>1128.1759999999999</v>
      </c>
      <c r="AN53" s="176">
        <v>938.33300000000008</v>
      </c>
      <c r="AO53" s="176">
        <v>869.47400000000016</v>
      </c>
      <c r="AP53" s="176">
        <v>895.60099999999989</v>
      </c>
      <c r="AQ53" s="176">
        <v>810.70499999999993</v>
      </c>
      <c r="AR53" s="176">
        <v>863.98</v>
      </c>
      <c r="AS53" s="176">
        <v>864.67200000000003</v>
      </c>
      <c r="AT53" s="176">
        <v>844.822</v>
      </c>
      <c r="AU53" s="176">
        <v>796.98400000000004</v>
      </c>
      <c r="AV53" s="176">
        <v>873.92900000000009</v>
      </c>
      <c r="AW53" s="176">
        <v>928.20399999999995</v>
      </c>
      <c r="AX53" s="176">
        <v>949.73900000000003</v>
      </c>
      <c r="AY53" s="176">
        <v>917.04199999999992</v>
      </c>
      <c r="AZ53" s="176">
        <v>947.89200000000005</v>
      </c>
      <c r="BA53" s="176">
        <v>923.46399999999994</v>
      </c>
      <c r="BB53" s="176">
        <v>913.3610000000001</v>
      </c>
      <c r="BC53" s="176">
        <v>831.15599999999995</v>
      </c>
      <c r="BD53" s="176">
        <v>712.22899999999993</v>
      </c>
      <c r="BE53" s="176">
        <v>874.50400000000013</v>
      </c>
      <c r="BF53" s="176">
        <v>927.04900000000009</v>
      </c>
      <c r="BG53" s="176">
        <v>908.89199999999994</v>
      </c>
      <c r="BH53" s="176">
        <v>891.70999999999992</v>
      </c>
      <c r="BI53" s="176">
        <v>1041.9450000000002</v>
      </c>
      <c r="BJ53" s="176">
        <v>974.70100000000002</v>
      </c>
      <c r="BK53" s="176">
        <v>967.98699999999997</v>
      </c>
      <c r="BL53" s="176">
        <v>892.41599999999994</v>
      </c>
      <c r="BM53" s="176">
        <v>885.47500000000002</v>
      </c>
      <c r="BN53" s="176">
        <v>950.84299999999985</v>
      </c>
      <c r="BO53" s="176">
        <v>952.86199999999985</v>
      </c>
      <c r="BP53" s="176">
        <v>965.31600000000003</v>
      </c>
      <c r="BQ53" s="176">
        <v>988.17200000000003</v>
      </c>
      <c r="BR53" s="176">
        <v>1037.8880000000001</v>
      </c>
      <c r="BS53" s="176">
        <v>963.25</v>
      </c>
      <c r="BT53" s="176">
        <v>1035.1379999999999</v>
      </c>
      <c r="BU53" s="176">
        <v>1019.6990000000001</v>
      </c>
      <c r="BV53" s="176">
        <v>1019.1660000000001</v>
      </c>
      <c r="BW53" s="176">
        <v>1042.2800000000002</v>
      </c>
      <c r="BX53" s="176">
        <v>649.05500000000006</v>
      </c>
      <c r="BY53" s="176">
        <v>697.11599999999999</v>
      </c>
      <c r="BZ53" s="176">
        <v>528.11500000000001</v>
      </c>
      <c r="CA53" s="176">
        <v>893.76</v>
      </c>
      <c r="CB53" s="176">
        <v>800.48299999999995</v>
      </c>
      <c r="CC53" s="176">
        <v>653.75700000000006</v>
      </c>
      <c r="CD53" s="176">
        <v>843.65100000000007</v>
      </c>
      <c r="CE53" s="176">
        <v>857.11500000000001</v>
      </c>
      <c r="CF53" s="176">
        <v>855.29</v>
      </c>
      <c r="CG53" s="176">
        <v>923.11400000000003</v>
      </c>
      <c r="CH53" s="176">
        <v>899.17099999999994</v>
      </c>
      <c r="CI53" s="176">
        <v>707.55000000000007</v>
      </c>
      <c r="CJ53" s="176">
        <v>1091.27</v>
      </c>
      <c r="CK53" s="176">
        <v>1079.7199999999998</v>
      </c>
      <c r="CL53" s="176">
        <v>29.254999999999995</v>
      </c>
      <c r="CM53" s="176">
        <v>-146.27500000000003</v>
      </c>
      <c r="CN53" s="176">
        <v>-87.765000000000043</v>
      </c>
      <c r="CO53" s="176">
        <v>0</v>
      </c>
      <c r="CP53" s="176">
        <v>414.05099999999993</v>
      </c>
      <c r="CQ53" s="176">
        <v>365.68600000000004</v>
      </c>
      <c r="CR53" s="176">
        <v>329.11799999999994</v>
      </c>
      <c r="CS53" s="176">
        <v>585.09800000000007</v>
      </c>
      <c r="CT53" s="176">
        <v>585.09800000000007</v>
      </c>
      <c r="CU53" s="176">
        <v>585.09800000000007</v>
      </c>
      <c r="CV53" s="176">
        <v>804.51</v>
      </c>
      <c r="CW53" s="176">
        <v>475.39200000000005</v>
      </c>
      <c r="CX53" s="176">
        <v>694.80399999999997</v>
      </c>
      <c r="CY53" s="176">
        <v>475.39199999999994</v>
      </c>
      <c r="CZ53" s="176">
        <v>548.529</v>
      </c>
      <c r="DA53" s="176">
        <v>585.09799999999996</v>
      </c>
      <c r="DB53" s="176">
        <v>402.255</v>
      </c>
      <c r="DC53" s="176">
        <v>438.82299999999998</v>
      </c>
      <c r="DD53" s="176">
        <v>438.82299999999998</v>
      </c>
      <c r="DE53" s="176">
        <v>803.41700000000003</v>
      </c>
      <c r="DF53" s="176">
        <v>831.57500000000005</v>
      </c>
      <c r="DG53" s="176">
        <v>630.59599999999989</v>
      </c>
      <c r="DH53" s="176">
        <v>984.57999999999993</v>
      </c>
      <c r="DI53" s="176">
        <v>1063.241</v>
      </c>
      <c r="DJ53" s="176">
        <v>1043.925</v>
      </c>
      <c r="DK53" s="176">
        <v>865.93299999999988</v>
      </c>
      <c r="DL53" s="176">
        <v>873.62100000000009</v>
      </c>
      <c r="DM53" s="176">
        <v>1052.4160000000002</v>
      </c>
      <c r="DN53" s="176">
        <v>655.84199999999998</v>
      </c>
      <c r="DO53" s="176">
        <v>782.59799999999996</v>
      </c>
      <c r="DP53" s="176">
        <v>742.452</v>
      </c>
      <c r="DQ53" s="176">
        <v>989.81900000000007</v>
      </c>
      <c r="DR53" s="176">
        <v>1033.7570000000001</v>
      </c>
      <c r="DS53" s="176">
        <v>876.79199999999992</v>
      </c>
      <c r="DT53" s="176">
        <v>463.19899999999996</v>
      </c>
      <c r="DU53" s="176">
        <v>500.053</v>
      </c>
      <c r="DV53" s="176">
        <v>331.84500000000003</v>
      </c>
      <c r="DW53" s="176">
        <v>248.48099999999999</v>
      </c>
      <c r="DX53" s="176">
        <v>290.70999999999992</v>
      </c>
      <c r="DY53" s="176">
        <v>83.158999999999878</v>
      </c>
      <c r="DZ53" s="176">
        <v>292.55899999999986</v>
      </c>
      <c r="EA53" s="176">
        <v>414.4190000000001</v>
      </c>
      <c r="EB53" s="176">
        <v>-82.636999999999944</v>
      </c>
      <c r="EC53" s="176">
        <v>124.88100000000009</v>
      </c>
      <c r="ED53" s="176">
        <v>168.41599999999994</v>
      </c>
      <c r="EE53" s="176">
        <v>337.59899999999993</v>
      </c>
      <c r="EF53" s="277">
        <f t="shared" si="0"/>
        <v>10964.975999999999</v>
      </c>
      <c r="EG53" s="277">
        <f t="shared" si="1"/>
        <v>3172.6840000000011</v>
      </c>
    </row>
    <row r="54" spans="1:137" x14ac:dyDescent="0.2">
      <c r="A54" s="174" t="str">
        <f>IF('1'!$A$1=1,B54,C54)</f>
        <v xml:space="preserve">      Credit</v>
      </c>
      <c r="B54" s="175" t="s">
        <v>214</v>
      </c>
      <c r="C54" s="175" t="s">
        <v>245</v>
      </c>
      <c r="D54" s="176">
        <v>980.38599999999997</v>
      </c>
      <c r="E54" s="176">
        <v>1517.7529999999999</v>
      </c>
      <c r="F54" s="176">
        <v>1465.1420000000001</v>
      </c>
      <c r="G54" s="176">
        <v>1362.568</v>
      </c>
      <c r="H54" s="176">
        <v>1254.915</v>
      </c>
      <c r="I54" s="176">
        <v>1295.203</v>
      </c>
      <c r="J54" s="176">
        <v>1240.17</v>
      </c>
      <c r="K54" s="176">
        <v>1232.731</v>
      </c>
      <c r="L54" s="176">
        <v>1285.222</v>
      </c>
      <c r="M54" s="176">
        <v>1288.6369999999999</v>
      </c>
      <c r="N54" s="176">
        <v>1375.4449999999999</v>
      </c>
      <c r="O54" s="176">
        <v>1451.32</v>
      </c>
      <c r="P54" s="176">
        <v>1164.4649999999999</v>
      </c>
      <c r="Q54" s="176">
        <v>1266.867</v>
      </c>
      <c r="R54" s="176">
        <v>1291.452</v>
      </c>
      <c r="S54" s="176">
        <v>1307.104</v>
      </c>
      <c r="T54" s="176">
        <v>1235.117</v>
      </c>
      <c r="U54" s="176">
        <v>1222.616</v>
      </c>
      <c r="V54" s="176">
        <v>1340.106</v>
      </c>
      <c r="W54" s="176">
        <v>1353.5</v>
      </c>
      <c r="X54" s="176">
        <v>1445.15</v>
      </c>
      <c r="Y54" s="176">
        <v>1468.165</v>
      </c>
      <c r="Z54" s="176">
        <v>1464.953</v>
      </c>
      <c r="AA54" s="176">
        <v>1572.271</v>
      </c>
      <c r="AB54" s="176">
        <v>1384.681</v>
      </c>
      <c r="AC54" s="176">
        <v>1378.4159999999999</v>
      </c>
      <c r="AD54" s="176">
        <v>1350.078</v>
      </c>
      <c r="AE54" s="176">
        <v>1289.1279999999999</v>
      </c>
      <c r="AF54" s="176">
        <v>1268.337</v>
      </c>
      <c r="AG54" s="176">
        <v>1227.116</v>
      </c>
      <c r="AH54" s="176">
        <v>1090.711</v>
      </c>
      <c r="AI54" s="176">
        <v>1076.681</v>
      </c>
      <c r="AJ54" s="176">
        <v>1070.453</v>
      </c>
      <c r="AK54" s="176">
        <v>1306.0940000000001</v>
      </c>
      <c r="AL54" s="176">
        <v>1308.558</v>
      </c>
      <c r="AM54" s="176">
        <v>1375.825</v>
      </c>
      <c r="AN54" s="176">
        <v>1137.373</v>
      </c>
      <c r="AO54" s="176">
        <v>1086.8420000000001</v>
      </c>
      <c r="AP54" s="176">
        <v>1053.6479999999999</v>
      </c>
      <c r="AQ54" s="176">
        <v>1072.222</v>
      </c>
      <c r="AR54" s="176">
        <v>1073.43</v>
      </c>
      <c r="AS54" s="176">
        <v>1048.087</v>
      </c>
      <c r="AT54" s="176">
        <v>1003.226</v>
      </c>
      <c r="AU54" s="176">
        <v>1044.3240000000001</v>
      </c>
      <c r="AV54" s="176">
        <v>1099.4590000000001</v>
      </c>
      <c r="AW54" s="176">
        <v>1237.605</v>
      </c>
      <c r="AX54" s="176">
        <v>1229.0740000000001</v>
      </c>
      <c r="AY54" s="176">
        <v>1194.933</v>
      </c>
      <c r="AZ54" s="176">
        <v>1254.5630000000001</v>
      </c>
      <c r="BA54" s="176">
        <v>1222.231</v>
      </c>
      <c r="BB54" s="176">
        <v>1181.9960000000001</v>
      </c>
      <c r="BC54" s="176">
        <v>1099.271</v>
      </c>
      <c r="BD54" s="176">
        <v>1081.5329999999999</v>
      </c>
      <c r="BE54" s="176">
        <v>1086.5050000000001</v>
      </c>
      <c r="BF54" s="176">
        <v>1210.3140000000001</v>
      </c>
      <c r="BG54" s="176">
        <v>1186.6089999999999</v>
      </c>
      <c r="BH54" s="176">
        <v>1164.1769999999999</v>
      </c>
      <c r="BI54" s="176">
        <v>1339.643</v>
      </c>
      <c r="BJ54" s="176">
        <v>1315.846</v>
      </c>
      <c r="BK54" s="176">
        <v>1251.3</v>
      </c>
      <c r="BL54" s="176">
        <v>1133.6099999999999</v>
      </c>
      <c r="BM54" s="176">
        <v>1156.037</v>
      </c>
      <c r="BN54" s="176">
        <v>1214.9659999999999</v>
      </c>
      <c r="BO54" s="176">
        <v>1225.1089999999999</v>
      </c>
      <c r="BP54" s="176">
        <v>1206.645</v>
      </c>
      <c r="BQ54" s="176">
        <v>1228.538</v>
      </c>
      <c r="BR54" s="176">
        <v>1311.0160000000001</v>
      </c>
      <c r="BS54" s="176">
        <v>1321.028</v>
      </c>
      <c r="BT54" s="176">
        <v>1342.8820000000001</v>
      </c>
      <c r="BU54" s="176">
        <v>1416.248</v>
      </c>
      <c r="BV54" s="176">
        <v>1415.508</v>
      </c>
      <c r="BW54" s="176">
        <v>1408.4860000000001</v>
      </c>
      <c r="BX54" s="176">
        <v>987.69200000000001</v>
      </c>
      <c r="BY54" s="176">
        <v>975.96299999999997</v>
      </c>
      <c r="BZ54" s="176">
        <v>1000.64</v>
      </c>
      <c r="CA54" s="176">
        <v>1200.99</v>
      </c>
      <c r="CB54" s="176">
        <v>1186.923</v>
      </c>
      <c r="CC54" s="176">
        <v>1144.075</v>
      </c>
      <c r="CD54" s="176">
        <v>1442.3710000000001</v>
      </c>
      <c r="CE54" s="176">
        <v>1419.597</v>
      </c>
      <c r="CF54" s="176">
        <v>1443.3009999999999</v>
      </c>
      <c r="CG54" s="176">
        <v>1582.481</v>
      </c>
      <c r="CH54" s="176">
        <v>1586.7729999999999</v>
      </c>
      <c r="CI54" s="176">
        <v>1605.5940000000001</v>
      </c>
      <c r="CJ54" s="176">
        <v>1958.6890000000001</v>
      </c>
      <c r="CK54" s="176">
        <v>1818.4749999999999</v>
      </c>
      <c r="CL54" s="176">
        <v>234.03899999999999</v>
      </c>
      <c r="CM54" s="176">
        <v>292.54899999999998</v>
      </c>
      <c r="CN54" s="176">
        <v>292.54899999999998</v>
      </c>
      <c r="CO54" s="176">
        <v>321.80399999999997</v>
      </c>
      <c r="CP54" s="176">
        <v>796.25199999999995</v>
      </c>
      <c r="CQ54" s="176">
        <v>914.21500000000003</v>
      </c>
      <c r="CR54" s="176">
        <v>950.78399999999999</v>
      </c>
      <c r="CS54" s="176">
        <v>1279.9010000000001</v>
      </c>
      <c r="CT54" s="176">
        <v>1279.9010000000001</v>
      </c>
      <c r="CU54" s="176">
        <v>1316.47</v>
      </c>
      <c r="CV54" s="176">
        <v>1316.47</v>
      </c>
      <c r="CW54" s="176">
        <v>1316.47</v>
      </c>
      <c r="CX54" s="176">
        <v>1316.47</v>
      </c>
      <c r="CY54" s="176">
        <v>1097.058</v>
      </c>
      <c r="CZ54" s="176">
        <v>1097.058</v>
      </c>
      <c r="DA54" s="176">
        <v>1133.627</v>
      </c>
      <c r="DB54" s="176">
        <v>841.07799999999997</v>
      </c>
      <c r="DC54" s="176">
        <v>841.07799999999997</v>
      </c>
      <c r="DD54" s="176">
        <v>841.07799999999997</v>
      </c>
      <c r="DE54" s="176">
        <v>1314.682</v>
      </c>
      <c r="DF54" s="176">
        <v>1301.595</v>
      </c>
      <c r="DG54" s="176">
        <v>1372.4749999999999</v>
      </c>
      <c r="DH54" s="176">
        <v>1666.213</v>
      </c>
      <c r="DI54" s="176">
        <v>1632.8340000000001</v>
      </c>
      <c r="DJ54" s="176">
        <v>1778.538</v>
      </c>
      <c r="DK54" s="176">
        <v>1613.7829999999999</v>
      </c>
      <c r="DL54" s="176">
        <v>1628.1120000000001</v>
      </c>
      <c r="DM54" s="176">
        <v>1619.1010000000001</v>
      </c>
      <c r="DN54" s="176">
        <v>1475.646</v>
      </c>
      <c r="DO54" s="176">
        <v>1482.817</v>
      </c>
      <c r="DP54" s="176">
        <v>1526.152</v>
      </c>
      <c r="DQ54" s="176">
        <v>1649.6980000000001</v>
      </c>
      <c r="DR54" s="176">
        <v>1654.011</v>
      </c>
      <c r="DS54" s="176">
        <v>1670.08</v>
      </c>
      <c r="DT54" s="176">
        <v>1263.269</v>
      </c>
      <c r="DU54" s="176">
        <v>1250.133</v>
      </c>
      <c r="DV54" s="176">
        <v>1202.94</v>
      </c>
      <c r="DW54" s="176">
        <v>1200.992</v>
      </c>
      <c r="DX54" s="176">
        <v>1204.3699999999999</v>
      </c>
      <c r="DY54" s="176">
        <v>1247.3789999999999</v>
      </c>
      <c r="DZ54" s="176">
        <v>1170.2349999999999</v>
      </c>
      <c r="EA54" s="176">
        <v>1160.373</v>
      </c>
      <c r="EB54" s="176">
        <v>1156.912</v>
      </c>
      <c r="EC54" s="176">
        <v>1248.8130000000001</v>
      </c>
      <c r="ED54" s="176">
        <v>1136.808</v>
      </c>
      <c r="EE54" s="176">
        <v>1392.597</v>
      </c>
      <c r="EF54" s="277">
        <f t="shared" si="0"/>
        <v>19396.985000000001</v>
      </c>
      <c r="EG54" s="277">
        <f t="shared" si="1"/>
        <v>14634.820999999998</v>
      </c>
    </row>
    <row r="55" spans="1:137" x14ac:dyDescent="0.2">
      <c r="A55" s="174" t="str">
        <f>IF('1'!$A$1=1,B55,C55)</f>
        <v xml:space="preserve">      Debit</v>
      </c>
      <c r="B55" s="175" t="s">
        <v>216</v>
      </c>
      <c r="C55" s="175" t="s">
        <v>246</v>
      </c>
      <c r="D55" s="176">
        <v>126.501</v>
      </c>
      <c r="E55" s="176">
        <v>122.399</v>
      </c>
      <c r="F55" s="176">
        <v>162.79400000000001</v>
      </c>
      <c r="G55" s="176">
        <v>136.25700000000001</v>
      </c>
      <c r="H55" s="176">
        <v>104.57599999999999</v>
      </c>
      <c r="I55" s="176">
        <v>84.930999999999997</v>
      </c>
      <c r="J55" s="176">
        <v>108.78700000000001</v>
      </c>
      <c r="K55" s="176">
        <v>86.507000000000005</v>
      </c>
      <c r="L55" s="176">
        <v>87.134</v>
      </c>
      <c r="M55" s="176">
        <v>109.20699999999999</v>
      </c>
      <c r="N55" s="176">
        <v>93.251000000000005</v>
      </c>
      <c r="O55" s="176">
        <v>93.634</v>
      </c>
      <c r="P55" s="176">
        <v>97.039000000000001</v>
      </c>
      <c r="Q55" s="176">
        <v>131.965</v>
      </c>
      <c r="R55" s="176">
        <v>131.78100000000001</v>
      </c>
      <c r="S55" s="176">
        <v>128.14699999999999</v>
      </c>
      <c r="T55" s="176">
        <v>151.239</v>
      </c>
      <c r="U55" s="176">
        <v>149.708</v>
      </c>
      <c r="V55" s="176">
        <v>173.71700000000001</v>
      </c>
      <c r="W55" s="176">
        <v>150.38900000000001</v>
      </c>
      <c r="X55" s="176">
        <v>157.65299999999999</v>
      </c>
      <c r="Y55" s="176">
        <v>128.786</v>
      </c>
      <c r="Z55" s="176">
        <v>154.20599999999999</v>
      </c>
      <c r="AA55" s="176">
        <v>157.227</v>
      </c>
      <c r="AB55" s="176">
        <v>108.602</v>
      </c>
      <c r="AC55" s="176">
        <v>216.22200000000001</v>
      </c>
      <c r="AD55" s="176">
        <v>243.01400000000001</v>
      </c>
      <c r="AE55" s="176">
        <v>241.71100000000001</v>
      </c>
      <c r="AF55" s="176">
        <v>237.81299999999999</v>
      </c>
      <c r="AG55" s="176">
        <v>156.65299999999999</v>
      </c>
      <c r="AH55" s="176">
        <v>181.785</v>
      </c>
      <c r="AI55" s="176">
        <v>205.08199999999999</v>
      </c>
      <c r="AJ55" s="176">
        <v>234.977</v>
      </c>
      <c r="AK55" s="176">
        <v>213.24</v>
      </c>
      <c r="AL55" s="176">
        <v>240.34700000000001</v>
      </c>
      <c r="AM55" s="176">
        <v>247.649</v>
      </c>
      <c r="AN55" s="176">
        <v>199.04</v>
      </c>
      <c r="AO55" s="176">
        <v>217.36799999999999</v>
      </c>
      <c r="AP55" s="176">
        <v>158.047</v>
      </c>
      <c r="AQ55" s="176">
        <v>261.517</v>
      </c>
      <c r="AR55" s="176">
        <v>209.45</v>
      </c>
      <c r="AS55" s="176">
        <v>183.41499999999999</v>
      </c>
      <c r="AT55" s="176">
        <v>158.404</v>
      </c>
      <c r="AU55" s="176">
        <v>247.34</v>
      </c>
      <c r="AV55" s="176">
        <v>225.53</v>
      </c>
      <c r="AW55" s="176">
        <v>309.40100000000001</v>
      </c>
      <c r="AX55" s="176">
        <v>279.33499999999998</v>
      </c>
      <c r="AY55" s="176">
        <v>277.89100000000002</v>
      </c>
      <c r="AZ55" s="176">
        <v>306.67099999999999</v>
      </c>
      <c r="BA55" s="176">
        <v>298.767</v>
      </c>
      <c r="BB55" s="176">
        <v>268.63499999999999</v>
      </c>
      <c r="BC55" s="176">
        <v>268.11500000000001</v>
      </c>
      <c r="BD55" s="176">
        <v>369.30399999999997</v>
      </c>
      <c r="BE55" s="176">
        <v>212.001</v>
      </c>
      <c r="BF55" s="176">
        <v>283.26499999999999</v>
      </c>
      <c r="BG55" s="176">
        <v>277.71699999999998</v>
      </c>
      <c r="BH55" s="176">
        <v>272.46699999999998</v>
      </c>
      <c r="BI55" s="176">
        <v>297.69799999999998</v>
      </c>
      <c r="BJ55" s="176">
        <v>341.14499999999998</v>
      </c>
      <c r="BK55" s="176">
        <v>283.31299999999999</v>
      </c>
      <c r="BL55" s="176">
        <v>241.19399999999999</v>
      </c>
      <c r="BM55" s="176">
        <v>270.56200000000001</v>
      </c>
      <c r="BN55" s="176">
        <v>264.12299999999999</v>
      </c>
      <c r="BO55" s="176">
        <v>272.24700000000001</v>
      </c>
      <c r="BP55" s="176">
        <v>241.32900000000001</v>
      </c>
      <c r="BQ55" s="176">
        <v>240.36600000000001</v>
      </c>
      <c r="BR55" s="176">
        <v>273.12799999999999</v>
      </c>
      <c r="BS55" s="176">
        <v>357.77800000000002</v>
      </c>
      <c r="BT55" s="176">
        <v>307.74400000000003</v>
      </c>
      <c r="BU55" s="176">
        <v>396.54899999999998</v>
      </c>
      <c r="BV55" s="176">
        <v>396.34199999999998</v>
      </c>
      <c r="BW55" s="176">
        <v>366.20600000000002</v>
      </c>
      <c r="BX55" s="176">
        <v>338.637</v>
      </c>
      <c r="BY55" s="176">
        <v>278.84699999999998</v>
      </c>
      <c r="BZ55" s="176">
        <v>472.52499999999998</v>
      </c>
      <c r="CA55" s="176">
        <v>307.23</v>
      </c>
      <c r="CB55" s="176">
        <v>386.44</v>
      </c>
      <c r="CC55" s="176">
        <v>490.31799999999998</v>
      </c>
      <c r="CD55" s="176">
        <v>598.72</v>
      </c>
      <c r="CE55" s="176">
        <v>562.48199999999997</v>
      </c>
      <c r="CF55" s="176">
        <v>588.01099999999997</v>
      </c>
      <c r="CG55" s="176">
        <v>659.36699999999996</v>
      </c>
      <c r="CH55" s="176">
        <v>687.60199999999998</v>
      </c>
      <c r="CI55" s="176">
        <v>898.04399999999998</v>
      </c>
      <c r="CJ55" s="176">
        <v>867.41899999999998</v>
      </c>
      <c r="CK55" s="176">
        <v>738.755</v>
      </c>
      <c r="CL55" s="176">
        <v>204.78399999999999</v>
      </c>
      <c r="CM55" s="176">
        <v>438.82400000000001</v>
      </c>
      <c r="CN55" s="176">
        <v>380.31400000000002</v>
      </c>
      <c r="CO55" s="176">
        <v>321.80399999999997</v>
      </c>
      <c r="CP55" s="176">
        <v>382.20100000000002</v>
      </c>
      <c r="CQ55" s="176">
        <v>548.529</v>
      </c>
      <c r="CR55" s="176">
        <v>621.66600000000005</v>
      </c>
      <c r="CS55" s="176">
        <v>694.803</v>
      </c>
      <c r="CT55" s="176">
        <v>694.803</v>
      </c>
      <c r="CU55" s="176">
        <v>731.37199999999996</v>
      </c>
      <c r="CV55" s="176">
        <v>511.96</v>
      </c>
      <c r="CW55" s="176">
        <v>841.07799999999997</v>
      </c>
      <c r="CX55" s="176">
        <v>621.66600000000005</v>
      </c>
      <c r="CY55" s="176">
        <v>621.66600000000005</v>
      </c>
      <c r="CZ55" s="176">
        <v>548.529</v>
      </c>
      <c r="DA55" s="176">
        <v>548.529</v>
      </c>
      <c r="DB55" s="176">
        <v>438.82299999999998</v>
      </c>
      <c r="DC55" s="176">
        <v>402.255</v>
      </c>
      <c r="DD55" s="176">
        <v>402.255</v>
      </c>
      <c r="DE55" s="176">
        <v>511.26499999999999</v>
      </c>
      <c r="DF55" s="176">
        <v>470.02</v>
      </c>
      <c r="DG55" s="176">
        <v>741.87900000000002</v>
      </c>
      <c r="DH55" s="176">
        <v>681.63300000000004</v>
      </c>
      <c r="DI55" s="176">
        <v>569.59299999999996</v>
      </c>
      <c r="DJ55" s="176">
        <v>734.61300000000006</v>
      </c>
      <c r="DK55" s="176">
        <v>747.85</v>
      </c>
      <c r="DL55" s="176">
        <v>754.49099999999999</v>
      </c>
      <c r="DM55" s="176">
        <v>566.68499999999995</v>
      </c>
      <c r="DN55" s="176">
        <v>819.80399999999997</v>
      </c>
      <c r="DO55" s="176">
        <v>700.21900000000005</v>
      </c>
      <c r="DP55" s="176">
        <v>783.7</v>
      </c>
      <c r="DQ55" s="176">
        <v>659.87900000000002</v>
      </c>
      <c r="DR55" s="176">
        <v>620.25400000000002</v>
      </c>
      <c r="DS55" s="176">
        <v>793.28800000000001</v>
      </c>
      <c r="DT55" s="176">
        <v>800.07</v>
      </c>
      <c r="DU55" s="176">
        <v>750.08</v>
      </c>
      <c r="DV55" s="176">
        <v>871.09500000000003</v>
      </c>
      <c r="DW55" s="176">
        <v>952.51099999999997</v>
      </c>
      <c r="DX55" s="176">
        <v>913.66</v>
      </c>
      <c r="DY55" s="176">
        <v>1164.22</v>
      </c>
      <c r="DZ55" s="176">
        <v>877.67600000000004</v>
      </c>
      <c r="EA55" s="176">
        <v>745.95399999999995</v>
      </c>
      <c r="EB55" s="176">
        <v>1239.549</v>
      </c>
      <c r="EC55" s="176">
        <v>1123.932</v>
      </c>
      <c r="ED55" s="176">
        <v>968.39200000000005</v>
      </c>
      <c r="EE55" s="176">
        <v>1054.998</v>
      </c>
      <c r="EF55" s="277">
        <f t="shared" si="0"/>
        <v>8432.009</v>
      </c>
      <c r="EG55" s="277">
        <f t="shared" si="1"/>
        <v>11462.137000000001</v>
      </c>
    </row>
    <row r="56" spans="1:137" x14ac:dyDescent="0.2">
      <c r="A56" s="194" t="str">
        <f>IF('1'!$A$1=1,B56,C56)</f>
        <v>Air transport</v>
      </c>
      <c r="B56" s="195" t="s">
        <v>255</v>
      </c>
      <c r="C56" s="195" t="s">
        <v>254</v>
      </c>
      <c r="D56" s="179">
        <v>316.25400000000013</v>
      </c>
      <c r="E56" s="179">
        <v>342.7199999999998</v>
      </c>
      <c r="F56" s="179">
        <v>348.84300000000007</v>
      </c>
      <c r="G56" s="179">
        <v>272.51499999999987</v>
      </c>
      <c r="H56" s="179">
        <v>355.55999999999995</v>
      </c>
      <c r="I56" s="179">
        <v>148.63099999999986</v>
      </c>
      <c r="J56" s="179">
        <v>456.90600000000018</v>
      </c>
      <c r="K56" s="179">
        <v>670.43499999999995</v>
      </c>
      <c r="L56" s="179">
        <v>718.85199999999986</v>
      </c>
      <c r="M56" s="179">
        <v>371.30299999999988</v>
      </c>
      <c r="N56" s="179">
        <v>489.56600000000003</v>
      </c>
      <c r="O56" s="179">
        <v>514.98500000000013</v>
      </c>
      <c r="P56" s="179">
        <v>339.63499999999999</v>
      </c>
      <c r="Q56" s="179">
        <v>422.28999999999996</v>
      </c>
      <c r="R56" s="179">
        <v>210.85000000000014</v>
      </c>
      <c r="S56" s="179">
        <v>615.10799999999995</v>
      </c>
      <c r="T56" s="179">
        <v>554.54199999999992</v>
      </c>
      <c r="U56" s="179">
        <v>573.88099999999986</v>
      </c>
      <c r="V56" s="179">
        <v>496.33599999999979</v>
      </c>
      <c r="W56" s="179">
        <v>676.75099999999975</v>
      </c>
      <c r="X56" s="179">
        <v>656.88800000000037</v>
      </c>
      <c r="Y56" s="179">
        <v>334.84500000000003</v>
      </c>
      <c r="Z56" s="179">
        <v>565.42000000000007</v>
      </c>
      <c r="AA56" s="179">
        <v>262.04599999999982</v>
      </c>
      <c r="AB56" s="179">
        <v>407.25899999999979</v>
      </c>
      <c r="AC56" s="179">
        <v>378.38900000000012</v>
      </c>
      <c r="AD56" s="179">
        <v>162.00900000000001</v>
      </c>
      <c r="AE56" s="179">
        <v>725.13400000000001</v>
      </c>
      <c r="AF56" s="179">
        <v>713.43899999999985</v>
      </c>
      <c r="AG56" s="179">
        <v>417.74200000000019</v>
      </c>
      <c r="AH56" s="179">
        <v>1142.6509999999998</v>
      </c>
      <c r="AI56" s="179">
        <v>1307.3989999999999</v>
      </c>
      <c r="AJ56" s="179">
        <v>1096.5619999999999</v>
      </c>
      <c r="AK56" s="179">
        <v>852.96</v>
      </c>
      <c r="AL56" s="179">
        <v>961.39000000000033</v>
      </c>
      <c r="AM56" s="179">
        <v>1073.1430000000005</v>
      </c>
      <c r="AN56" s="179">
        <v>682.42399999999998</v>
      </c>
      <c r="AO56" s="179">
        <v>380.39499999999998</v>
      </c>
      <c r="AP56" s="179">
        <v>526.82300000000009</v>
      </c>
      <c r="AQ56" s="179">
        <v>993.76699999999937</v>
      </c>
      <c r="AR56" s="179">
        <v>837.79800000000046</v>
      </c>
      <c r="AS56" s="179">
        <v>864.67200000000003</v>
      </c>
      <c r="AT56" s="179">
        <v>1425.6360000000002</v>
      </c>
      <c r="AU56" s="179">
        <v>1319.1450000000004</v>
      </c>
      <c r="AV56" s="179">
        <v>1747.857</v>
      </c>
      <c r="AW56" s="179">
        <v>843.82099999999991</v>
      </c>
      <c r="AX56" s="179">
        <v>977.67299999999977</v>
      </c>
      <c r="AY56" s="179">
        <v>1556.193</v>
      </c>
      <c r="AZ56" s="179">
        <v>1059.4079999999999</v>
      </c>
      <c r="BA56" s="179">
        <v>841.98199999999997</v>
      </c>
      <c r="BB56" s="179">
        <v>725.31600000000003</v>
      </c>
      <c r="BC56" s="179">
        <v>1662.3130000000003</v>
      </c>
      <c r="BD56" s="179">
        <v>1081.5320000000002</v>
      </c>
      <c r="BE56" s="179">
        <v>1192.5040000000004</v>
      </c>
      <c r="BF56" s="179">
        <v>1725.3419999999996</v>
      </c>
      <c r="BG56" s="179">
        <v>1742.0419999999999</v>
      </c>
      <c r="BH56" s="179">
        <v>1634.8010000000004</v>
      </c>
      <c r="BI56" s="179">
        <v>843.47900000000004</v>
      </c>
      <c r="BJ56" s="179">
        <v>1047.8020000000001</v>
      </c>
      <c r="BK56" s="179">
        <v>1015.2069999999997</v>
      </c>
      <c r="BL56" s="179">
        <v>458.26800000000003</v>
      </c>
      <c r="BM56" s="179">
        <v>737.89600000000019</v>
      </c>
      <c r="BN56" s="179">
        <v>1531.9139999999998</v>
      </c>
      <c r="BO56" s="179">
        <v>735.06499999999994</v>
      </c>
      <c r="BP56" s="179">
        <v>750.80099999999993</v>
      </c>
      <c r="BQ56" s="179">
        <v>667.68400000000008</v>
      </c>
      <c r="BR56" s="179">
        <v>1229.077</v>
      </c>
      <c r="BS56" s="179">
        <v>1238.4639999999999</v>
      </c>
      <c r="BT56" s="179">
        <v>1258.9520000000002</v>
      </c>
      <c r="BU56" s="179">
        <v>991.37300000000005</v>
      </c>
      <c r="BV56" s="179">
        <v>1132.4070000000002</v>
      </c>
      <c r="BW56" s="179">
        <v>901.43100000000004</v>
      </c>
      <c r="BX56" s="179">
        <v>846.59199999999998</v>
      </c>
      <c r="BY56" s="179">
        <v>752.88699999999994</v>
      </c>
      <c r="BZ56" s="179">
        <v>694.88900000000012</v>
      </c>
      <c r="CA56" s="179">
        <v>921.69</v>
      </c>
      <c r="CB56" s="179">
        <v>938.49699999999984</v>
      </c>
      <c r="CC56" s="179">
        <v>572.03700000000003</v>
      </c>
      <c r="CD56" s="179">
        <v>816.4369999999999</v>
      </c>
      <c r="CE56" s="179">
        <v>803.54700000000003</v>
      </c>
      <c r="CF56" s="179">
        <v>801.83400000000029</v>
      </c>
      <c r="CG56" s="179">
        <v>1476.9819999999997</v>
      </c>
      <c r="CH56" s="179">
        <v>1242.9719999999998</v>
      </c>
      <c r="CI56" s="179">
        <v>1088.538</v>
      </c>
      <c r="CJ56" s="179">
        <v>167.88699999999994</v>
      </c>
      <c r="CK56" s="179">
        <v>56.827999999999975</v>
      </c>
      <c r="CL56" s="179">
        <v>292.548</v>
      </c>
      <c r="CM56" s="179">
        <v>497.33299999999997</v>
      </c>
      <c r="CN56" s="179">
        <v>497.33299999999991</v>
      </c>
      <c r="CO56" s="179">
        <v>497.33299999999991</v>
      </c>
      <c r="CP56" s="179">
        <v>509.60100000000006</v>
      </c>
      <c r="CQ56" s="179">
        <v>585.09799999999996</v>
      </c>
      <c r="CR56" s="179">
        <v>511.96100000000001</v>
      </c>
      <c r="CS56" s="179">
        <v>365.68599999999992</v>
      </c>
      <c r="CT56" s="179">
        <v>475.39299999999992</v>
      </c>
      <c r="CU56" s="179">
        <v>329.11799999999994</v>
      </c>
      <c r="CV56" s="179">
        <v>621.66699999999992</v>
      </c>
      <c r="CW56" s="179">
        <v>402.25499999999988</v>
      </c>
      <c r="CX56" s="179">
        <v>438.82299999999987</v>
      </c>
      <c r="CY56" s="179">
        <v>438.82400000000007</v>
      </c>
      <c r="CZ56" s="179">
        <v>365.68700000000001</v>
      </c>
      <c r="DA56" s="179">
        <v>511.96000000000004</v>
      </c>
      <c r="DB56" s="179">
        <v>329.11700000000008</v>
      </c>
      <c r="DC56" s="179">
        <v>292.54800000000012</v>
      </c>
      <c r="DD56" s="179">
        <v>402.255</v>
      </c>
      <c r="DE56" s="179">
        <v>657.34100000000001</v>
      </c>
      <c r="DF56" s="179">
        <v>686.95199999999977</v>
      </c>
      <c r="DG56" s="179">
        <v>741.87899999999991</v>
      </c>
      <c r="DH56" s="179">
        <v>568.02700000000004</v>
      </c>
      <c r="DI56" s="179">
        <v>1632.8339999999996</v>
      </c>
      <c r="DJ56" s="179">
        <v>541.2940000000001</v>
      </c>
      <c r="DK56" s="179">
        <v>629.76999999999987</v>
      </c>
      <c r="DL56" s="179">
        <v>-238.26</v>
      </c>
      <c r="DM56" s="179">
        <v>728.59400000000005</v>
      </c>
      <c r="DN56" s="179">
        <v>1106.7349999999997</v>
      </c>
      <c r="DO56" s="179">
        <v>1029.7349999999999</v>
      </c>
      <c r="DP56" s="179">
        <v>783.70099999999979</v>
      </c>
      <c r="DQ56" s="179">
        <v>82.485999999999649</v>
      </c>
      <c r="DR56" s="179">
        <v>1.9999999999527063E-3</v>
      </c>
      <c r="DS56" s="179">
        <v>83.504000000000133</v>
      </c>
      <c r="DT56" s="179">
        <v>168.43599999999992</v>
      </c>
      <c r="DU56" s="179">
        <v>-9.9999999997635314E-4</v>
      </c>
      <c r="DV56" s="179">
        <v>82.961000000000013</v>
      </c>
      <c r="DW56" s="179">
        <v>662.61500000000001</v>
      </c>
      <c r="DX56" s="179">
        <v>249.17999999999984</v>
      </c>
      <c r="DY56" s="179">
        <v>374.21300000000042</v>
      </c>
      <c r="DZ56" s="179">
        <v>501.529</v>
      </c>
      <c r="EA56" s="179">
        <v>497.30299999999966</v>
      </c>
      <c r="EB56" s="179">
        <v>537.13800000000015</v>
      </c>
      <c r="EC56" s="179">
        <v>-166.50900000000001</v>
      </c>
      <c r="ED56" s="179">
        <v>-336.83199999999988</v>
      </c>
      <c r="EE56" s="179">
        <v>-590.79899999999975</v>
      </c>
      <c r="EF56" s="278">
        <f t="shared" si="0"/>
        <v>6948.4219999999996</v>
      </c>
      <c r="EG56" s="278">
        <f t="shared" si="1"/>
        <v>1979.2340000000002</v>
      </c>
    </row>
    <row r="57" spans="1:137" x14ac:dyDescent="0.2">
      <c r="A57" s="174" t="str">
        <f>IF('1'!$A$1=1,B57,C57)</f>
        <v xml:space="preserve">     Credit</v>
      </c>
      <c r="B57" s="175" t="s">
        <v>214</v>
      </c>
      <c r="C57" s="175" t="s">
        <v>233</v>
      </c>
      <c r="D57" s="176">
        <v>932.94800000000009</v>
      </c>
      <c r="E57" s="176">
        <v>1444.3139999999999</v>
      </c>
      <c r="F57" s="176">
        <v>1418.6290000000001</v>
      </c>
      <c r="G57" s="176">
        <v>1521.5349999999999</v>
      </c>
      <c r="H57" s="176">
        <v>1401.3220000000001</v>
      </c>
      <c r="I57" s="176">
        <v>1486.299</v>
      </c>
      <c r="J57" s="176">
        <v>1827.6200000000001</v>
      </c>
      <c r="K57" s="176">
        <v>1816.6579999999999</v>
      </c>
      <c r="L57" s="176">
        <v>1916.94</v>
      </c>
      <c r="M57" s="176">
        <v>1572.5740000000001</v>
      </c>
      <c r="N57" s="176">
        <v>1678.509</v>
      </c>
      <c r="O57" s="176">
        <v>1685.404</v>
      </c>
      <c r="P57" s="176">
        <v>1455.5810000000001</v>
      </c>
      <c r="Q57" s="176">
        <v>1583.5839999999998</v>
      </c>
      <c r="R57" s="176">
        <v>1607.7260000000001</v>
      </c>
      <c r="S57" s="176">
        <v>1845.3229999999999</v>
      </c>
      <c r="T57" s="176">
        <v>1814.866</v>
      </c>
      <c r="U57" s="176">
        <v>1846.3989999999999</v>
      </c>
      <c r="V57" s="176">
        <v>2183.877</v>
      </c>
      <c r="W57" s="176">
        <v>2205.7039999999997</v>
      </c>
      <c r="X57" s="176">
        <v>2391.0680000000002</v>
      </c>
      <c r="Y57" s="176">
        <v>1854.5239999999999</v>
      </c>
      <c r="Z57" s="176">
        <v>1850.4670000000001</v>
      </c>
      <c r="AA57" s="176">
        <v>1912.9309999999998</v>
      </c>
      <c r="AB57" s="176">
        <v>1737.6389999999999</v>
      </c>
      <c r="AC57" s="176">
        <v>1729.777</v>
      </c>
      <c r="AD57" s="176">
        <v>1809.105</v>
      </c>
      <c r="AE57" s="176">
        <v>2282.83</v>
      </c>
      <c r="AF57" s="176">
        <v>2246.0129999999999</v>
      </c>
      <c r="AG57" s="176">
        <v>2219.2530000000002</v>
      </c>
      <c r="AH57" s="176">
        <v>3090.3489999999997</v>
      </c>
      <c r="AI57" s="176">
        <v>3050.598</v>
      </c>
      <c r="AJ57" s="176">
        <v>3133.0329999999999</v>
      </c>
      <c r="AK57" s="176">
        <v>2532.223</v>
      </c>
      <c r="AL57" s="176">
        <v>2537.0010000000002</v>
      </c>
      <c r="AM57" s="176">
        <v>2586.5510000000004</v>
      </c>
      <c r="AN57" s="176">
        <v>2104.1410000000001</v>
      </c>
      <c r="AO57" s="176">
        <v>2010.6579999999999</v>
      </c>
      <c r="AP57" s="176">
        <v>1975.59</v>
      </c>
      <c r="AQ57" s="176">
        <v>2667.4779999999996</v>
      </c>
      <c r="AR57" s="176">
        <v>2670.4840000000004</v>
      </c>
      <c r="AS57" s="176">
        <v>2672.6210000000001</v>
      </c>
      <c r="AT57" s="176">
        <v>3300.085</v>
      </c>
      <c r="AU57" s="176">
        <v>3435.2750000000005</v>
      </c>
      <c r="AV57" s="176">
        <v>3552.0990000000002</v>
      </c>
      <c r="AW57" s="176">
        <v>2953.375</v>
      </c>
      <c r="AX57" s="176">
        <v>2933.0169999999998</v>
      </c>
      <c r="AY57" s="176">
        <v>2945.6489999999999</v>
      </c>
      <c r="AZ57" s="176">
        <v>2592.7629999999999</v>
      </c>
      <c r="BA57" s="176">
        <v>2525.944</v>
      </c>
      <c r="BB57" s="176">
        <v>2417.7190000000001</v>
      </c>
      <c r="BC57" s="176">
        <v>3217.3790000000004</v>
      </c>
      <c r="BD57" s="176">
        <v>3165.4610000000002</v>
      </c>
      <c r="BE57" s="176">
        <v>3127.0120000000002</v>
      </c>
      <c r="BF57" s="176">
        <v>3939.9579999999996</v>
      </c>
      <c r="BG57" s="176">
        <v>3862.79</v>
      </c>
      <c r="BH57" s="176">
        <v>3740.2280000000001</v>
      </c>
      <c r="BI57" s="176">
        <v>2704.0940000000001</v>
      </c>
      <c r="BJ57" s="176">
        <v>2656.0590000000002</v>
      </c>
      <c r="BK57" s="176">
        <v>2620.6479999999997</v>
      </c>
      <c r="BL57" s="176">
        <v>2098.384</v>
      </c>
      <c r="BM57" s="176">
        <v>2139.8980000000001</v>
      </c>
      <c r="BN57" s="176">
        <v>2297.87</v>
      </c>
      <c r="BO57" s="176">
        <v>1197.885</v>
      </c>
      <c r="BP57" s="176">
        <v>1179.83</v>
      </c>
      <c r="BQ57" s="176">
        <v>1121.7080000000001</v>
      </c>
      <c r="BR57" s="176">
        <v>1966.5239999999999</v>
      </c>
      <c r="BS57" s="176">
        <v>1981.5419999999999</v>
      </c>
      <c r="BT57" s="176">
        <v>2070.277</v>
      </c>
      <c r="BU57" s="176">
        <v>1812.797</v>
      </c>
      <c r="BV57" s="176">
        <v>1811.8500000000001</v>
      </c>
      <c r="BW57" s="176">
        <v>1859.202</v>
      </c>
      <c r="BX57" s="176">
        <v>1721.405</v>
      </c>
      <c r="BY57" s="176">
        <v>1700.9649999999999</v>
      </c>
      <c r="BZ57" s="176">
        <v>1723.325</v>
      </c>
      <c r="CA57" s="176">
        <v>2262.33</v>
      </c>
      <c r="CB57" s="176">
        <v>2235.8319999999999</v>
      </c>
      <c r="CC57" s="176">
        <v>2151.9490000000001</v>
      </c>
      <c r="CD57" s="176">
        <v>2558.1679999999997</v>
      </c>
      <c r="CE57" s="176">
        <v>2517.777</v>
      </c>
      <c r="CF57" s="176">
        <v>2485.6840000000002</v>
      </c>
      <c r="CG57" s="176">
        <v>3006.7129999999997</v>
      </c>
      <c r="CH57" s="176">
        <v>3014.8689999999997</v>
      </c>
      <c r="CI57" s="176">
        <v>3075.1210000000001</v>
      </c>
      <c r="CJ57" s="176">
        <v>2042.633</v>
      </c>
      <c r="CK57" s="176">
        <v>1647.9929999999999</v>
      </c>
      <c r="CL57" s="176">
        <v>380.31299999999999</v>
      </c>
      <c r="CM57" s="176">
        <v>906.90199999999993</v>
      </c>
      <c r="CN57" s="176">
        <v>906.90199999999993</v>
      </c>
      <c r="CO57" s="176">
        <v>936.15699999999993</v>
      </c>
      <c r="CP57" s="176">
        <v>923.65200000000004</v>
      </c>
      <c r="CQ57" s="176">
        <v>1060.49</v>
      </c>
      <c r="CR57" s="176">
        <v>1060.489</v>
      </c>
      <c r="CS57" s="176">
        <v>1206.7639999999999</v>
      </c>
      <c r="CT57" s="176">
        <v>1206.7639999999999</v>
      </c>
      <c r="CU57" s="176">
        <v>1170.1949999999999</v>
      </c>
      <c r="CV57" s="176">
        <v>1243.3329999999999</v>
      </c>
      <c r="CW57" s="176">
        <v>1243.3329999999999</v>
      </c>
      <c r="CX57" s="176">
        <v>1206.7639999999999</v>
      </c>
      <c r="CY57" s="176">
        <v>1060.49</v>
      </c>
      <c r="CZ57" s="176">
        <v>1060.49</v>
      </c>
      <c r="DA57" s="176">
        <v>1097.058</v>
      </c>
      <c r="DB57" s="176">
        <v>1060.489</v>
      </c>
      <c r="DC57" s="176">
        <v>1060.489</v>
      </c>
      <c r="DD57" s="176">
        <v>1133.627</v>
      </c>
      <c r="DE57" s="176">
        <v>1351.202</v>
      </c>
      <c r="DF57" s="176">
        <v>1337.7499999999998</v>
      </c>
      <c r="DG57" s="176">
        <v>1372.4759999999999</v>
      </c>
      <c r="DH57" s="176">
        <v>1363.2650000000001</v>
      </c>
      <c r="DI57" s="176">
        <v>2354.3199999999997</v>
      </c>
      <c r="DJ57" s="176">
        <v>1701.21</v>
      </c>
      <c r="DK57" s="176">
        <v>1613.7829999999999</v>
      </c>
      <c r="DL57" s="176">
        <v>1628.1120000000001</v>
      </c>
      <c r="DM57" s="176">
        <v>1659.578</v>
      </c>
      <c r="DN57" s="176">
        <v>2172.4799999999996</v>
      </c>
      <c r="DO57" s="176">
        <v>2100.6579999999999</v>
      </c>
      <c r="DP57" s="176">
        <v>2021.1209999999999</v>
      </c>
      <c r="DQ57" s="176">
        <v>1525.9709999999998</v>
      </c>
      <c r="DR57" s="176">
        <v>1529.961</v>
      </c>
      <c r="DS57" s="176">
        <v>1544.8240000000001</v>
      </c>
      <c r="DT57" s="176">
        <v>1600.1409999999998</v>
      </c>
      <c r="DU57" s="176">
        <v>1583.502</v>
      </c>
      <c r="DV57" s="176">
        <v>1659.2280000000001</v>
      </c>
      <c r="DW57" s="176">
        <v>2029.2619999999999</v>
      </c>
      <c r="DX57" s="176">
        <v>2034.9699999999998</v>
      </c>
      <c r="DY57" s="176">
        <v>1995.8060000000003</v>
      </c>
      <c r="DZ57" s="176">
        <v>2215.087</v>
      </c>
      <c r="EA57" s="176">
        <v>2196.4209999999998</v>
      </c>
      <c r="EB57" s="176">
        <v>2148.5520000000001</v>
      </c>
      <c r="EC57" s="176">
        <v>1581.83</v>
      </c>
      <c r="ED57" s="176">
        <v>1557.848</v>
      </c>
      <c r="EE57" s="176">
        <v>1730.1960000000001</v>
      </c>
      <c r="EF57" s="277">
        <f t="shared" si="0"/>
        <v>21215.282999999999</v>
      </c>
      <c r="EG57" s="277">
        <f t="shared" si="1"/>
        <v>22332.842999999997</v>
      </c>
    </row>
    <row r="58" spans="1:137" x14ac:dyDescent="0.2">
      <c r="A58" s="174" t="str">
        <f>IF('1'!$A$1=1,B58,C58)</f>
        <v xml:space="preserve">     Debit</v>
      </c>
      <c r="B58" s="175" t="s">
        <v>216</v>
      </c>
      <c r="C58" s="175" t="s">
        <v>234</v>
      </c>
      <c r="D58" s="176">
        <v>616.69399999999996</v>
      </c>
      <c r="E58" s="176">
        <v>1101.5940000000001</v>
      </c>
      <c r="F58" s="176">
        <v>1069.7860000000001</v>
      </c>
      <c r="G58" s="176">
        <v>1249.02</v>
      </c>
      <c r="H58" s="176">
        <v>1045.7620000000002</v>
      </c>
      <c r="I58" s="176">
        <v>1337.6680000000001</v>
      </c>
      <c r="J58" s="176">
        <v>1370.7139999999999</v>
      </c>
      <c r="K58" s="176">
        <v>1146.223</v>
      </c>
      <c r="L58" s="176">
        <v>1198.0880000000002</v>
      </c>
      <c r="M58" s="176">
        <v>1201.2710000000002</v>
      </c>
      <c r="N58" s="176">
        <v>1188.943</v>
      </c>
      <c r="O58" s="176">
        <v>1170.4189999999999</v>
      </c>
      <c r="P58" s="176">
        <v>1115.9460000000001</v>
      </c>
      <c r="Q58" s="176">
        <v>1161.2939999999999</v>
      </c>
      <c r="R58" s="176">
        <v>1396.876</v>
      </c>
      <c r="S58" s="176">
        <v>1230.2149999999999</v>
      </c>
      <c r="T58" s="176">
        <v>1260.3240000000001</v>
      </c>
      <c r="U58" s="176">
        <v>1272.518</v>
      </c>
      <c r="V58" s="176">
        <v>1687.5410000000002</v>
      </c>
      <c r="W58" s="176">
        <v>1528.953</v>
      </c>
      <c r="X58" s="176">
        <v>1734.1799999999998</v>
      </c>
      <c r="Y58" s="176">
        <v>1519.6789999999999</v>
      </c>
      <c r="Z58" s="176">
        <v>1285.047</v>
      </c>
      <c r="AA58" s="176">
        <v>1650.885</v>
      </c>
      <c r="AB58" s="176">
        <v>1330.38</v>
      </c>
      <c r="AC58" s="176">
        <v>1351.3879999999999</v>
      </c>
      <c r="AD58" s="176">
        <v>1647.096</v>
      </c>
      <c r="AE58" s="176">
        <v>1557.6959999999999</v>
      </c>
      <c r="AF58" s="176">
        <v>1532.5740000000001</v>
      </c>
      <c r="AG58" s="176">
        <v>1801.511</v>
      </c>
      <c r="AH58" s="176">
        <v>1947.6979999999999</v>
      </c>
      <c r="AI58" s="176">
        <v>1743.1990000000001</v>
      </c>
      <c r="AJ58" s="176">
        <v>2036.471</v>
      </c>
      <c r="AK58" s="176">
        <v>1679.2629999999999</v>
      </c>
      <c r="AL58" s="176">
        <v>1575.6109999999999</v>
      </c>
      <c r="AM58" s="176">
        <v>1513.4079999999999</v>
      </c>
      <c r="AN58" s="176">
        <v>1421.7170000000001</v>
      </c>
      <c r="AO58" s="176">
        <v>1630.2629999999999</v>
      </c>
      <c r="AP58" s="176">
        <v>1448.7669999999998</v>
      </c>
      <c r="AQ58" s="176">
        <v>1673.7110000000002</v>
      </c>
      <c r="AR58" s="176">
        <v>1832.6859999999999</v>
      </c>
      <c r="AS58" s="176">
        <v>1807.9490000000001</v>
      </c>
      <c r="AT58" s="176">
        <v>1874.4489999999998</v>
      </c>
      <c r="AU58" s="176">
        <v>2116.13</v>
      </c>
      <c r="AV58" s="176">
        <v>1804.2420000000002</v>
      </c>
      <c r="AW58" s="176">
        <v>2109.5540000000001</v>
      </c>
      <c r="AX58" s="176">
        <v>1955.3440000000001</v>
      </c>
      <c r="AY58" s="176">
        <v>1389.4559999999999</v>
      </c>
      <c r="AZ58" s="176">
        <v>1533.355</v>
      </c>
      <c r="BA58" s="176">
        <v>1683.962</v>
      </c>
      <c r="BB58" s="176">
        <v>1692.403</v>
      </c>
      <c r="BC58" s="176">
        <v>1555.066</v>
      </c>
      <c r="BD58" s="176">
        <v>2083.9290000000001</v>
      </c>
      <c r="BE58" s="176">
        <v>1934.5079999999998</v>
      </c>
      <c r="BF58" s="176">
        <v>2214.616</v>
      </c>
      <c r="BG58" s="176">
        <v>2120.748</v>
      </c>
      <c r="BH58" s="176">
        <v>2105.4269999999997</v>
      </c>
      <c r="BI58" s="176">
        <v>1860.615</v>
      </c>
      <c r="BJ58" s="176">
        <v>1608.2570000000001</v>
      </c>
      <c r="BK58" s="176">
        <v>1605.441</v>
      </c>
      <c r="BL58" s="176">
        <v>1640.116</v>
      </c>
      <c r="BM58" s="176">
        <v>1402.002</v>
      </c>
      <c r="BN58" s="176">
        <v>765.95600000000013</v>
      </c>
      <c r="BO58" s="176">
        <v>462.82000000000005</v>
      </c>
      <c r="BP58" s="176">
        <v>429.029</v>
      </c>
      <c r="BQ58" s="176">
        <v>454.024</v>
      </c>
      <c r="BR58" s="176">
        <v>737.44699999999989</v>
      </c>
      <c r="BS58" s="176">
        <v>743.07799999999997</v>
      </c>
      <c r="BT58" s="176">
        <v>811.32499999999993</v>
      </c>
      <c r="BU58" s="176">
        <v>821.42399999999998</v>
      </c>
      <c r="BV58" s="176">
        <v>679.44299999999998</v>
      </c>
      <c r="BW58" s="176">
        <v>957.77099999999996</v>
      </c>
      <c r="BX58" s="176">
        <v>874.81299999999999</v>
      </c>
      <c r="BY58" s="176">
        <v>948.07799999999997</v>
      </c>
      <c r="BZ58" s="176">
        <v>1028.4359999999999</v>
      </c>
      <c r="CA58" s="176">
        <v>1340.6399999999999</v>
      </c>
      <c r="CB58" s="176">
        <v>1297.335</v>
      </c>
      <c r="CC58" s="176">
        <v>1579.912</v>
      </c>
      <c r="CD58" s="176">
        <v>1741.7309999999998</v>
      </c>
      <c r="CE58" s="176">
        <v>1714.23</v>
      </c>
      <c r="CF58" s="176">
        <v>1683.85</v>
      </c>
      <c r="CG58" s="176">
        <v>1529.731</v>
      </c>
      <c r="CH58" s="176">
        <v>1771.8969999999999</v>
      </c>
      <c r="CI58" s="176">
        <v>1986.5830000000001</v>
      </c>
      <c r="CJ58" s="176">
        <v>1874.7460000000001</v>
      </c>
      <c r="CK58" s="176">
        <v>1591.165</v>
      </c>
      <c r="CL58" s="176">
        <v>87.765000000000001</v>
      </c>
      <c r="CM58" s="176">
        <v>409.56899999999996</v>
      </c>
      <c r="CN58" s="176">
        <v>409.56900000000002</v>
      </c>
      <c r="CO58" s="176">
        <v>438.82400000000001</v>
      </c>
      <c r="CP58" s="176">
        <v>414.05099999999999</v>
      </c>
      <c r="CQ58" s="176">
        <v>475.392</v>
      </c>
      <c r="CR58" s="176">
        <v>548.52800000000002</v>
      </c>
      <c r="CS58" s="176">
        <v>841.07799999999997</v>
      </c>
      <c r="CT58" s="176">
        <v>731.37099999999998</v>
      </c>
      <c r="CU58" s="176">
        <v>841.077</v>
      </c>
      <c r="CV58" s="176">
        <v>621.66599999999994</v>
      </c>
      <c r="CW58" s="176">
        <v>841.07799999999997</v>
      </c>
      <c r="CX58" s="176">
        <v>767.94100000000003</v>
      </c>
      <c r="CY58" s="176">
        <v>621.66599999999994</v>
      </c>
      <c r="CZ58" s="176">
        <v>694.803</v>
      </c>
      <c r="DA58" s="176">
        <v>585.09799999999996</v>
      </c>
      <c r="DB58" s="176">
        <v>731.37199999999996</v>
      </c>
      <c r="DC58" s="176">
        <v>767.94099999999992</v>
      </c>
      <c r="DD58" s="176">
        <v>731.37199999999996</v>
      </c>
      <c r="DE58" s="176">
        <v>693.86099999999999</v>
      </c>
      <c r="DF58" s="176">
        <v>650.798</v>
      </c>
      <c r="DG58" s="176">
        <v>630.59699999999998</v>
      </c>
      <c r="DH58" s="176">
        <v>795.23800000000006</v>
      </c>
      <c r="DI58" s="176">
        <v>721.4860000000001</v>
      </c>
      <c r="DJ58" s="176">
        <v>1159.9159999999999</v>
      </c>
      <c r="DK58" s="176">
        <v>984.01300000000003</v>
      </c>
      <c r="DL58" s="176">
        <v>1866.3720000000001</v>
      </c>
      <c r="DM58" s="176">
        <v>930.98399999999992</v>
      </c>
      <c r="DN58" s="176">
        <v>1065.7449999999999</v>
      </c>
      <c r="DO58" s="176">
        <v>1070.923</v>
      </c>
      <c r="DP58" s="176">
        <v>1237.42</v>
      </c>
      <c r="DQ58" s="176">
        <v>1443.4850000000001</v>
      </c>
      <c r="DR58" s="176">
        <v>1529.9590000000001</v>
      </c>
      <c r="DS58" s="176">
        <v>1461.32</v>
      </c>
      <c r="DT58" s="176">
        <v>1431.7049999999999</v>
      </c>
      <c r="DU58" s="176">
        <v>1583.5029999999999</v>
      </c>
      <c r="DV58" s="176">
        <v>1576.2670000000001</v>
      </c>
      <c r="DW58" s="176">
        <v>1366.6469999999999</v>
      </c>
      <c r="DX58" s="176">
        <v>1785.79</v>
      </c>
      <c r="DY58" s="176">
        <v>1621.5929999999998</v>
      </c>
      <c r="DZ58" s="176">
        <v>1713.558</v>
      </c>
      <c r="EA58" s="176">
        <v>1699.1180000000002</v>
      </c>
      <c r="EB58" s="176">
        <v>1611.414</v>
      </c>
      <c r="EC58" s="176">
        <v>1748.3389999999999</v>
      </c>
      <c r="ED58" s="176">
        <v>1894.6799999999998</v>
      </c>
      <c r="EE58" s="176">
        <v>2320.9949999999999</v>
      </c>
      <c r="EF58" s="277">
        <f t="shared" si="0"/>
        <v>14266.861000000001</v>
      </c>
      <c r="EG58" s="277">
        <f t="shared" si="1"/>
        <v>20353.608999999997</v>
      </c>
    </row>
    <row r="59" spans="1:137" x14ac:dyDescent="0.2">
      <c r="A59" s="192" t="str">
        <f>IF('1'!$A$1=1,B59,C59)</f>
        <v>Passenger</v>
      </c>
      <c r="B59" s="193" t="s">
        <v>244</v>
      </c>
      <c r="C59" s="193" t="s">
        <v>243</v>
      </c>
      <c r="D59" s="176">
        <v>347.87900000000002</v>
      </c>
      <c r="E59" s="176">
        <v>391.67899999999997</v>
      </c>
      <c r="F59" s="176">
        <v>209.30599999999993</v>
      </c>
      <c r="G59" s="176">
        <v>431.47999999999996</v>
      </c>
      <c r="H59" s="176">
        <v>418.30499999999995</v>
      </c>
      <c r="I59" s="176">
        <v>403.42399999999992</v>
      </c>
      <c r="J59" s="176">
        <v>717.99299999999994</v>
      </c>
      <c r="K59" s="176">
        <v>735.31400000000008</v>
      </c>
      <c r="L59" s="176">
        <v>784.20300000000009</v>
      </c>
      <c r="M59" s="176">
        <v>480.50900000000007</v>
      </c>
      <c r="N59" s="176">
        <v>512.87799999999993</v>
      </c>
      <c r="O59" s="176">
        <v>491.577</v>
      </c>
      <c r="P59" s="176">
        <v>388.15500000000003</v>
      </c>
      <c r="Q59" s="176">
        <v>501.46799999999996</v>
      </c>
      <c r="R59" s="176">
        <v>263.56200000000001</v>
      </c>
      <c r="S59" s="176">
        <v>615.10800000000006</v>
      </c>
      <c r="T59" s="176">
        <v>655.36799999999994</v>
      </c>
      <c r="U59" s="176">
        <v>873.29700000000003</v>
      </c>
      <c r="V59" s="176">
        <v>893.40399999999988</v>
      </c>
      <c r="W59" s="176">
        <v>1052.7219999999998</v>
      </c>
      <c r="X59" s="176">
        <v>945.91700000000003</v>
      </c>
      <c r="Y59" s="176">
        <v>463.63099999999997</v>
      </c>
      <c r="Z59" s="176">
        <v>616.82199999999989</v>
      </c>
      <c r="AA59" s="176">
        <v>393.06799999999998</v>
      </c>
      <c r="AB59" s="176">
        <v>678.76499999999987</v>
      </c>
      <c r="AC59" s="176">
        <v>567.58399999999995</v>
      </c>
      <c r="AD59" s="176">
        <v>432.02499999999998</v>
      </c>
      <c r="AE59" s="176">
        <v>644.56399999999996</v>
      </c>
      <c r="AF59" s="176">
        <v>687.01599999999985</v>
      </c>
      <c r="AG59" s="176">
        <v>469.95900000000006</v>
      </c>
      <c r="AH59" s="176">
        <v>1298.4659999999999</v>
      </c>
      <c r="AI59" s="176">
        <v>1307.3990000000001</v>
      </c>
      <c r="AJ59" s="176">
        <v>1148.779</v>
      </c>
      <c r="AK59" s="176">
        <v>479.78999999999996</v>
      </c>
      <c r="AL59" s="176">
        <v>427.28400000000011</v>
      </c>
      <c r="AM59" s="176">
        <v>440.26400000000001</v>
      </c>
      <c r="AN59" s="176">
        <v>568.68599999999992</v>
      </c>
      <c r="AO59" s="176">
        <v>326.05200000000002</v>
      </c>
      <c r="AP59" s="176">
        <v>421.45900000000006</v>
      </c>
      <c r="AQ59" s="176">
        <v>889.16</v>
      </c>
      <c r="AR59" s="176">
        <v>890.16099999999994</v>
      </c>
      <c r="AS59" s="176">
        <v>838.47</v>
      </c>
      <c r="AT59" s="176">
        <v>1478.4380000000001</v>
      </c>
      <c r="AU59" s="176">
        <v>1374.1100000000001</v>
      </c>
      <c r="AV59" s="176">
        <v>1550.5189999999998</v>
      </c>
      <c r="AW59" s="176">
        <v>843.82100000000003</v>
      </c>
      <c r="AX59" s="176">
        <v>921.80499999999995</v>
      </c>
      <c r="AY59" s="176">
        <v>1055.9879999999998</v>
      </c>
      <c r="AZ59" s="176">
        <v>864.25400000000002</v>
      </c>
      <c r="BA59" s="176">
        <v>651.85699999999997</v>
      </c>
      <c r="BB59" s="176">
        <v>564.1339999999999</v>
      </c>
      <c r="BC59" s="176">
        <v>1394.1980000000001</v>
      </c>
      <c r="BD59" s="176">
        <v>1266.1840000000002</v>
      </c>
      <c r="BE59" s="176">
        <v>1272.0050000000001</v>
      </c>
      <c r="BF59" s="176">
        <v>1957.1029999999998</v>
      </c>
      <c r="BG59" s="176">
        <v>1792.5360000000001</v>
      </c>
      <c r="BH59" s="176">
        <v>1882.4989999999998</v>
      </c>
      <c r="BI59" s="176">
        <v>992.32800000000009</v>
      </c>
      <c r="BJ59" s="176">
        <v>974.70000000000016</v>
      </c>
      <c r="BK59" s="176">
        <v>944.37799999999993</v>
      </c>
      <c r="BL59" s="176">
        <v>458.26800000000014</v>
      </c>
      <c r="BM59" s="176">
        <v>541.12400000000002</v>
      </c>
      <c r="BN59" s="176">
        <v>924.43099999999981</v>
      </c>
      <c r="BO59" s="176">
        <v>27.224999999999994</v>
      </c>
      <c r="BP59" s="176">
        <v>134.071</v>
      </c>
      <c r="BQ59" s="176">
        <v>80.122</v>
      </c>
      <c r="BR59" s="176">
        <v>382.37900000000002</v>
      </c>
      <c r="BS59" s="176">
        <v>412.82200000000006</v>
      </c>
      <c r="BT59" s="176">
        <v>475.60400000000004</v>
      </c>
      <c r="BU59" s="176">
        <v>453.19899999999996</v>
      </c>
      <c r="BV59" s="176">
        <v>481.27299999999997</v>
      </c>
      <c r="BW59" s="176">
        <v>338.036</v>
      </c>
      <c r="BX59" s="176">
        <v>451.51600000000002</v>
      </c>
      <c r="BY59" s="176">
        <v>390.38599999999997</v>
      </c>
      <c r="BZ59" s="176">
        <v>416.93299999999999</v>
      </c>
      <c r="CA59" s="176">
        <v>614.46</v>
      </c>
      <c r="CB59" s="176">
        <v>717.67399999999998</v>
      </c>
      <c r="CC59" s="176">
        <v>544.79700000000003</v>
      </c>
      <c r="CD59" s="176">
        <v>680.36400000000003</v>
      </c>
      <c r="CE59" s="176">
        <v>669.62199999999996</v>
      </c>
      <c r="CF59" s="176">
        <v>614.73900000000003</v>
      </c>
      <c r="CG59" s="176">
        <v>553.86800000000005</v>
      </c>
      <c r="CH59" s="176">
        <v>502.47799999999995</v>
      </c>
      <c r="CI59" s="176">
        <v>435.41499999999996</v>
      </c>
      <c r="CJ59" s="176">
        <v>195.86900000000003</v>
      </c>
      <c r="CK59" s="176">
        <v>142.06800000000004</v>
      </c>
      <c r="CL59" s="176">
        <v>175.529</v>
      </c>
      <c r="CM59" s="176">
        <v>29.254999999999999</v>
      </c>
      <c r="CN59" s="176">
        <v>29.254999999999999</v>
      </c>
      <c r="CO59" s="176">
        <v>0</v>
      </c>
      <c r="CP59" s="176">
        <v>0</v>
      </c>
      <c r="CQ59" s="176">
        <v>0</v>
      </c>
      <c r="CR59" s="176">
        <v>-36.567999999999998</v>
      </c>
      <c r="CS59" s="176">
        <v>-146.274</v>
      </c>
      <c r="CT59" s="176">
        <v>-109.705</v>
      </c>
      <c r="CU59" s="176">
        <v>-219.411</v>
      </c>
      <c r="CV59" s="176">
        <v>-182.84300000000002</v>
      </c>
      <c r="CW59" s="176">
        <v>-146.274</v>
      </c>
      <c r="CX59" s="176">
        <v>-219.41200000000001</v>
      </c>
      <c r="CY59" s="176">
        <v>-182.84300000000002</v>
      </c>
      <c r="CZ59" s="176">
        <v>-182.84300000000002</v>
      </c>
      <c r="DA59" s="176">
        <v>-182.84300000000002</v>
      </c>
      <c r="DB59" s="176">
        <v>-182.84299999999999</v>
      </c>
      <c r="DC59" s="176">
        <v>-219.41199999999998</v>
      </c>
      <c r="DD59" s="176">
        <v>-109.706</v>
      </c>
      <c r="DE59" s="176">
        <v>-146.07600000000002</v>
      </c>
      <c r="DF59" s="176">
        <v>-72.310999999999993</v>
      </c>
      <c r="DG59" s="176">
        <v>37.094000000000008</v>
      </c>
      <c r="DH59" s="176">
        <v>0</v>
      </c>
      <c r="DI59" s="176">
        <v>-37.972999999999999</v>
      </c>
      <c r="DJ59" s="176">
        <v>-115.99199999999999</v>
      </c>
      <c r="DK59" s="176">
        <v>196.803</v>
      </c>
      <c r="DL59" s="176">
        <v>-675.07000000000016</v>
      </c>
      <c r="DM59" s="176">
        <v>40.476999999999975</v>
      </c>
      <c r="DN59" s="176">
        <v>163.96099999999996</v>
      </c>
      <c r="DO59" s="176">
        <v>329.51499999999999</v>
      </c>
      <c r="DP59" s="176">
        <v>164.98999999999995</v>
      </c>
      <c r="DQ59" s="176">
        <v>-82.485000000000014</v>
      </c>
      <c r="DR59" s="176">
        <v>-124.04999999999995</v>
      </c>
      <c r="DS59" s="176">
        <v>41.752000000000066</v>
      </c>
      <c r="DT59" s="176">
        <v>-210.54499999999996</v>
      </c>
      <c r="DU59" s="176">
        <v>-333.36899999999997</v>
      </c>
      <c r="DV59" s="176">
        <v>-248.88499999999999</v>
      </c>
      <c r="DW59" s="176">
        <v>124.24000000000001</v>
      </c>
      <c r="DX59" s="176">
        <v>-290.71000000000004</v>
      </c>
      <c r="DY59" s="176">
        <v>-124.73799999999994</v>
      </c>
      <c r="DZ59" s="176">
        <v>-167.17600000000004</v>
      </c>
      <c r="EA59" s="176">
        <v>-165.76800000000003</v>
      </c>
      <c r="EB59" s="176">
        <v>-41.317999999999984</v>
      </c>
      <c r="EC59" s="176">
        <v>-666.03300000000002</v>
      </c>
      <c r="ED59" s="176">
        <v>-715.76800000000003</v>
      </c>
      <c r="EE59" s="176">
        <v>-337.6</v>
      </c>
      <c r="EF59" s="277">
        <f t="shared" si="0"/>
        <v>-98.07200000000023</v>
      </c>
      <c r="EG59" s="277">
        <f t="shared" si="1"/>
        <v>-3177.67</v>
      </c>
    </row>
    <row r="60" spans="1:137" x14ac:dyDescent="0.2">
      <c r="A60" s="174" t="str">
        <f>IF('1'!$A$1=1,B60,C60)</f>
        <v xml:space="preserve">      Credit</v>
      </c>
      <c r="B60" s="175" t="s">
        <v>214</v>
      </c>
      <c r="C60" s="175" t="s">
        <v>245</v>
      </c>
      <c r="D60" s="176">
        <v>490.19299999999998</v>
      </c>
      <c r="E60" s="176">
        <v>758.87699999999995</v>
      </c>
      <c r="F60" s="176">
        <v>744.19899999999996</v>
      </c>
      <c r="G60" s="176">
        <v>931.08799999999997</v>
      </c>
      <c r="H60" s="176">
        <v>857.52499999999998</v>
      </c>
      <c r="I60" s="176">
        <v>913.01199999999994</v>
      </c>
      <c r="J60" s="176">
        <v>1218.413</v>
      </c>
      <c r="K60" s="176">
        <v>1211.105</v>
      </c>
      <c r="L60" s="176">
        <v>1263.4380000000001</v>
      </c>
      <c r="M60" s="176">
        <v>939.17600000000004</v>
      </c>
      <c r="N60" s="176">
        <v>1002.443</v>
      </c>
      <c r="O60" s="176">
        <v>1006.561</v>
      </c>
      <c r="P60" s="176">
        <v>849.08900000000006</v>
      </c>
      <c r="Q60" s="176">
        <v>923.75699999999995</v>
      </c>
      <c r="R60" s="176">
        <v>948.822</v>
      </c>
      <c r="S60" s="176">
        <v>1255.845</v>
      </c>
      <c r="T60" s="176">
        <v>1235.117</v>
      </c>
      <c r="U60" s="176">
        <v>1272.518</v>
      </c>
      <c r="V60" s="176">
        <v>1588.2739999999999</v>
      </c>
      <c r="W60" s="176">
        <v>1604.1479999999999</v>
      </c>
      <c r="X60" s="176">
        <v>1734.181</v>
      </c>
      <c r="Y60" s="176">
        <v>1133.32</v>
      </c>
      <c r="Z60" s="176">
        <v>1130.8409999999999</v>
      </c>
      <c r="AA60" s="176">
        <v>1179.204</v>
      </c>
      <c r="AB60" s="176">
        <v>1113.175</v>
      </c>
      <c r="AC60" s="176">
        <v>1108.1389999999999</v>
      </c>
      <c r="AD60" s="176">
        <v>1134.066</v>
      </c>
      <c r="AE60" s="176">
        <v>1450.269</v>
      </c>
      <c r="AF60" s="176">
        <v>1426.8789999999999</v>
      </c>
      <c r="AG60" s="176">
        <v>1383.769</v>
      </c>
      <c r="AH60" s="176">
        <v>2155.453</v>
      </c>
      <c r="AI60" s="176">
        <v>2127.7280000000001</v>
      </c>
      <c r="AJ60" s="176">
        <v>2193.123</v>
      </c>
      <c r="AK60" s="176">
        <v>1359.404</v>
      </c>
      <c r="AL60" s="176">
        <v>1361.9690000000001</v>
      </c>
      <c r="AM60" s="176">
        <v>1375.825</v>
      </c>
      <c r="AN60" s="176">
        <v>1222.6759999999999</v>
      </c>
      <c r="AO60" s="176">
        <v>1168.355</v>
      </c>
      <c r="AP60" s="176">
        <v>1132.672</v>
      </c>
      <c r="AQ60" s="176">
        <v>1673.712</v>
      </c>
      <c r="AR60" s="176">
        <v>1675.598</v>
      </c>
      <c r="AS60" s="176">
        <v>1676.9390000000001</v>
      </c>
      <c r="AT60" s="176">
        <v>2191.2570000000001</v>
      </c>
      <c r="AU60" s="176">
        <v>2281.0230000000001</v>
      </c>
      <c r="AV60" s="176">
        <v>2368.0659999999998</v>
      </c>
      <c r="AW60" s="176">
        <v>1715.77</v>
      </c>
      <c r="AX60" s="176">
        <v>1703.943</v>
      </c>
      <c r="AY60" s="176">
        <v>1722.9269999999999</v>
      </c>
      <c r="AZ60" s="176">
        <v>1421.838</v>
      </c>
      <c r="BA60" s="176">
        <v>1385.1949999999999</v>
      </c>
      <c r="BB60" s="176">
        <v>1343.1769999999999</v>
      </c>
      <c r="BC60" s="176">
        <v>2064.4850000000001</v>
      </c>
      <c r="BD60" s="176">
        <v>2031.171</v>
      </c>
      <c r="BE60" s="176">
        <v>2014.008</v>
      </c>
      <c r="BF60" s="176">
        <v>2703.8919999999998</v>
      </c>
      <c r="BG60" s="176">
        <v>2650.9340000000002</v>
      </c>
      <c r="BH60" s="176">
        <v>2576.0509999999999</v>
      </c>
      <c r="BI60" s="176">
        <v>1736.5740000000001</v>
      </c>
      <c r="BJ60" s="176">
        <v>1705.7260000000001</v>
      </c>
      <c r="BK60" s="176">
        <v>1676.27</v>
      </c>
      <c r="BL60" s="176">
        <v>1085.3710000000001</v>
      </c>
      <c r="BM60" s="176">
        <v>1106.8440000000001</v>
      </c>
      <c r="BN60" s="176">
        <v>1214.9659999999999</v>
      </c>
      <c r="BO60" s="176">
        <v>190.57300000000001</v>
      </c>
      <c r="BP60" s="176">
        <v>187.7</v>
      </c>
      <c r="BQ60" s="176">
        <v>160.244</v>
      </c>
      <c r="BR60" s="176">
        <v>628.19500000000005</v>
      </c>
      <c r="BS60" s="176">
        <v>632.99300000000005</v>
      </c>
      <c r="BT60" s="176">
        <v>671.44100000000003</v>
      </c>
      <c r="BU60" s="176">
        <v>679.79899999999998</v>
      </c>
      <c r="BV60" s="176">
        <v>679.44399999999996</v>
      </c>
      <c r="BW60" s="176">
        <v>676.07299999999998</v>
      </c>
      <c r="BX60" s="176">
        <v>705.49400000000003</v>
      </c>
      <c r="BY60" s="176">
        <v>697.11699999999996</v>
      </c>
      <c r="BZ60" s="176">
        <v>694.88900000000001</v>
      </c>
      <c r="CA60" s="176">
        <v>1005.48</v>
      </c>
      <c r="CB60" s="176">
        <v>993.70299999999997</v>
      </c>
      <c r="CC60" s="176">
        <v>953.39499999999998</v>
      </c>
      <c r="CD60" s="176">
        <v>1143.011</v>
      </c>
      <c r="CE60" s="176">
        <v>1124.9639999999999</v>
      </c>
      <c r="CF60" s="176">
        <v>1122.567</v>
      </c>
      <c r="CG60" s="176">
        <v>1054.9870000000001</v>
      </c>
      <c r="CH60" s="176">
        <v>1057.8489999999999</v>
      </c>
      <c r="CI60" s="176">
        <v>1088.538</v>
      </c>
      <c r="CJ60" s="176">
        <v>671.55100000000004</v>
      </c>
      <c r="CK60" s="176">
        <v>511.44600000000003</v>
      </c>
      <c r="CL60" s="176">
        <v>175.529</v>
      </c>
      <c r="CM60" s="176">
        <v>29.254999999999999</v>
      </c>
      <c r="CN60" s="176">
        <v>29.254999999999999</v>
      </c>
      <c r="CO60" s="176">
        <v>58.51</v>
      </c>
      <c r="CP60" s="176">
        <v>31.85</v>
      </c>
      <c r="CQ60" s="176">
        <v>36.569000000000003</v>
      </c>
      <c r="CR60" s="176">
        <v>36.569000000000003</v>
      </c>
      <c r="CS60" s="176">
        <v>36.569000000000003</v>
      </c>
      <c r="CT60" s="176">
        <v>36.569000000000003</v>
      </c>
      <c r="CU60" s="176">
        <v>36.569000000000003</v>
      </c>
      <c r="CV60" s="176">
        <v>36.569000000000003</v>
      </c>
      <c r="CW60" s="176">
        <v>36.569000000000003</v>
      </c>
      <c r="CX60" s="176">
        <v>0</v>
      </c>
      <c r="CY60" s="176">
        <v>36.569000000000003</v>
      </c>
      <c r="CZ60" s="176">
        <v>36.569000000000003</v>
      </c>
      <c r="DA60" s="176">
        <v>36.569000000000003</v>
      </c>
      <c r="DB60" s="176">
        <v>73.137</v>
      </c>
      <c r="DC60" s="176">
        <v>73.137</v>
      </c>
      <c r="DD60" s="176">
        <v>109.706</v>
      </c>
      <c r="DE60" s="176">
        <v>109.557</v>
      </c>
      <c r="DF60" s="176">
        <v>108.46599999999999</v>
      </c>
      <c r="DG60" s="176">
        <v>148.376</v>
      </c>
      <c r="DH60" s="176">
        <v>151.47399999999999</v>
      </c>
      <c r="DI60" s="176">
        <v>113.919</v>
      </c>
      <c r="DJ60" s="176">
        <v>193.31899999999999</v>
      </c>
      <c r="DK60" s="176">
        <v>432.96600000000001</v>
      </c>
      <c r="DL60" s="176">
        <v>436.81099999999998</v>
      </c>
      <c r="DM60" s="176">
        <v>404.77499999999998</v>
      </c>
      <c r="DN60" s="176">
        <v>655.84299999999996</v>
      </c>
      <c r="DO60" s="176">
        <v>659.03</v>
      </c>
      <c r="DP60" s="176">
        <v>659.95799999999997</v>
      </c>
      <c r="DQ60" s="176">
        <v>577.39400000000001</v>
      </c>
      <c r="DR60" s="176">
        <v>578.904</v>
      </c>
      <c r="DS60" s="176">
        <v>584.52800000000002</v>
      </c>
      <c r="DT60" s="176">
        <v>378.98099999999999</v>
      </c>
      <c r="DU60" s="176">
        <v>375.04</v>
      </c>
      <c r="DV60" s="176">
        <v>373.32600000000002</v>
      </c>
      <c r="DW60" s="176">
        <v>745.44299999999998</v>
      </c>
      <c r="DX60" s="176">
        <v>747.54</v>
      </c>
      <c r="DY60" s="176">
        <v>748.42700000000002</v>
      </c>
      <c r="DZ60" s="176">
        <v>710.5</v>
      </c>
      <c r="EA60" s="176">
        <v>704.51199999999994</v>
      </c>
      <c r="EB60" s="176">
        <v>661.09299999999996</v>
      </c>
      <c r="EC60" s="176">
        <v>208.136</v>
      </c>
      <c r="ED60" s="176">
        <v>84.207999999999998</v>
      </c>
      <c r="EE60" s="176">
        <v>295.399</v>
      </c>
      <c r="EF60" s="277">
        <f t="shared" si="0"/>
        <v>5448.9210000000003</v>
      </c>
      <c r="EG60" s="277">
        <f t="shared" si="1"/>
        <v>6032.6050000000005</v>
      </c>
    </row>
    <row r="61" spans="1:137" x14ac:dyDescent="0.2">
      <c r="A61" s="174" t="str">
        <f>IF('1'!$A$1=1,B61,C61)</f>
        <v xml:space="preserve">      Debit</v>
      </c>
      <c r="B61" s="175" t="s">
        <v>216</v>
      </c>
      <c r="C61" s="175" t="s">
        <v>246</v>
      </c>
      <c r="D61" s="176">
        <v>142.31399999999999</v>
      </c>
      <c r="E61" s="176">
        <v>367.19799999999998</v>
      </c>
      <c r="F61" s="176">
        <v>534.89300000000003</v>
      </c>
      <c r="G61" s="176">
        <v>499.608</v>
      </c>
      <c r="H61" s="176">
        <v>439.22</v>
      </c>
      <c r="I61" s="176">
        <v>509.58800000000002</v>
      </c>
      <c r="J61" s="176">
        <v>500.42</v>
      </c>
      <c r="K61" s="176">
        <v>475.791</v>
      </c>
      <c r="L61" s="176">
        <v>479.23500000000001</v>
      </c>
      <c r="M61" s="176">
        <v>458.66699999999997</v>
      </c>
      <c r="N61" s="176">
        <v>489.565</v>
      </c>
      <c r="O61" s="176">
        <v>514.98400000000004</v>
      </c>
      <c r="P61" s="176">
        <v>460.93400000000003</v>
      </c>
      <c r="Q61" s="176">
        <v>422.28899999999999</v>
      </c>
      <c r="R61" s="176">
        <v>685.26</v>
      </c>
      <c r="S61" s="176">
        <v>640.73699999999997</v>
      </c>
      <c r="T61" s="176">
        <v>579.74900000000002</v>
      </c>
      <c r="U61" s="176">
        <v>399.221</v>
      </c>
      <c r="V61" s="176">
        <v>694.87</v>
      </c>
      <c r="W61" s="176">
        <v>551.42600000000004</v>
      </c>
      <c r="X61" s="176">
        <v>788.26400000000001</v>
      </c>
      <c r="Y61" s="176">
        <v>669.68899999999996</v>
      </c>
      <c r="Z61" s="176">
        <v>514.01900000000001</v>
      </c>
      <c r="AA61" s="176">
        <v>786.13599999999997</v>
      </c>
      <c r="AB61" s="176">
        <v>434.41</v>
      </c>
      <c r="AC61" s="176">
        <v>540.55499999999995</v>
      </c>
      <c r="AD61" s="176">
        <v>702.04100000000005</v>
      </c>
      <c r="AE61" s="176">
        <v>805.70500000000004</v>
      </c>
      <c r="AF61" s="176">
        <v>739.86300000000006</v>
      </c>
      <c r="AG61" s="176">
        <v>913.81</v>
      </c>
      <c r="AH61" s="176">
        <v>856.98699999999997</v>
      </c>
      <c r="AI61" s="176">
        <v>820.32899999999995</v>
      </c>
      <c r="AJ61" s="176">
        <v>1044.3440000000001</v>
      </c>
      <c r="AK61" s="176">
        <v>879.61400000000003</v>
      </c>
      <c r="AL61" s="176">
        <v>934.68499999999995</v>
      </c>
      <c r="AM61" s="176">
        <v>935.56100000000004</v>
      </c>
      <c r="AN61" s="176">
        <v>653.99</v>
      </c>
      <c r="AO61" s="176">
        <v>842.303</v>
      </c>
      <c r="AP61" s="176">
        <v>711.21299999999997</v>
      </c>
      <c r="AQ61" s="176">
        <v>784.55200000000002</v>
      </c>
      <c r="AR61" s="176">
        <v>785.43700000000001</v>
      </c>
      <c r="AS61" s="176">
        <v>838.46900000000005</v>
      </c>
      <c r="AT61" s="176">
        <v>712.81899999999996</v>
      </c>
      <c r="AU61" s="176">
        <v>906.91300000000001</v>
      </c>
      <c r="AV61" s="176">
        <v>817.54700000000003</v>
      </c>
      <c r="AW61" s="176">
        <v>871.94899999999996</v>
      </c>
      <c r="AX61" s="176">
        <v>782.13800000000003</v>
      </c>
      <c r="AY61" s="176">
        <v>666.93899999999996</v>
      </c>
      <c r="AZ61" s="176">
        <v>557.58399999999995</v>
      </c>
      <c r="BA61" s="176">
        <v>733.33799999999997</v>
      </c>
      <c r="BB61" s="176">
        <v>779.04300000000001</v>
      </c>
      <c r="BC61" s="176">
        <v>670.28700000000003</v>
      </c>
      <c r="BD61" s="176">
        <v>764.98699999999997</v>
      </c>
      <c r="BE61" s="176">
        <v>742.00300000000004</v>
      </c>
      <c r="BF61" s="176">
        <v>746.78899999999999</v>
      </c>
      <c r="BG61" s="176">
        <v>858.39800000000002</v>
      </c>
      <c r="BH61" s="176">
        <v>693.55200000000002</v>
      </c>
      <c r="BI61" s="176">
        <v>744.24599999999998</v>
      </c>
      <c r="BJ61" s="176">
        <v>731.02599999999995</v>
      </c>
      <c r="BK61" s="176">
        <v>731.89200000000005</v>
      </c>
      <c r="BL61" s="176">
        <v>627.10299999999995</v>
      </c>
      <c r="BM61" s="176">
        <v>565.72</v>
      </c>
      <c r="BN61" s="176">
        <v>290.53500000000003</v>
      </c>
      <c r="BO61" s="176">
        <v>163.34800000000001</v>
      </c>
      <c r="BP61" s="176">
        <v>53.628999999999998</v>
      </c>
      <c r="BQ61" s="176">
        <v>80.122</v>
      </c>
      <c r="BR61" s="176">
        <v>245.816</v>
      </c>
      <c r="BS61" s="176">
        <v>220.17099999999999</v>
      </c>
      <c r="BT61" s="176">
        <v>195.83699999999999</v>
      </c>
      <c r="BU61" s="176">
        <v>226.6</v>
      </c>
      <c r="BV61" s="176">
        <v>198.17099999999999</v>
      </c>
      <c r="BW61" s="176">
        <v>338.03699999999998</v>
      </c>
      <c r="BX61" s="176">
        <v>253.97800000000001</v>
      </c>
      <c r="BY61" s="176">
        <v>306.73099999999999</v>
      </c>
      <c r="BZ61" s="176">
        <v>277.95600000000002</v>
      </c>
      <c r="CA61" s="176">
        <v>391.02</v>
      </c>
      <c r="CB61" s="176">
        <v>276.029</v>
      </c>
      <c r="CC61" s="176">
        <v>408.59800000000001</v>
      </c>
      <c r="CD61" s="176">
        <v>462.64699999999999</v>
      </c>
      <c r="CE61" s="176">
        <v>455.34199999999998</v>
      </c>
      <c r="CF61" s="176">
        <v>507.82799999999997</v>
      </c>
      <c r="CG61" s="176">
        <v>501.11900000000003</v>
      </c>
      <c r="CH61" s="176">
        <v>555.37099999999998</v>
      </c>
      <c r="CI61" s="176">
        <v>653.12300000000005</v>
      </c>
      <c r="CJ61" s="176">
        <v>475.68200000000002</v>
      </c>
      <c r="CK61" s="176">
        <v>369.37799999999999</v>
      </c>
      <c r="CL61" s="176">
        <v>0</v>
      </c>
      <c r="CM61" s="176">
        <v>0</v>
      </c>
      <c r="CN61" s="176">
        <v>0</v>
      </c>
      <c r="CO61" s="176">
        <v>58.51</v>
      </c>
      <c r="CP61" s="176">
        <v>31.85</v>
      </c>
      <c r="CQ61" s="176">
        <v>36.569000000000003</v>
      </c>
      <c r="CR61" s="176">
        <v>73.137</v>
      </c>
      <c r="CS61" s="176">
        <v>182.84299999999999</v>
      </c>
      <c r="CT61" s="176">
        <v>146.274</v>
      </c>
      <c r="CU61" s="176">
        <v>255.98</v>
      </c>
      <c r="CV61" s="176">
        <v>219.41200000000001</v>
      </c>
      <c r="CW61" s="176">
        <v>182.84299999999999</v>
      </c>
      <c r="CX61" s="176">
        <v>219.41200000000001</v>
      </c>
      <c r="CY61" s="176">
        <v>219.41200000000001</v>
      </c>
      <c r="CZ61" s="176">
        <v>219.41200000000001</v>
      </c>
      <c r="DA61" s="176">
        <v>219.41200000000001</v>
      </c>
      <c r="DB61" s="176">
        <v>255.98</v>
      </c>
      <c r="DC61" s="176">
        <v>292.54899999999998</v>
      </c>
      <c r="DD61" s="176">
        <v>219.41200000000001</v>
      </c>
      <c r="DE61" s="176">
        <v>255.63300000000001</v>
      </c>
      <c r="DF61" s="176">
        <v>180.77699999999999</v>
      </c>
      <c r="DG61" s="176">
        <v>111.282</v>
      </c>
      <c r="DH61" s="176">
        <v>151.47399999999999</v>
      </c>
      <c r="DI61" s="176">
        <v>151.892</v>
      </c>
      <c r="DJ61" s="176">
        <v>309.31099999999998</v>
      </c>
      <c r="DK61" s="176">
        <v>236.16300000000001</v>
      </c>
      <c r="DL61" s="176">
        <v>1111.8810000000001</v>
      </c>
      <c r="DM61" s="176">
        <v>364.298</v>
      </c>
      <c r="DN61" s="176">
        <v>491.88200000000001</v>
      </c>
      <c r="DO61" s="176">
        <v>329.51499999999999</v>
      </c>
      <c r="DP61" s="176">
        <v>494.96800000000002</v>
      </c>
      <c r="DQ61" s="176">
        <v>659.87900000000002</v>
      </c>
      <c r="DR61" s="176">
        <v>702.95399999999995</v>
      </c>
      <c r="DS61" s="176">
        <v>542.77599999999995</v>
      </c>
      <c r="DT61" s="176">
        <v>589.52599999999995</v>
      </c>
      <c r="DU61" s="176">
        <v>708.40899999999999</v>
      </c>
      <c r="DV61" s="176">
        <v>622.21100000000001</v>
      </c>
      <c r="DW61" s="176">
        <v>621.20299999999997</v>
      </c>
      <c r="DX61" s="176">
        <v>1038.25</v>
      </c>
      <c r="DY61" s="176">
        <v>873.16499999999996</v>
      </c>
      <c r="DZ61" s="176">
        <v>877.67600000000004</v>
      </c>
      <c r="EA61" s="176">
        <v>870.28</v>
      </c>
      <c r="EB61" s="176">
        <v>702.41099999999994</v>
      </c>
      <c r="EC61" s="176">
        <v>874.16899999999998</v>
      </c>
      <c r="ED61" s="176">
        <v>799.976</v>
      </c>
      <c r="EE61" s="176">
        <v>632.99900000000002</v>
      </c>
      <c r="EF61" s="277">
        <f t="shared" si="0"/>
        <v>5546.9929999999995</v>
      </c>
      <c r="EG61" s="277">
        <f t="shared" si="1"/>
        <v>9210.2749999999996</v>
      </c>
    </row>
    <row r="62" spans="1:137" x14ac:dyDescent="0.2">
      <c r="A62" s="192" t="str">
        <f>IF('1'!$A$1=1,B62,C62)</f>
        <v>Freight</v>
      </c>
      <c r="B62" s="193" t="s">
        <v>248</v>
      </c>
      <c r="C62" s="193" t="s">
        <v>247</v>
      </c>
      <c r="D62" s="176">
        <v>126.502</v>
      </c>
      <c r="E62" s="176">
        <v>195.83999999999997</v>
      </c>
      <c r="F62" s="176">
        <v>209.30599999999998</v>
      </c>
      <c r="G62" s="176">
        <v>158.96700000000001</v>
      </c>
      <c r="H62" s="176">
        <v>146.40700000000001</v>
      </c>
      <c r="I62" s="176">
        <v>148.63</v>
      </c>
      <c r="J62" s="176">
        <v>130.54500000000002</v>
      </c>
      <c r="K62" s="176">
        <v>129.762</v>
      </c>
      <c r="L62" s="176">
        <v>152.48400000000001</v>
      </c>
      <c r="M62" s="176">
        <v>152.88900000000001</v>
      </c>
      <c r="N62" s="176">
        <v>163.18900000000002</v>
      </c>
      <c r="O62" s="176">
        <v>117.04200000000003</v>
      </c>
      <c r="P62" s="176">
        <v>145.55799999999996</v>
      </c>
      <c r="Q62" s="176">
        <v>158.35900000000001</v>
      </c>
      <c r="R62" s="176">
        <v>158.137</v>
      </c>
      <c r="S62" s="176">
        <v>128.14699999999999</v>
      </c>
      <c r="T62" s="176">
        <v>126.03200000000001</v>
      </c>
      <c r="U62" s="176">
        <v>124.75700000000001</v>
      </c>
      <c r="V62" s="176">
        <v>24.817000000000007</v>
      </c>
      <c r="W62" s="176">
        <v>25.065000000000026</v>
      </c>
      <c r="X62" s="176">
        <v>78.82699999999997</v>
      </c>
      <c r="Y62" s="176">
        <v>128.78699999999998</v>
      </c>
      <c r="Z62" s="176">
        <v>128.505</v>
      </c>
      <c r="AA62" s="176">
        <v>78.613999999999976</v>
      </c>
      <c r="AB62" s="176">
        <v>54.301000000000045</v>
      </c>
      <c r="AC62" s="176">
        <v>54.055000000000007</v>
      </c>
      <c r="AD62" s="176">
        <v>81.003999999999962</v>
      </c>
      <c r="AE62" s="176">
        <v>214.85399999999998</v>
      </c>
      <c r="AF62" s="176">
        <v>211.38900000000001</v>
      </c>
      <c r="AG62" s="176">
        <v>261.08900000000006</v>
      </c>
      <c r="AH62" s="176">
        <v>207.755</v>
      </c>
      <c r="AI62" s="176">
        <v>205.08199999999999</v>
      </c>
      <c r="AJ62" s="176">
        <v>261.08699999999999</v>
      </c>
      <c r="AK62" s="176">
        <v>613.06399999999996</v>
      </c>
      <c r="AL62" s="176">
        <v>614.221</v>
      </c>
      <c r="AM62" s="176">
        <v>660.39599999999996</v>
      </c>
      <c r="AN62" s="176">
        <v>341.21199999999999</v>
      </c>
      <c r="AO62" s="176">
        <v>326.053</v>
      </c>
      <c r="AP62" s="176">
        <v>316.09400000000005</v>
      </c>
      <c r="AQ62" s="176">
        <v>287.66899999999998</v>
      </c>
      <c r="AR62" s="176">
        <v>287.99299999999999</v>
      </c>
      <c r="AS62" s="176">
        <v>288.22400000000005</v>
      </c>
      <c r="AT62" s="176">
        <v>422.411</v>
      </c>
      <c r="AU62" s="176">
        <v>439.71499999999997</v>
      </c>
      <c r="AV62" s="176">
        <v>451.05999999999995</v>
      </c>
      <c r="AW62" s="176">
        <v>534.42000000000007</v>
      </c>
      <c r="AX62" s="176">
        <v>530.73699999999997</v>
      </c>
      <c r="AY62" s="176">
        <v>527.99400000000003</v>
      </c>
      <c r="AZ62" s="176">
        <v>446.06700000000001</v>
      </c>
      <c r="BA62" s="176">
        <v>434.57100000000003</v>
      </c>
      <c r="BB62" s="176">
        <v>429.81700000000001</v>
      </c>
      <c r="BC62" s="176">
        <v>455.79499999999996</v>
      </c>
      <c r="BD62" s="176">
        <v>448.43999999999994</v>
      </c>
      <c r="BE62" s="176">
        <v>424.00099999999998</v>
      </c>
      <c r="BF62" s="176">
        <v>386.27100000000002</v>
      </c>
      <c r="BG62" s="176">
        <v>378.70499999999998</v>
      </c>
      <c r="BH62" s="176">
        <v>371.54499999999996</v>
      </c>
      <c r="BI62" s="176">
        <v>272.89099999999996</v>
      </c>
      <c r="BJ62" s="176">
        <v>268.04200000000003</v>
      </c>
      <c r="BK62" s="176">
        <v>259.70400000000006</v>
      </c>
      <c r="BL62" s="176">
        <v>458.26800000000003</v>
      </c>
      <c r="BM62" s="176">
        <v>467.334</v>
      </c>
      <c r="BN62" s="176">
        <v>449.00900000000001</v>
      </c>
      <c r="BO62" s="176">
        <v>653.39100000000008</v>
      </c>
      <c r="BP62" s="176">
        <v>643.5440000000001</v>
      </c>
      <c r="BQ62" s="176">
        <v>614.26900000000001</v>
      </c>
      <c r="BR62" s="176">
        <v>355.06699999999995</v>
      </c>
      <c r="BS62" s="176">
        <v>357.77800000000002</v>
      </c>
      <c r="BT62" s="176">
        <v>335.72</v>
      </c>
      <c r="BU62" s="176">
        <v>566.49900000000002</v>
      </c>
      <c r="BV62" s="176">
        <v>566.20299999999997</v>
      </c>
      <c r="BW62" s="176">
        <v>563.39499999999998</v>
      </c>
      <c r="BX62" s="176">
        <v>366.85700000000003</v>
      </c>
      <c r="BY62" s="176">
        <v>362.50099999999998</v>
      </c>
      <c r="BZ62" s="176">
        <v>333.54700000000003</v>
      </c>
      <c r="CA62" s="176">
        <v>391.02000000000004</v>
      </c>
      <c r="CB62" s="176">
        <v>386.43999999999994</v>
      </c>
      <c r="CC62" s="176">
        <v>408.59800000000001</v>
      </c>
      <c r="CD62" s="176">
        <v>462.64800000000002</v>
      </c>
      <c r="CE62" s="176">
        <v>455.34300000000007</v>
      </c>
      <c r="CF62" s="176">
        <v>427.64499999999998</v>
      </c>
      <c r="CG62" s="176">
        <v>1028.6129999999998</v>
      </c>
      <c r="CH62" s="176">
        <v>714.04799999999989</v>
      </c>
      <c r="CI62" s="176">
        <v>653.12300000000005</v>
      </c>
      <c r="CJ62" s="176">
        <v>279.81200000000001</v>
      </c>
      <c r="CK62" s="176">
        <v>113.65499999999997</v>
      </c>
      <c r="CL62" s="176">
        <v>-29.254999999999999</v>
      </c>
      <c r="CM62" s="176">
        <v>468.07799999999997</v>
      </c>
      <c r="CN62" s="176">
        <v>438.82299999999992</v>
      </c>
      <c r="CO62" s="176">
        <v>409.56799999999993</v>
      </c>
      <c r="CP62" s="176">
        <v>414.05100000000004</v>
      </c>
      <c r="CQ62" s="176">
        <v>475.392</v>
      </c>
      <c r="CR62" s="176">
        <v>548.529</v>
      </c>
      <c r="CS62" s="176">
        <v>621.66600000000005</v>
      </c>
      <c r="CT62" s="176">
        <v>621.66600000000005</v>
      </c>
      <c r="CU62" s="176">
        <v>621.66600000000005</v>
      </c>
      <c r="CV62" s="176">
        <v>841.07799999999997</v>
      </c>
      <c r="CW62" s="176">
        <v>621.66599999999994</v>
      </c>
      <c r="CX62" s="176">
        <v>841.07799999999997</v>
      </c>
      <c r="CY62" s="176">
        <v>731.37199999999996</v>
      </c>
      <c r="CZ62" s="176">
        <v>658.2349999999999</v>
      </c>
      <c r="DA62" s="176">
        <v>731.37199999999996</v>
      </c>
      <c r="DB62" s="176">
        <v>548.529</v>
      </c>
      <c r="DC62" s="176">
        <v>548.529</v>
      </c>
      <c r="DD62" s="176">
        <v>548.529</v>
      </c>
      <c r="DE62" s="176">
        <v>839.93599999999992</v>
      </c>
      <c r="DF62" s="176">
        <v>795.41899999999998</v>
      </c>
      <c r="DG62" s="176">
        <v>778.97299999999996</v>
      </c>
      <c r="DH62" s="176">
        <v>605.8950000000001</v>
      </c>
      <c r="DI62" s="176">
        <v>1670.807</v>
      </c>
      <c r="DJ62" s="176">
        <v>734.61400000000003</v>
      </c>
      <c r="DK62" s="176">
        <v>472.32699999999988</v>
      </c>
      <c r="DL62" s="176">
        <v>516.23</v>
      </c>
      <c r="DM62" s="176">
        <v>688.11699999999996</v>
      </c>
      <c r="DN62" s="176">
        <v>942.77399999999989</v>
      </c>
      <c r="DO62" s="176">
        <v>741.40899999999999</v>
      </c>
      <c r="DP62" s="176">
        <v>824.94799999999987</v>
      </c>
      <c r="DQ62" s="176">
        <v>288.69799999999998</v>
      </c>
      <c r="DR62" s="176">
        <v>248.10199999999998</v>
      </c>
      <c r="DS62" s="176">
        <v>125.25599999999997</v>
      </c>
      <c r="DT62" s="176">
        <v>378.98099999999988</v>
      </c>
      <c r="DU62" s="176">
        <v>375.03999999999996</v>
      </c>
      <c r="DV62" s="176">
        <v>373.32600000000002</v>
      </c>
      <c r="DW62" s="176">
        <v>579.78899999999999</v>
      </c>
      <c r="DX62" s="176">
        <v>581.41999999999996</v>
      </c>
      <c r="DY62" s="176">
        <v>623.68900000000008</v>
      </c>
      <c r="DZ62" s="176">
        <v>752.2940000000001</v>
      </c>
      <c r="EA62" s="176">
        <v>745.95400000000006</v>
      </c>
      <c r="EB62" s="176">
        <v>702.41099999999994</v>
      </c>
      <c r="EC62" s="176">
        <v>666.03300000000002</v>
      </c>
      <c r="ED62" s="176">
        <v>252.62400000000002</v>
      </c>
      <c r="EE62" s="176">
        <v>-126.59999999999991</v>
      </c>
      <c r="EF62" s="277">
        <f t="shared" si="0"/>
        <v>7859.1769999999997</v>
      </c>
      <c r="EG62" s="277">
        <f t="shared" si="1"/>
        <v>5904.9609999999993</v>
      </c>
    </row>
    <row r="63" spans="1:137" x14ac:dyDescent="0.2">
      <c r="A63" s="174" t="str">
        <f>IF('1'!$A$1=1,B63,C63)</f>
        <v xml:space="preserve">      Credit</v>
      </c>
      <c r="B63" s="175" t="s">
        <v>214</v>
      </c>
      <c r="C63" s="175" t="s">
        <v>245</v>
      </c>
      <c r="D63" s="176">
        <v>205.565</v>
      </c>
      <c r="E63" s="176">
        <v>318.23899999999998</v>
      </c>
      <c r="F63" s="176">
        <v>325.58699999999999</v>
      </c>
      <c r="G63" s="176">
        <v>272.51400000000001</v>
      </c>
      <c r="H63" s="176">
        <v>250.983</v>
      </c>
      <c r="I63" s="176">
        <v>276.02699999999999</v>
      </c>
      <c r="J63" s="176">
        <v>217.57400000000001</v>
      </c>
      <c r="K63" s="176">
        <v>216.26900000000001</v>
      </c>
      <c r="L63" s="176">
        <v>217.834</v>
      </c>
      <c r="M63" s="176">
        <v>305.77800000000002</v>
      </c>
      <c r="N63" s="176">
        <v>326.37700000000001</v>
      </c>
      <c r="O63" s="176">
        <v>304.30900000000003</v>
      </c>
      <c r="P63" s="176">
        <v>315.37599999999998</v>
      </c>
      <c r="Q63" s="176">
        <v>343.11</v>
      </c>
      <c r="R63" s="176">
        <v>316.274</v>
      </c>
      <c r="S63" s="176">
        <v>281.92399999999998</v>
      </c>
      <c r="T63" s="176">
        <v>277.27100000000002</v>
      </c>
      <c r="U63" s="176">
        <v>299.416</v>
      </c>
      <c r="V63" s="176">
        <v>272.98500000000001</v>
      </c>
      <c r="W63" s="176">
        <v>275.71300000000002</v>
      </c>
      <c r="X63" s="176">
        <v>315.30599999999998</v>
      </c>
      <c r="Y63" s="176">
        <v>360.60199999999998</v>
      </c>
      <c r="Z63" s="176">
        <v>359.81299999999999</v>
      </c>
      <c r="AA63" s="176">
        <v>340.65899999999999</v>
      </c>
      <c r="AB63" s="176">
        <v>325.80700000000002</v>
      </c>
      <c r="AC63" s="176">
        <v>324.33300000000003</v>
      </c>
      <c r="AD63" s="176">
        <v>351.02</v>
      </c>
      <c r="AE63" s="176">
        <v>402.85199999999998</v>
      </c>
      <c r="AF63" s="176">
        <v>396.35500000000002</v>
      </c>
      <c r="AG63" s="176">
        <v>417.74200000000002</v>
      </c>
      <c r="AH63" s="176">
        <v>467.44799999999998</v>
      </c>
      <c r="AI63" s="176">
        <v>461.435</v>
      </c>
      <c r="AJ63" s="176">
        <v>496.06400000000002</v>
      </c>
      <c r="AK63" s="176">
        <v>719.68399999999997</v>
      </c>
      <c r="AL63" s="176">
        <v>721.04200000000003</v>
      </c>
      <c r="AM63" s="176">
        <v>770.46199999999999</v>
      </c>
      <c r="AN63" s="176">
        <v>483.38400000000001</v>
      </c>
      <c r="AO63" s="176">
        <v>461.90800000000002</v>
      </c>
      <c r="AP63" s="176">
        <v>447.8</v>
      </c>
      <c r="AQ63" s="176">
        <v>496.88299999999998</v>
      </c>
      <c r="AR63" s="176">
        <v>497.44299999999998</v>
      </c>
      <c r="AS63" s="176">
        <v>497.84100000000001</v>
      </c>
      <c r="AT63" s="176">
        <v>554.41399999999999</v>
      </c>
      <c r="AU63" s="176">
        <v>577.12599999999998</v>
      </c>
      <c r="AV63" s="176">
        <v>620.20799999999997</v>
      </c>
      <c r="AW63" s="176">
        <v>731.31200000000001</v>
      </c>
      <c r="AX63" s="176">
        <v>726.27099999999996</v>
      </c>
      <c r="AY63" s="176">
        <v>750.30700000000002</v>
      </c>
      <c r="AZ63" s="176">
        <v>641.221</v>
      </c>
      <c r="BA63" s="176">
        <v>624.69600000000003</v>
      </c>
      <c r="BB63" s="176">
        <v>590.99800000000005</v>
      </c>
      <c r="BC63" s="176">
        <v>616.66399999999999</v>
      </c>
      <c r="BD63" s="176">
        <v>606.71299999999997</v>
      </c>
      <c r="BE63" s="176">
        <v>583.00199999999995</v>
      </c>
      <c r="BF63" s="176">
        <v>618.03300000000002</v>
      </c>
      <c r="BG63" s="176">
        <v>605.928</v>
      </c>
      <c r="BH63" s="176">
        <v>594.47299999999996</v>
      </c>
      <c r="BI63" s="176">
        <v>446.548</v>
      </c>
      <c r="BJ63" s="176">
        <v>438.61500000000001</v>
      </c>
      <c r="BK63" s="176">
        <v>424.97</v>
      </c>
      <c r="BL63" s="176">
        <v>602.98400000000004</v>
      </c>
      <c r="BM63" s="176">
        <v>614.91300000000001</v>
      </c>
      <c r="BN63" s="176">
        <v>633.89499999999998</v>
      </c>
      <c r="BO63" s="176">
        <v>843.96400000000006</v>
      </c>
      <c r="BP63" s="176">
        <v>831.24400000000003</v>
      </c>
      <c r="BQ63" s="176">
        <v>801.22</v>
      </c>
      <c r="BR63" s="176">
        <v>546.25699999999995</v>
      </c>
      <c r="BS63" s="176">
        <v>550.428</v>
      </c>
      <c r="BT63" s="176">
        <v>559.53399999999999</v>
      </c>
      <c r="BU63" s="176">
        <v>821.42399999999998</v>
      </c>
      <c r="BV63" s="176">
        <v>820.99400000000003</v>
      </c>
      <c r="BW63" s="176">
        <v>845.09199999999998</v>
      </c>
      <c r="BX63" s="176">
        <v>705.49400000000003</v>
      </c>
      <c r="BY63" s="176">
        <v>697.11699999999996</v>
      </c>
      <c r="BZ63" s="176">
        <v>694.88900000000001</v>
      </c>
      <c r="CA63" s="176">
        <v>809.97</v>
      </c>
      <c r="CB63" s="176">
        <v>800.48299999999995</v>
      </c>
      <c r="CC63" s="176">
        <v>789.95600000000002</v>
      </c>
      <c r="CD63" s="176">
        <v>816.43700000000001</v>
      </c>
      <c r="CE63" s="176">
        <v>803.54600000000005</v>
      </c>
      <c r="CF63" s="176">
        <v>775.10599999999999</v>
      </c>
      <c r="CG63" s="176">
        <v>1318.7339999999999</v>
      </c>
      <c r="CH63" s="176">
        <v>1322.3109999999999</v>
      </c>
      <c r="CI63" s="176">
        <v>1360.673</v>
      </c>
      <c r="CJ63" s="176">
        <v>1175.213</v>
      </c>
      <c r="CK63" s="176">
        <v>937.65099999999995</v>
      </c>
      <c r="CL63" s="176">
        <v>29.254999999999999</v>
      </c>
      <c r="CM63" s="176">
        <v>789.88199999999995</v>
      </c>
      <c r="CN63" s="176">
        <v>789.88199999999995</v>
      </c>
      <c r="CO63" s="176">
        <v>760.62699999999995</v>
      </c>
      <c r="CP63" s="176">
        <v>732.55200000000002</v>
      </c>
      <c r="CQ63" s="176">
        <v>841.07799999999997</v>
      </c>
      <c r="CR63" s="176">
        <v>877.64599999999996</v>
      </c>
      <c r="CS63" s="176">
        <v>1060.489</v>
      </c>
      <c r="CT63" s="176">
        <v>1060.489</v>
      </c>
      <c r="CU63" s="176">
        <v>1060.489</v>
      </c>
      <c r="CV63" s="176">
        <v>1170.1949999999999</v>
      </c>
      <c r="CW63" s="176">
        <v>1170.1949999999999</v>
      </c>
      <c r="CX63" s="176">
        <v>1170.1949999999999</v>
      </c>
      <c r="CY63" s="176">
        <v>987.35199999999998</v>
      </c>
      <c r="CZ63" s="176">
        <v>987.35199999999998</v>
      </c>
      <c r="DA63" s="176">
        <v>987.35199999999998</v>
      </c>
      <c r="DB63" s="176">
        <v>914.21500000000003</v>
      </c>
      <c r="DC63" s="176">
        <v>914.21500000000003</v>
      </c>
      <c r="DD63" s="176">
        <v>914.21500000000003</v>
      </c>
      <c r="DE63" s="176">
        <v>1132.088</v>
      </c>
      <c r="DF63" s="176">
        <v>1120.818</v>
      </c>
      <c r="DG63" s="176">
        <v>1112.818</v>
      </c>
      <c r="DH63" s="176">
        <v>1136.0540000000001</v>
      </c>
      <c r="DI63" s="176">
        <v>2088.509</v>
      </c>
      <c r="DJ63" s="176">
        <v>1469.2270000000001</v>
      </c>
      <c r="DK63" s="176">
        <v>1062.7349999999999</v>
      </c>
      <c r="DL63" s="176">
        <v>1072.171</v>
      </c>
      <c r="DM63" s="176">
        <v>1133.3699999999999</v>
      </c>
      <c r="DN63" s="176">
        <v>1352.6759999999999</v>
      </c>
      <c r="DO63" s="176">
        <v>1318.06</v>
      </c>
      <c r="DP63" s="176">
        <v>1319.9159999999999</v>
      </c>
      <c r="DQ63" s="176">
        <v>866.09199999999998</v>
      </c>
      <c r="DR63" s="176">
        <v>868.35599999999999</v>
      </c>
      <c r="DS63" s="176">
        <v>835.04</v>
      </c>
      <c r="DT63" s="176">
        <v>1052.7239999999999</v>
      </c>
      <c r="DU63" s="176">
        <v>1041.778</v>
      </c>
      <c r="DV63" s="176">
        <v>1078.498</v>
      </c>
      <c r="DW63" s="176">
        <v>1118.165</v>
      </c>
      <c r="DX63" s="176">
        <v>1121.31</v>
      </c>
      <c r="DY63" s="176">
        <v>1122.6410000000001</v>
      </c>
      <c r="DZ63" s="176">
        <v>1337.4110000000001</v>
      </c>
      <c r="EA63" s="176">
        <v>1326.1410000000001</v>
      </c>
      <c r="EB63" s="176">
        <v>1322.1859999999999</v>
      </c>
      <c r="EC63" s="176">
        <v>1290.44</v>
      </c>
      <c r="ED63" s="176">
        <v>1136.808</v>
      </c>
      <c r="EE63" s="176">
        <v>1265.9970000000001</v>
      </c>
      <c r="EF63" s="277">
        <f t="shared" si="0"/>
        <v>14522.205999999998</v>
      </c>
      <c r="EG63" s="277">
        <f t="shared" si="1"/>
        <v>14214.098999999998</v>
      </c>
    </row>
    <row r="64" spans="1:137" x14ac:dyDescent="0.2">
      <c r="A64" s="174" t="str">
        <f>IF('1'!$A$1=1,B64,C64)</f>
        <v xml:space="preserve">      Debit</v>
      </c>
      <c r="B64" s="175" t="s">
        <v>216</v>
      </c>
      <c r="C64" s="175" t="s">
        <v>246</v>
      </c>
      <c r="D64" s="176">
        <v>79.063000000000002</v>
      </c>
      <c r="E64" s="176">
        <v>122.399</v>
      </c>
      <c r="F64" s="176">
        <v>116.28100000000001</v>
      </c>
      <c r="G64" s="176">
        <v>113.547</v>
      </c>
      <c r="H64" s="176">
        <v>104.57599999999999</v>
      </c>
      <c r="I64" s="176">
        <v>127.39700000000001</v>
      </c>
      <c r="J64" s="176">
        <v>87.028999999999996</v>
      </c>
      <c r="K64" s="176">
        <v>86.507000000000005</v>
      </c>
      <c r="L64" s="176">
        <v>65.349999999999994</v>
      </c>
      <c r="M64" s="176">
        <v>152.88900000000001</v>
      </c>
      <c r="N64" s="176">
        <v>163.18799999999999</v>
      </c>
      <c r="O64" s="176">
        <v>187.267</v>
      </c>
      <c r="P64" s="176">
        <v>169.81800000000001</v>
      </c>
      <c r="Q64" s="176">
        <v>184.751</v>
      </c>
      <c r="R64" s="176">
        <v>158.137</v>
      </c>
      <c r="S64" s="176">
        <v>153.77699999999999</v>
      </c>
      <c r="T64" s="176">
        <v>151.239</v>
      </c>
      <c r="U64" s="176">
        <v>174.65899999999999</v>
      </c>
      <c r="V64" s="176">
        <v>248.16800000000001</v>
      </c>
      <c r="W64" s="176">
        <v>250.648</v>
      </c>
      <c r="X64" s="176">
        <v>236.47900000000001</v>
      </c>
      <c r="Y64" s="176">
        <v>231.815</v>
      </c>
      <c r="Z64" s="176">
        <v>231.30799999999999</v>
      </c>
      <c r="AA64" s="176">
        <v>262.04500000000002</v>
      </c>
      <c r="AB64" s="176">
        <v>271.50599999999997</v>
      </c>
      <c r="AC64" s="176">
        <v>270.27800000000002</v>
      </c>
      <c r="AD64" s="176">
        <v>270.01600000000002</v>
      </c>
      <c r="AE64" s="176">
        <v>187.99799999999999</v>
      </c>
      <c r="AF64" s="176">
        <v>184.96600000000001</v>
      </c>
      <c r="AG64" s="176">
        <v>156.65299999999999</v>
      </c>
      <c r="AH64" s="176">
        <v>259.69299999999998</v>
      </c>
      <c r="AI64" s="176">
        <v>256.35300000000001</v>
      </c>
      <c r="AJ64" s="176">
        <v>234.977</v>
      </c>
      <c r="AK64" s="176">
        <v>106.62</v>
      </c>
      <c r="AL64" s="176">
        <v>106.821</v>
      </c>
      <c r="AM64" s="176">
        <v>110.066</v>
      </c>
      <c r="AN64" s="176">
        <v>142.172</v>
      </c>
      <c r="AO64" s="176">
        <v>135.85499999999999</v>
      </c>
      <c r="AP64" s="176">
        <v>131.70599999999999</v>
      </c>
      <c r="AQ64" s="176">
        <v>209.214</v>
      </c>
      <c r="AR64" s="176">
        <v>209.45</v>
      </c>
      <c r="AS64" s="176">
        <v>209.61699999999999</v>
      </c>
      <c r="AT64" s="176">
        <v>132.00299999999999</v>
      </c>
      <c r="AU64" s="176">
        <v>137.411</v>
      </c>
      <c r="AV64" s="176">
        <v>169.148</v>
      </c>
      <c r="AW64" s="176">
        <v>196.892</v>
      </c>
      <c r="AX64" s="176">
        <v>195.53399999999999</v>
      </c>
      <c r="AY64" s="176">
        <v>222.31299999999999</v>
      </c>
      <c r="AZ64" s="176">
        <v>195.154</v>
      </c>
      <c r="BA64" s="176">
        <v>190.125</v>
      </c>
      <c r="BB64" s="176">
        <v>161.18100000000001</v>
      </c>
      <c r="BC64" s="176">
        <v>160.869</v>
      </c>
      <c r="BD64" s="176">
        <v>158.273</v>
      </c>
      <c r="BE64" s="176">
        <v>159.001</v>
      </c>
      <c r="BF64" s="176">
        <v>231.762</v>
      </c>
      <c r="BG64" s="176">
        <v>227.22300000000001</v>
      </c>
      <c r="BH64" s="176">
        <v>222.928</v>
      </c>
      <c r="BI64" s="176">
        <v>173.65700000000001</v>
      </c>
      <c r="BJ64" s="176">
        <v>170.57300000000001</v>
      </c>
      <c r="BK64" s="176">
        <v>165.26599999999999</v>
      </c>
      <c r="BL64" s="176">
        <v>144.71600000000001</v>
      </c>
      <c r="BM64" s="176">
        <v>147.57900000000001</v>
      </c>
      <c r="BN64" s="176">
        <v>184.886</v>
      </c>
      <c r="BO64" s="176">
        <v>190.57300000000001</v>
      </c>
      <c r="BP64" s="176">
        <v>187.7</v>
      </c>
      <c r="BQ64" s="176">
        <v>186.95099999999999</v>
      </c>
      <c r="BR64" s="176">
        <v>191.19</v>
      </c>
      <c r="BS64" s="176">
        <v>192.65</v>
      </c>
      <c r="BT64" s="176">
        <v>223.81399999999999</v>
      </c>
      <c r="BU64" s="176">
        <v>254.92500000000001</v>
      </c>
      <c r="BV64" s="176">
        <v>254.791</v>
      </c>
      <c r="BW64" s="176">
        <v>281.697</v>
      </c>
      <c r="BX64" s="176">
        <v>338.637</v>
      </c>
      <c r="BY64" s="176">
        <v>334.61599999999999</v>
      </c>
      <c r="BZ64" s="176">
        <v>361.34199999999998</v>
      </c>
      <c r="CA64" s="176">
        <v>418.95</v>
      </c>
      <c r="CB64" s="176">
        <v>414.04300000000001</v>
      </c>
      <c r="CC64" s="176">
        <v>381.358</v>
      </c>
      <c r="CD64" s="176">
        <v>353.78899999999999</v>
      </c>
      <c r="CE64" s="176">
        <v>348.20299999999997</v>
      </c>
      <c r="CF64" s="176">
        <v>347.46100000000001</v>
      </c>
      <c r="CG64" s="176">
        <v>290.12099999999998</v>
      </c>
      <c r="CH64" s="176">
        <v>608.26300000000003</v>
      </c>
      <c r="CI64" s="176">
        <v>707.55</v>
      </c>
      <c r="CJ64" s="176">
        <v>895.40099999999995</v>
      </c>
      <c r="CK64" s="176">
        <v>823.99599999999998</v>
      </c>
      <c r="CL64" s="176">
        <v>58.51</v>
      </c>
      <c r="CM64" s="176">
        <v>321.80399999999997</v>
      </c>
      <c r="CN64" s="176">
        <v>351.05900000000003</v>
      </c>
      <c r="CO64" s="176">
        <v>351.05900000000003</v>
      </c>
      <c r="CP64" s="176">
        <v>318.50099999999998</v>
      </c>
      <c r="CQ64" s="176">
        <v>365.68599999999998</v>
      </c>
      <c r="CR64" s="176">
        <v>329.11700000000002</v>
      </c>
      <c r="CS64" s="176">
        <v>438.82299999999998</v>
      </c>
      <c r="CT64" s="176">
        <v>438.82299999999998</v>
      </c>
      <c r="CU64" s="176">
        <v>438.82299999999998</v>
      </c>
      <c r="CV64" s="176">
        <v>329.11700000000002</v>
      </c>
      <c r="CW64" s="176">
        <v>548.529</v>
      </c>
      <c r="CX64" s="176">
        <v>329.11700000000002</v>
      </c>
      <c r="CY64" s="176">
        <v>255.98</v>
      </c>
      <c r="CZ64" s="176">
        <v>329.11700000000002</v>
      </c>
      <c r="DA64" s="176">
        <v>255.98</v>
      </c>
      <c r="DB64" s="176">
        <v>365.68599999999998</v>
      </c>
      <c r="DC64" s="176">
        <v>365.68599999999998</v>
      </c>
      <c r="DD64" s="176">
        <v>365.68599999999998</v>
      </c>
      <c r="DE64" s="176">
        <v>292.15199999999999</v>
      </c>
      <c r="DF64" s="176">
        <v>325.399</v>
      </c>
      <c r="DG64" s="176">
        <v>333.84500000000003</v>
      </c>
      <c r="DH64" s="176">
        <v>530.15899999999999</v>
      </c>
      <c r="DI64" s="176">
        <v>417.702</v>
      </c>
      <c r="DJ64" s="176">
        <v>734.61300000000006</v>
      </c>
      <c r="DK64" s="176">
        <v>590.40800000000002</v>
      </c>
      <c r="DL64" s="176">
        <v>555.94100000000003</v>
      </c>
      <c r="DM64" s="176">
        <v>445.25299999999999</v>
      </c>
      <c r="DN64" s="176">
        <v>409.90199999999999</v>
      </c>
      <c r="DO64" s="176">
        <v>576.65099999999995</v>
      </c>
      <c r="DP64" s="176">
        <v>494.96800000000002</v>
      </c>
      <c r="DQ64" s="176">
        <v>577.39400000000001</v>
      </c>
      <c r="DR64" s="176">
        <v>620.25400000000002</v>
      </c>
      <c r="DS64" s="176">
        <v>709.78399999999999</v>
      </c>
      <c r="DT64" s="176">
        <v>673.74300000000005</v>
      </c>
      <c r="DU64" s="176">
        <v>666.73800000000006</v>
      </c>
      <c r="DV64" s="176">
        <v>705.17200000000003</v>
      </c>
      <c r="DW64" s="176">
        <v>538.37599999999998</v>
      </c>
      <c r="DX64" s="176">
        <v>539.89</v>
      </c>
      <c r="DY64" s="176">
        <v>498.952</v>
      </c>
      <c r="DZ64" s="176">
        <v>585.11699999999996</v>
      </c>
      <c r="EA64" s="176">
        <v>580.18700000000001</v>
      </c>
      <c r="EB64" s="176">
        <v>619.77499999999998</v>
      </c>
      <c r="EC64" s="176">
        <v>624.40700000000004</v>
      </c>
      <c r="ED64" s="176">
        <v>884.18399999999997</v>
      </c>
      <c r="EE64" s="176">
        <v>1392.597</v>
      </c>
      <c r="EF64" s="277">
        <f t="shared" si="0"/>
        <v>6663.0290000000005</v>
      </c>
      <c r="EG64" s="277">
        <f t="shared" si="1"/>
        <v>8309.1380000000008</v>
      </c>
    </row>
    <row r="65" spans="1:137" x14ac:dyDescent="0.2">
      <c r="A65" s="192" t="str">
        <f>IF('1'!$A$1=1,B65,C65)</f>
        <v>Other</v>
      </c>
      <c r="B65" s="193" t="s">
        <v>250</v>
      </c>
      <c r="C65" s="193" t="s">
        <v>249</v>
      </c>
      <c r="D65" s="176">
        <v>-158.12700000000001</v>
      </c>
      <c r="E65" s="176">
        <v>-244.79899999999998</v>
      </c>
      <c r="F65" s="176">
        <v>-69.769000000000005</v>
      </c>
      <c r="G65" s="176">
        <v>-317.93200000000002</v>
      </c>
      <c r="H65" s="176">
        <v>-209.15199999999999</v>
      </c>
      <c r="I65" s="176">
        <v>-403.423</v>
      </c>
      <c r="J65" s="176">
        <v>-391.63200000000001</v>
      </c>
      <c r="K65" s="176">
        <v>-194.64099999999996</v>
      </c>
      <c r="L65" s="176">
        <v>-217.83500000000004</v>
      </c>
      <c r="M65" s="176">
        <v>-262.09500000000003</v>
      </c>
      <c r="N65" s="176">
        <v>-186.50100000000003</v>
      </c>
      <c r="O65" s="176">
        <v>-93.634000000000015</v>
      </c>
      <c r="P65" s="176">
        <v>-194.07800000000003</v>
      </c>
      <c r="Q65" s="176">
        <v>-237.53700000000003</v>
      </c>
      <c r="R65" s="176">
        <v>-210.84900000000005</v>
      </c>
      <c r="S65" s="176">
        <v>-128.14700000000005</v>
      </c>
      <c r="T65" s="176">
        <v>-226.858</v>
      </c>
      <c r="U65" s="176">
        <v>-424.17300000000006</v>
      </c>
      <c r="V65" s="176">
        <v>-421.88500000000005</v>
      </c>
      <c r="W65" s="176">
        <v>-401.036</v>
      </c>
      <c r="X65" s="176">
        <v>-367.85599999999999</v>
      </c>
      <c r="Y65" s="176">
        <v>-257.57299999999998</v>
      </c>
      <c r="Z65" s="176">
        <v>-179.90700000000004</v>
      </c>
      <c r="AA65" s="176">
        <v>-209.63599999999997</v>
      </c>
      <c r="AB65" s="176">
        <v>-325.80700000000007</v>
      </c>
      <c r="AC65" s="176">
        <v>-243.24999999999994</v>
      </c>
      <c r="AD65" s="176">
        <v>-351.02</v>
      </c>
      <c r="AE65" s="176">
        <v>-134.28400000000005</v>
      </c>
      <c r="AF65" s="176">
        <v>-184.96600000000001</v>
      </c>
      <c r="AG65" s="176">
        <v>-313.30599999999998</v>
      </c>
      <c r="AH65" s="176">
        <v>-363.57000000000005</v>
      </c>
      <c r="AI65" s="176">
        <v>-205.08200000000005</v>
      </c>
      <c r="AJ65" s="176">
        <v>-313.30399999999997</v>
      </c>
      <c r="AK65" s="176">
        <v>-239.89400000000001</v>
      </c>
      <c r="AL65" s="176">
        <v>-80.115000000000009</v>
      </c>
      <c r="AM65" s="176">
        <v>-27.516999999999996</v>
      </c>
      <c r="AN65" s="176">
        <v>-227.47399999999993</v>
      </c>
      <c r="AO65" s="176">
        <v>-271.71000000000004</v>
      </c>
      <c r="AP65" s="176">
        <v>-210.72999999999996</v>
      </c>
      <c r="AQ65" s="176">
        <v>-183.06200000000007</v>
      </c>
      <c r="AR65" s="176">
        <v>-340.35599999999999</v>
      </c>
      <c r="AS65" s="176">
        <v>-262.02200000000005</v>
      </c>
      <c r="AT65" s="176">
        <v>-475.21299999999997</v>
      </c>
      <c r="AU65" s="176">
        <v>-494.68000000000006</v>
      </c>
      <c r="AV65" s="176">
        <v>-253.72199999999998</v>
      </c>
      <c r="AW65" s="176">
        <v>-534.41999999999996</v>
      </c>
      <c r="AX65" s="176">
        <v>-474.86900000000003</v>
      </c>
      <c r="AY65" s="176">
        <v>-27.788999999999987</v>
      </c>
      <c r="AZ65" s="176">
        <v>-250.91300000000001</v>
      </c>
      <c r="BA65" s="176">
        <v>-244.44600000000003</v>
      </c>
      <c r="BB65" s="176">
        <v>-268.63499999999999</v>
      </c>
      <c r="BC65" s="176">
        <v>-187.67999999999995</v>
      </c>
      <c r="BD65" s="176">
        <v>-633.0920000000001</v>
      </c>
      <c r="BE65" s="176">
        <v>-503.50199999999995</v>
      </c>
      <c r="BF65" s="176">
        <v>-618.03200000000004</v>
      </c>
      <c r="BG65" s="176">
        <v>-429.19899999999996</v>
      </c>
      <c r="BH65" s="176">
        <v>-619.24299999999994</v>
      </c>
      <c r="BI65" s="176">
        <v>-421.74</v>
      </c>
      <c r="BJ65" s="176">
        <v>-194.94</v>
      </c>
      <c r="BK65" s="176">
        <v>-188.875</v>
      </c>
      <c r="BL65" s="176">
        <v>-458.26800000000003</v>
      </c>
      <c r="BM65" s="176">
        <v>-270.56199999999995</v>
      </c>
      <c r="BN65" s="176">
        <v>158.47399999999999</v>
      </c>
      <c r="BO65" s="176">
        <v>54.449000000000012</v>
      </c>
      <c r="BP65" s="176">
        <v>-26.813999999999993</v>
      </c>
      <c r="BQ65" s="176">
        <v>-26.706999999999994</v>
      </c>
      <c r="BR65" s="176">
        <v>491.63100000000003</v>
      </c>
      <c r="BS65" s="176">
        <v>467.86399999999998</v>
      </c>
      <c r="BT65" s="176">
        <v>447.62800000000004</v>
      </c>
      <c r="BU65" s="176">
        <v>-28.324999999999989</v>
      </c>
      <c r="BV65" s="176">
        <v>84.930999999999983</v>
      </c>
      <c r="BW65" s="176">
        <v>0</v>
      </c>
      <c r="BX65" s="176">
        <v>28.218999999999994</v>
      </c>
      <c r="BY65" s="176">
        <v>0</v>
      </c>
      <c r="BZ65" s="176">
        <v>-55.590999999999951</v>
      </c>
      <c r="CA65" s="176">
        <v>-83.789999999999964</v>
      </c>
      <c r="CB65" s="176">
        <v>-165.61700000000002</v>
      </c>
      <c r="CC65" s="176">
        <v>-381.358</v>
      </c>
      <c r="CD65" s="176">
        <v>-326.57499999999993</v>
      </c>
      <c r="CE65" s="176">
        <v>-321.41799999999989</v>
      </c>
      <c r="CF65" s="176">
        <v>-240.55000000000007</v>
      </c>
      <c r="CG65" s="176">
        <v>-105.49900000000002</v>
      </c>
      <c r="CH65" s="176">
        <v>26.445999999999913</v>
      </c>
      <c r="CI65" s="176">
        <v>0</v>
      </c>
      <c r="CJ65" s="176">
        <v>-307.79399999999998</v>
      </c>
      <c r="CK65" s="176">
        <v>-198.89500000000001</v>
      </c>
      <c r="CL65" s="176">
        <v>146.274</v>
      </c>
      <c r="CM65" s="176">
        <v>0</v>
      </c>
      <c r="CN65" s="176">
        <v>29.255000000000003</v>
      </c>
      <c r="CO65" s="176">
        <v>87.765000000000001</v>
      </c>
      <c r="CP65" s="176">
        <v>95.55</v>
      </c>
      <c r="CQ65" s="176">
        <v>109.70599999999999</v>
      </c>
      <c r="CR65" s="176">
        <v>0</v>
      </c>
      <c r="CS65" s="176">
        <v>-109.706</v>
      </c>
      <c r="CT65" s="176">
        <v>-36.567999999999998</v>
      </c>
      <c r="CU65" s="176">
        <v>-73.137</v>
      </c>
      <c r="CV65" s="176">
        <v>-36.567999999999998</v>
      </c>
      <c r="CW65" s="176">
        <v>-73.137</v>
      </c>
      <c r="CX65" s="176">
        <v>-182.84300000000002</v>
      </c>
      <c r="CY65" s="176">
        <v>-109.705</v>
      </c>
      <c r="CZ65" s="176">
        <v>-109.705</v>
      </c>
      <c r="DA65" s="176">
        <v>-36.569000000000003</v>
      </c>
      <c r="DB65" s="176">
        <v>-36.569000000000003</v>
      </c>
      <c r="DC65" s="176">
        <v>-36.569000000000003</v>
      </c>
      <c r="DD65" s="176">
        <v>-36.567999999999998</v>
      </c>
      <c r="DE65" s="176">
        <v>-36.518999999999991</v>
      </c>
      <c r="DF65" s="176">
        <v>-36.15600000000002</v>
      </c>
      <c r="DG65" s="176">
        <v>-74.188000000000002</v>
      </c>
      <c r="DH65" s="176">
        <v>-37.868000000000009</v>
      </c>
      <c r="DI65" s="176">
        <v>0</v>
      </c>
      <c r="DJ65" s="176">
        <v>-77.328000000000003</v>
      </c>
      <c r="DK65" s="176">
        <v>-39.360000000000014</v>
      </c>
      <c r="DL65" s="176">
        <v>-79.420000000000016</v>
      </c>
      <c r="DM65" s="176">
        <v>0</v>
      </c>
      <c r="DN65" s="176">
        <v>0</v>
      </c>
      <c r="DO65" s="176">
        <v>-41.189000000000007</v>
      </c>
      <c r="DP65" s="176">
        <v>-206.23700000000002</v>
      </c>
      <c r="DQ65" s="176">
        <v>-123.72699999999999</v>
      </c>
      <c r="DR65" s="176">
        <v>-124.05000000000001</v>
      </c>
      <c r="DS65" s="176">
        <v>-83.503999999999991</v>
      </c>
      <c r="DT65" s="176">
        <v>0</v>
      </c>
      <c r="DU65" s="176">
        <v>-41.671999999999997</v>
      </c>
      <c r="DV65" s="176">
        <v>-41.47999999999999</v>
      </c>
      <c r="DW65" s="176">
        <v>-41.414000000000016</v>
      </c>
      <c r="DX65" s="176">
        <v>-41.53</v>
      </c>
      <c r="DY65" s="176">
        <v>-124.738</v>
      </c>
      <c r="DZ65" s="176">
        <v>-83.588999999999999</v>
      </c>
      <c r="EA65" s="176">
        <v>-82.88300000000001</v>
      </c>
      <c r="EB65" s="176">
        <v>-123.95500000000001</v>
      </c>
      <c r="EC65" s="176">
        <v>-166.50900000000001</v>
      </c>
      <c r="ED65" s="176">
        <v>126.31199999999998</v>
      </c>
      <c r="EE65" s="176">
        <v>-126.59899999999999</v>
      </c>
      <c r="EF65" s="277">
        <f t="shared" si="0"/>
        <v>-812.68300000000011</v>
      </c>
      <c r="EG65" s="277">
        <f t="shared" si="1"/>
        <v>-748.05700000000002</v>
      </c>
    </row>
    <row r="66" spans="1:137" x14ac:dyDescent="0.2">
      <c r="A66" s="174" t="str">
        <f>IF('1'!$A$1=1,B66,C66)</f>
        <v xml:space="preserve">      Credit</v>
      </c>
      <c r="B66" s="175" t="s">
        <v>214</v>
      </c>
      <c r="C66" s="175" t="s">
        <v>245</v>
      </c>
      <c r="D66" s="176">
        <v>237.19</v>
      </c>
      <c r="E66" s="176">
        <v>367.19799999999998</v>
      </c>
      <c r="F66" s="176">
        <v>348.84300000000002</v>
      </c>
      <c r="G66" s="176">
        <v>317.93299999999999</v>
      </c>
      <c r="H66" s="176">
        <v>292.81400000000002</v>
      </c>
      <c r="I66" s="176">
        <v>297.26</v>
      </c>
      <c r="J66" s="176">
        <v>391.63299999999998</v>
      </c>
      <c r="K66" s="176">
        <v>389.28399999999999</v>
      </c>
      <c r="L66" s="176">
        <v>435.66800000000001</v>
      </c>
      <c r="M66" s="176">
        <v>327.62</v>
      </c>
      <c r="N66" s="176">
        <v>349.68900000000002</v>
      </c>
      <c r="O66" s="176">
        <v>374.53399999999999</v>
      </c>
      <c r="P66" s="176">
        <v>291.11599999999999</v>
      </c>
      <c r="Q66" s="176">
        <v>316.71699999999998</v>
      </c>
      <c r="R66" s="176">
        <v>342.63</v>
      </c>
      <c r="S66" s="176">
        <v>307.55399999999997</v>
      </c>
      <c r="T66" s="176">
        <v>302.47800000000001</v>
      </c>
      <c r="U66" s="176">
        <v>274.46499999999997</v>
      </c>
      <c r="V66" s="176">
        <v>322.61799999999999</v>
      </c>
      <c r="W66" s="176">
        <v>325.84300000000002</v>
      </c>
      <c r="X66" s="176">
        <v>341.58100000000002</v>
      </c>
      <c r="Y66" s="176">
        <v>360.60199999999998</v>
      </c>
      <c r="Z66" s="176">
        <v>359.81299999999999</v>
      </c>
      <c r="AA66" s="176">
        <v>393.06799999999998</v>
      </c>
      <c r="AB66" s="176">
        <v>298.65699999999998</v>
      </c>
      <c r="AC66" s="176">
        <v>297.30500000000001</v>
      </c>
      <c r="AD66" s="176">
        <v>324.01900000000001</v>
      </c>
      <c r="AE66" s="176">
        <v>429.709</v>
      </c>
      <c r="AF66" s="176">
        <v>422.779</v>
      </c>
      <c r="AG66" s="176">
        <v>417.74200000000002</v>
      </c>
      <c r="AH66" s="176">
        <v>467.44799999999998</v>
      </c>
      <c r="AI66" s="176">
        <v>461.435</v>
      </c>
      <c r="AJ66" s="176">
        <v>443.846</v>
      </c>
      <c r="AK66" s="176">
        <v>453.13499999999999</v>
      </c>
      <c r="AL66" s="176">
        <v>453.99</v>
      </c>
      <c r="AM66" s="176">
        <v>440.26400000000001</v>
      </c>
      <c r="AN66" s="176">
        <v>398.08100000000002</v>
      </c>
      <c r="AO66" s="176">
        <v>380.39499999999998</v>
      </c>
      <c r="AP66" s="176">
        <v>395.11799999999999</v>
      </c>
      <c r="AQ66" s="176">
        <v>496.88299999999998</v>
      </c>
      <c r="AR66" s="176">
        <v>497.44299999999998</v>
      </c>
      <c r="AS66" s="176">
        <v>497.84100000000001</v>
      </c>
      <c r="AT66" s="176">
        <v>554.41399999999999</v>
      </c>
      <c r="AU66" s="176">
        <v>577.12599999999998</v>
      </c>
      <c r="AV66" s="176">
        <v>563.82500000000005</v>
      </c>
      <c r="AW66" s="176">
        <v>506.29300000000001</v>
      </c>
      <c r="AX66" s="176">
        <v>502.803</v>
      </c>
      <c r="AY66" s="176">
        <v>472.41500000000002</v>
      </c>
      <c r="AZ66" s="176">
        <v>529.70399999999995</v>
      </c>
      <c r="BA66" s="176">
        <v>516.053</v>
      </c>
      <c r="BB66" s="176">
        <v>483.54399999999998</v>
      </c>
      <c r="BC66" s="176">
        <v>536.23</v>
      </c>
      <c r="BD66" s="176">
        <v>527.577</v>
      </c>
      <c r="BE66" s="176">
        <v>530.00199999999995</v>
      </c>
      <c r="BF66" s="176">
        <v>618.03300000000002</v>
      </c>
      <c r="BG66" s="176">
        <v>605.928</v>
      </c>
      <c r="BH66" s="176">
        <v>569.70399999999995</v>
      </c>
      <c r="BI66" s="176">
        <v>520.97199999999998</v>
      </c>
      <c r="BJ66" s="176">
        <v>511.71800000000002</v>
      </c>
      <c r="BK66" s="176">
        <v>519.40800000000002</v>
      </c>
      <c r="BL66" s="176">
        <v>410.029</v>
      </c>
      <c r="BM66" s="176">
        <v>418.14100000000002</v>
      </c>
      <c r="BN66" s="176">
        <v>449.00900000000001</v>
      </c>
      <c r="BO66" s="176">
        <v>163.34800000000001</v>
      </c>
      <c r="BP66" s="176">
        <v>160.886</v>
      </c>
      <c r="BQ66" s="176">
        <v>160.244</v>
      </c>
      <c r="BR66" s="176">
        <v>792.072</v>
      </c>
      <c r="BS66" s="176">
        <v>798.12099999999998</v>
      </c>
      <c r="BT66" s="176">
        <v>839.30200000000002</v>
      </c>
      <c r="BU66" s="176">
        <v>311.57400000000001</v>
      </c>
      <c r="BV66" s="176">
        <v>311.41199999999998</v>
      </c>
      <c r="BW66" s="176">
        <v>338.03699999999998</v>
      </c>
      <c r="BX66" s="176">
        <v>310.41699999999997</v>
      </c>
      <c r="BY66" s="176">
        <v>306.73099999999999</v>
      </c>
      <c r="BZ66" s="176">
        <v>333.54700000000003</v>
      </c>
      <c r="CA66" s="176">
        <v>446.88</v>
      </c>
      <c r="CB66" s="176">
        <v>441.64600000000002</v>
      </c>
      <c r="CC66" s="176">
        <v>408.59800000000001</v>
      </c>
      <c r="CD66" s="176">
        <v>598.72</v>
      </c>
      <c r="CE66" s="176">
        <v>589.26700000000005</v>
      </c>
      <c r="CF66" s="176">
        <v>588.01099999999997</v>
      </c>
      <c r="CG66" s="176">
        <v>632.99199999999996</v>
      </c>
      <c r="CH66" s="176">
        <v>634.70899999999995</v>
      </c>
      <c r="CI66" s="176">
        <v>625.91</v>
      </c>
      <c r="CJ66" s="176">
        <v>195.869</v>
      </c>
      <c r="CK66" s="176">
        <v>198.89599999999999</v>
      </c>
      <c r="CL66" s="176">
        <v>175.529</v>
      </c>
      <c r="CM66" s="176">
        <v>87.765000000000001</v>
      </c>
      <c r="CN66" s="176">
        <v>87.765000000000001</v>
      </c>
      <c r="CO66" s="176">
        <v>117.02</v>
      </c>
      <c r="CP66" s="176">
        <v>159.25</v>
      </c>
      <c r="CQ66" s="176">
        <v>182.84299999999999</v>
      </c>
      <c r="CR66" s="176">
        <v>146.274</v>
      </c>
      <c r="CS66" s="176">
        <v>109.706</v>
      </c>
      <c r="CT66" s="176">
        <v>109.706</v>
      </c>
      <c r="CU66" s="176">
        <v>73.137</v>
      </c>
      <c r="CV66" s="176">
        <v>36.569000000000003</v>
      </c>
      <c r="CW66" s="176">
        <v>36.569000000000003</v>
      </c>
      <c r="CX66" s="176">
        <v>36.569000000000003</v>
      </c>
      <c r="CY66" s="176">
        <v>36.569000000000003</v>
      </c>
      <c r="CZ66" s="176">
        <v>36.569000000000003</v>
      </c>
      <c r="DA66" s="176">
        <v>73.137</v>
      </c>
      <c r="DB66" s="176">
        <v>73.137</v>
      </c>
      <c r="DC66" s="176">
        <v>73.137</v>
      </c>
      <c r="DD66" s="176">
        <v>109.706</v>
      </c>
      <c r="DE66" s="176">
        <v>109.557</v>
      </c>
      <c r="DF66" s="176">
        <v>108.46599999999999</v>
      </c>
      <c r="DG66" s="176">
        <v>111.282</v>
      </c>
      <c r="DH66" s="176">
        <v>75.736999999999995</v>
      </c>
      <c r="DI66" s="176">
        <v>151.892</v>
      </c>
      <c r="DJ66" s="176">
        <v>38.664000000000001</v>
      </c>
      <c r="DK66" s="176">
        <v>118.08199999999999</v>
      </c>
      <c r="DL66" s="176">
        <v>119.13</v>
      </c>
      <c r="DM66" s="176">
        <v>121.43300000000001</v>
      </c>
      <c r="DN66" s="176">
        <v>163.96100000000001</v>
      </c>
      <c r="DO66" s="176">
        <v>123.568</v>
      </c>
      <c r="DP66" s="176">
        <v>41.247</v>
      </c>
      <c r="DQ66" s="176">
        <v>82.484999999999999</v>
      </c>
      <c r="DR66" s="176">
        <v>82.700999999999993</v>
      </c>
      <c r="DS66" s="176">
        <v>125.256</v>
      </c>
      <c r="DT66" s="176">
        <v>168.43600000000001</v>
      </c>
      <c r="DU66" s="176">
        <v>166.684</v>
      </c>
      <c r="DV66" s="176">
        <v>207.404</v>
      </c>
      <c r="DW66" s="176">
        <v>165.654</v>
      </c>
      <c r="DX66" s="176">
        <v>166.12</v>
      </c>
      <c r="DY66" s="176">
        <v>124.738</v>
      </c>
      <c r="DZ66" s="176">
        <v>167.17599999999999</v>
      </c>
      <c r="EA66" s="176">
        <v>165.768</v>
      </c>
      <c r="EB66" s="176">
        <v>165.273</v>
      </c>
      <c r="EC66" s="176">
        <v>83.254000000000005</v>
      </c>
      <c r="ED66" s="176">
        <v>336.83199999999999</v>
      </c>
      <c r="EE66" s="176">
        <v>168.8</v>
      </c>
      <c r="EF66" s="277">
        <f t="shared" si="0"/>
        <v>1244.1559999999999</v>
      </c>
      <c r="EG66" s="277">
        <f t="shared" si="1"/>
        <v>2086.1390000000001</v>
      </c>
    </row>
    <row r="67" spans="1:137" x14ac:dyDescent="0.2">
      <c r="A67" s="174" t="str">
        <f>IF('1'!$A$1=1,B67,C67)</f>
        <v xml:space="preserve">      Debit</v>
      </c>
      <c r="B67" s="175" t="s">
        <v>216</v>
      </c>
      <c r="C67" s="175" t="s">
        <v>246</v>
      </c>
      <c r="D67" s="176">
        <v>395.31700000000001</v>
      </c>
      <c r="E67" s="176">
        <v>611.99699999999996</v>
      </c>
      <c r="F67" s="176">
        <v>418.61200000000002</v>
      </c>
      <c r="G67" s="176">
        <v>635.86500000000001</v>
      </c>
      <c r="H67" s="176">
        <v>501.96600000000001</v>
      </c>
      <c r="I67" s="176">
        <v>700.68299999999999</v>
      </c>
      <c r="J67" s="176">
        <v>783.26499999999999</v>
      </c>
      <c r="K67" s="176">
        <v>583.92499999999995</v>
      </c>
      <c r="L67" s="176">
        <v>653.50300000000004</v>
      </c>
      <c r="M67" s="176">
        <v>589.71500000000003</v>
      </c>
      <c r="N67" s="176">
        <v>536.19000000000005</v>
      </c>
      <c r="O67" s="176">
        <v>468.16800000000001</v>
      </c>
      <c r="P67" s="176">
        <v>485.19400000000002</v>
      </c>
      <c r="Q67" s="176">
        <v>554.25400000000002</v>
      </c>
      <c r="R67" s="176">
        <v>553.47900000000004</v>
      </c>
      <c r="S67" s="176">
        <v>435.70100000000002</v>
      </c>
      <c r="T67" s="176">
        <v>529.33600000000001</v>
      </c>
      <c r="U67" s="176">
        <v>698.63800000000003</v>
      </c>
      <c r="V67" s="176">
        <v>744.50300000000004</v>
      </c>
      <c r="W67" s="176">
        <v>726.87900000000002</v>
      </c>
      <c r="X67" s="176">
        <v>709.43700000000001</v>
      </c>
      <c r="Y67" s="176">
        <v>618.17499999999995</v>
      </c>
      <c r="Z67" s="176">
        <v>539.72</v>
      </c>
      <c r="AA67" s="176">
        <v>602.70399999999995</v>
      </c>
      <c r="AB67" s="176">
        <v>624.46400000000006</v>
      </c>
      <c r="AC67" s="176">
        <v>540.55499999999995</v>
      </c>
      <c r="AD67" s="176">
        <v>675.03899999999999</v>
      </c>
      <c r="AE67" s="176">
        <v>563.99300000000005</v>
      </c>
      <c r="AF67" s="176">
        <v>607.745</v>
      </c>
      <c r="AG67" s="176">
        <v>731.048</v>
      </c>
      <c r="AH67" s="176">
        <v>831.01800000000003</v>
      </c>
      <c r="AI67" s="176">
        <v>666.51700000000005</v>
      </c>
      <c r="AJ67" s="176">
        <v>757.15</v>
      </c>
      <c r="AK67" s="176">
        <v>693.029</v>
      </c>
      <c r="AL67" s="176">
        <v>534.10500000000002</v>
      </c>
      <c r="AM67" s="176">
        <v>467.78100000000001</v>
      </c>
      <c r="AN67" s="176">
        <v>625.55499999999995</v>
      </c>
      <c r="AO67" s="176">
        <v>652.10500000000002</v>
      </c>
      <c r="AP67" s="176">
        <v>605.84799999999996</v>
      </c>
      <c r="AQ67" s="176">
        <v>679.94500000000005</v>
      </c>
      <c r="AR67" s="176">
        <v>837.79899999999998</v>
      </c>
      <c r="AS67" s="176">
        <v>759.86300000000006</v>
      </c>
      <c r="AT67" s="176">
        <v>1029.627</v>
      </c>
      <c r="AU67" s="176">
        <v>1071.806</v>
      </c>
      <c r="AV67" s="176">
        <v>817.54700000000003</v>
      </c>
      <c r="AW67" s="176">
        <v>1040.713</v>
      </c>
      <c r="AX67" s="176">
        <v>977.67200000000003</v>
      </c>
      <c r="AY67" s="176">
        <v>500.20400000000001</v>
      </c>
      <c r="AZ67" s="176">
        <v>780.61699999999996</v>
      </c>
      <c r="BA67" s="176">
        <v>760.49900000000002</v>
      </c>
      <c r="BB67" s="176">
        <v>752.17899999999997</v>
      </c>
      <c r="BC67" s="176">
        <v>723.91</v>
      </c>
      <c r="BD67" s="176">
        <v>1160.6690000000001</v>
      </c>
      <c r="BE67" s="176">
        <v>1033.5039999999999</v>
      </c>
      <c r="BF67" s="176">
        <v>1236.0650000000001</v>
      </c>
      <c r="BG67" s="176">
        <v>1035.127</v>
      </c>
      <c r="BH67" s="176">
        <v>1188.9469999999999</v>
      </c>
      <c r="BI67" s="176">
        <v>942.71199999999999</v>
      </c>
      <c r="BJ67" s="176">
        <v>706.65800000000002</v>
      </c>
      <c r="BK67" s="176">
        <v>708.28300000000002</v>
      </c>
      <c r="BL67" s="176">
        <v>868.29700000000003</v>
      </c>
      <c r="BM67" s="176">
        <v>688.70299999999997</v>
      </c>
      <c r="BN67" s="176">
        <v>290.53500000000003</v>
      </c>
      <c r="BO67" s="176">
        <v>108.899</v>
      </c>
      <c r="BP67" s="176">
        <v>187.7</v>
      </c>
      <c r="BQ67" s="176">
        <v>186.95099999999999</v>
      </c>
      <c r="BR67" s="176">
        <v>300.44099999999997</v>
      </c>
      <c r="BS67" s="176">
        <v>330.25700000000001</v>
      </c>
      <c r="BT67" s="176">
        <v>391.67399999999998</v>
      </c>
      <c r="BU67" s="176">
        <v>339.899</v>
      </c>
      <c r="BV67" s="176">
        <v>226.48099999999999</v>
      </c>
      <c r="BW67" s="176">
        <v>338.03699999999998</v>
      </c>
      <c r="BX67" s="176">
        <v>282.19799999999998</v>
      </c>
      <c r="BY67" s="176">
        <v>306.73099999999999</v>
      </c>
      <c r="BZ67" s="176">
        <v>389.13799999999998</v>
      </c>
      <c r="CA67" s="176">
        <v>530.66999999999996</v>
      </c>
      <c r="CB67" s="176">
        <v>607.26300000000003</v>
      </c>
      <c r="CC67" s="176">
        <v>789.95600000000002</v>
      </c>
      <c r="CD67" s="176">
        <v>925.29499999999996</v>
      </c>
      <c r="CE67" s="176">
        <v>910.68499999999995</v>
      </c>
      <c r="CF67" s="176">
        <v>828.56100000000004</v>
      </c>
      <c r="CG67" s="176">
        <v>738.49099999999999</v>
      </c>
      <c r="CH67" s="176">
        <v>608.26300000000003</v>
      </c>
      <c r="CI67" s="176">
        <v>625.91</v>
      </c>
      <c r="CJ67" s="176">
        <v>503.66300000000001</v>
      </c>
      <c r="CK67" s="176">
        <v>397.791</v>
      </c>
      <c r="CL67" s="176">
        <v>29.254999999999999</v>
      </c>
      <c r="CM67" s="176">
        <v>87.765000000000001</v>
      </c>
      <c r="CN67" s="176">
        <v>58.51</v>
      </c>
      <c r="CO67" s="176">
        <v>29.254999999999999</v>
      </c>
      <c r="CP67" s="176">
        <v>63.7</v>
      </c>
      <c r="CQ67" s="176">
        <v>73.137</v>
      </c>
      <c r="CR67" s="176">
        <v>146.274</v>
      </c>
      <c r="CS67" s="176">
        <v>219.41200000000001</v>
      </c>
      <c r="CT67" s="176">
        <v>146.274</v>
      </c>
      <c r="CU67" s="176">
        <v>146.274</v>
      </c>
      <c r="CV67" s="176">
        <v>73.137</v>
      </c>
      <c r="CW67" s="176">
        <v>109.706</v>
      </c>
      <c r="CX67" s="176">
        <v>219.41200000000001</v>
      </c>
      <c r="CY67" s="176">
        <v>146.274</v>
      </c>
      <c r="CZ67" s="176">
        <v>146.274</v>
      </c>
      <c r="DA67" s="176">
        <v>109.706</v>
      </c>
      <c r="DB67" s="176">
        <v>109.706</v>
      </c>
      <c r="DC67" s="176">
        <v>109.706</v>
      </c>
      <c r="DD67" s="176">
        <v>146.274</v>
      </c>
      <c r="DE67" s="176">
        <v>146.07599999999999</v>
      </c>
      <c r="DF67" s="176">
        <v>144.62200000000001</v>
      </c>
      <c r="DG67" s="176">
        <v>185.47</v>
      </c>
      <c r="DH67" s="176">
        <v>113.605</v>
      </c>
      <c r="DI67" s="176">
        <v>151.892</v>
      </c>
      <c r="DJ67" s="176">
        <v>115.992</v>
      </c>
      <c r="DK67" s="176">
        <v>157.44200000000001</v>
      </c>
      <c r="DL67" s="176">
        <v>198.55</v>
      </c>
      <c r="DM67" s="176">
        <v>121.43300000000001</v>
      </c>
      <c r="DN67" s="176">
        <v>163.96100000000001</v>
      </c>
      <c r="DO67" s="176">
        <v>164.75700000000001</v>
      </c>
      <c r="DP67" s="176">
        <v>247.48400000000001</v>
      </c>
      <c r="DQ67" s="176">
        <v>206.21199999999999</v>
      </c>
      <c r="DR67" s="176">
        <v>206.751</v>
      </c>
      <c r="DS67" s="176">
        <v>208.76</v>
      </c>
      <c r="DT67" s="176">
        <v>168.43600000000001</v>
      </c>
      <c r="DU67" s="176">
        <v>208.35599999999999</v>
      </c>
      <c r="DV67" s="176">
        <v>248.88399999999999</v>
      </c>
      <c r="DW67" s="176">
        <v>207.06800000000001</v>
      </c>
      <c r="DX67" s="176">
        <v>207.65</v>
      </c>
      <c r="DY67" s="176">
        <v>249.476</v>
      </c>
      <c r="DZ67" s="176">
        <v>250.76499999999999</v>
      </c>
      <c r="EA67" s="176">
        <v>248.65100000000001</v>
      </c>
      <c r="EB67" s="176">
        <v>289.22800000000001</v>
      </c>
      <c r="EC67" s="176">
        <v>249.76300000000001</v>
      </c>
      <c r="ED67" s="176">
        <v>210.52</v>
      </c>
      <c r="EE67" s="176">
        <v>295.399</v>
      </c>
      <c r="EF67" s="277">
        <f t="shared" si="0"/>
        <v>2056.8389999999999</v>
      </c>
      <c r="EG67" s="277">
        <f t="shared" si="1"/>
        <v>2834.1959999999995</v>
      </c>
    </row>
    <row r="68" spans="1:137" x14ac:dyDescent="0.2">
      <c r="A68" s="194" t="str">
        <f>IF('1'!$A$1=1,B68,C68)</f>
        <v xml:space="preserve">Rail transport </v>
      </c>
      <c r="B68" s="195" t="s">
        <v>257</v>
      </c>
      <c r="C68" s="195" t="s">
        <v>256</v>
      </c>
      <c r="D68" s="179">
        <v>363.69100000000003</v>
      </c>
      <c r="E68" s="179">
        <v>563.03800000000001</v>
      </c>
      <c r="F68" s="179">
        <v>558.14999999999986</v>
      </c>
      <c r="G68" s="179">
        <v>681.28300000000002</v>
      </c>
      <c r="H68" s="179">
        <v>627.45800000000008</v>
      </c>
      <c r="I68" s="179">
        <v>658.21800000000007</v>
      </c>
      <c r="J68" s="179">
        <v>391.63300000000004</v>
      </c>
      <c r="K68" s="179">
        <v>389.28399999999965</v>
      </c>
      <c r="L68" s="179">
        <v>392.10100000000011</v>
      </c>
      <c r="M68" s="179">
        <v>371.30400000000009</v>
      </c>
      <c r="N68" s="179">
        <v>396.31400000000008</v>
      </c>
      <c r="O68" s="179">
        <v>421.35099999999989</v>
      </c>
      <c r="P68" s="179">
        <v>485.19299999999987</v>
      </c>
      <c r="Q68" s="179">
        <v>527.8599999999999</v>
      </c>
      <c r="R68" s="179">
        <v>579.83500000000004</v>
      </c>
      <c r="S68" s="179">
        <v>384.44200000000001</v>
      </c>
      <c r="T68" s="179">
        <v>378.096</v>
      </c>
      <c r="U68" s="179">
        <v>349.31899999999996</v>
      </c>
      <c r="V68" s="179">
        <v>0</v>
      </c>
      <c r="W68" s="179">
        <v>0</v>
      </c>
      <c r="X68" s="179">
        <v>-52.549999999999955</v>
      </c>
      <c r="Y68" s="179">
        <v>334.84399999999994</v>
      </c>
      <c r="Z68" s="179">
        <v>334.11300000000006</v>
      </c>
      <c r="AA68" s="179">
        <v>235.84100000000012</v>
      </c>
      <c r="AB68" s="179">
        <v>108.60300000000007</v>
      </c>
      <c r="AC68" s="179">
        <v>108.1110000000001</v>
      </c>
      <c r="AD68" s="179">
        <v>108.00700000000006</v>
      </c>
      <c r="AE68" s="179">
        <v>402.85199999999986</v>
      </c>
      <c r="AF68" s="179">
        <v>396.35500000000002</v>
      </c>
      <c r="AG68" s="179">
        <v>391.63400000000024</v>
      </c>
      <c r="AH68" s="179">
        <v>129.84800000000018</v>
      </c>
      <c r="AI68" s="179">
        <v>128.17599999999993</v>
      </c>
      <c r="AJ68" s="179">
        <v>156.65099999999984</v>
      </c>
      <c r="AK68" s="179">
        <v>159.92999999999984</v>
      </c>
      <c r="AL68" s="179">
        <v>160.23099999999999</v>
      </c>
      <c r="AM68" s="179">
        <v>27.515999999999849</v>
      </c>
      <c r="AN68" s="179">
        <v>113.73699999999985</v>
      </c>
      <c r="AO68" s="179">
        <v>163.02700000000004</v>
      </c>
      <c r="AP68" s="179">
        <v>184.38900000000012</v>
      </c>
      <c r="AQ68" s="179">
        <v>156.91000000000008</v>
      </c>
      <c r="AR68" s="179">
        <v>157.08699999999999</v>
      </c>
      <c r="AS68" s="179">
        <v>104.80899999999997</v>
      </c>
      <c r="AT68" s="179">
        <v>-158.404</v>
      </c>
      <c r="AU68" s="179">
        <v>-164.8929999999998</v>
      </c>
      <c r="AV68" s="179">
        <v>-169.14699999999993</v>
      </c>
      <c r="AW68" s="179">
        <v>-56.253999999999905</v>
      </c>
      <c r="AX68" s="179">
        <v>-55.868000000000166</v>
      </c>
      <c r="AY68" s="179">
        <v>-111.15699999999993</v>
      </c>
      <c r="AZ68" s="179">
        <v>-27.878000000000156</v>
      </c>
      <c r="BA68" s="179">
        <v>-27.161000000000058</v>
      </c>
      <c r="BB68" s="179">
        <v>-80.589999999999918</v>
      </c>
      <c r="BC68" s="179">
        <v>214.49199999999996</v>
      </c>
      <c r="BD68" s="179">
        <v>211.02999999999997</v>
      </c>
      <c r="BE68" s="179">
        <v>238.50200000000018</v>
      </c>
      <c r="BF68" s="179">
        <v>103.00499999999988</v>
      </c>
      <c r="BG68" s="179">
        <v>100.98799999999994</v>
      </c>
      <c r="BH68" s="179">
        <v>24.769000000000119</v>
      </c>
      <c r="BI68" s="179">
        <v>24.80800000000022</v>
      </c>
      <c r="BJ68" s="179">
        <v>24.367000000000075</v>
      </c>
      <c r="BK68" s="179">
        <v>0</v>
      </c>
      <c r="BL68" s="179">
        <v>144.71599999999989</v>
      </c>
      <c r="BM68" s="179">
        <v>147.58000000000004</v>
      </c>
      <c r="BN68" s="179">
        <v>132.06299999999999</v>
      </c>
      <c r="BO68" s="179">
        <v>190.572</v>
      </c>
      <c r="BP68" s="179">
        <v>187.70100000000002</v>
      </c>
      <c r="BQ68" s="179">
        <v>186.95099999999991</v>
      </c>
      <c r="BR68" s="179">
        <v>136.56399999999996</v>
      </c>
      <c r="BS68" s="179">
        <v>137.60699999999997</v>
      </c>
      <c r="BT68" s="179">
        <v>167.8610000000001</v>
      </c>
      <c r="BU68" s="179">
        <v>56.650999999999954</v>
      </c>
      <c r="BV68" s="179">
        <v>56.620999999999981</v>
      </c>
      <c r="BW68" s="179">
        <v>84.509999999999991</v>
      </c>
      <c r="BX68" s="179">
        <v>253.97800000000007</v>
      </c>
      <c r="BY68" s="179">
        <v>250.96100000000001</v>
      </c>
      <c r="BZ68" s="179">
        <v>194.56899999999996</v>
      </c>
      <c r="CA68" s="179">
        <v>195.5100000000001</v>
      </c>
      <c r="CB68" s="179">
        <v>193.21999999999991</v>
      </c>
      <c r="CC68" s="179">
        <v>217.91800000000001</v>
      </c>
      <c r="CD68" s="179">
        <v>108.85700000000008</v>
      </c>
      <c r="CE68" s="179">
        <v>26.785000000000082</v>
      </c>
      <c r="CF68" s="179">
        <v>-53.455999999999904</v>
      </c>
      <c r="CG68" s="179">
        <v>-158.2489999999998</v>
      </c>
      <c r="CH68" s="179">
        <v>-132.23199999999997</v>
      </c>
      <c r="CI68" s="179">
        <v>-163.28099999999995</v>
      </c>
      <c r="CJ68" s="179">
        <v>83.94399999999996</v>
      </c>
      <c r="CK68" s="179">
        <v>340.96399999999994</v>
      </c>
      <c r="CL68" s="179">
        <v>87.765000000000015</v>
      </c>
      <c r="CM68" s="179">
        <v>-58.510999999999967</v>
      </c>
      <c r="CN68" s="179">
        <v>-87.765999999999963</v>
      </c>
      <c r="CO68" s="179">
        <v>-29.255999999999972</v>
      </c>
      <c r="CP68" s="179">
        <v>31.849999999999909</v>
      </c>
      <c r="CQ68" s="179">
        <v>36.567999999999984</v>
      </c>
      <c r="CR68" s="179">
        <v>36.56899999999996</v>
      </c>
      <c r="CS68" s="179">
        <v>0</v>
      </c>
      <c r="CT68" s="179">
        <v>0</v>
      </c>
      <c r="CU68" s="179">
        <v>0</v>
      </c>
      <c r="CV68" s="179">
        <v>-402.25500000000011</v>
      </c>
      <c r="CW68" s="179">
        <v>-255.98000000000002</v>
      </c>
      <c r="CX68" s="179">
        <v>-146.27400000000011</v>
      </c>
      <c r="CY68" s="179">
        <v>-73.137000000000057</v>
      </c>
      <c r="CZ68" s="179">
        <v>109.70500000000004</v>
      </c>
      <c r="DA68" s="179">
        <v>-36.56799999999987</v>
      </c>
      <c r="DB68" s="179">
        <v>-109.70600000000013</v>
      </c>
      <c r="DC68" s="179">
        <v>-146.27399999999989</v>
      </c>
      <c r="DD68" s="179">
        <v>-292.548</v>
      </c>
      <c r="DE68" s="179">
        <v>-182.59500000000003</v>
      </c>
      <c r="DF68" s="179">
        <v>-36.155999999999949</v>
      </c>
      <c r="DG68" s="179">
        <v>-296.75099999999998</v>
      </c>
      <c r="DH68" s="179">
        <v>-681.63300000000004</v>
      </c>
      <c r="DI68" s="179">
        <v>-455.67500000000018</v>
      </c>
      <c r="DJ68" s="179">
        <v>-154.65599999999995</v>
      </c>
      <c r="DK68" s="179">
        <v>39.360999999999876</v>
      </c>
      <c r="DL68" s="179">
        <v>-436.80999999999995</v>
      </c>
      <c r="DM68" s="179">
        <v>202.38799999999992</v>
      </c>
      <c r="DN68" s="179">
        <v>-81.980999999999995</v>
      </c>
      <c r="DO68" s="179">
        <v>-329.51499999999987</v>
      </c>
      <c r="DP68" s="179">
        <v>-494.96800000000007</v>
      </c>
      <c r="DQ68" s="179">
        <v>-247.45499999999993</v>
      </c>
      <c r="DR68" s="179">
        <v>-289.45100000000002</v>
      </c>
      <c r="DS68" s="179">
        <v>0</v>
      </c>
      <c r="DT68" s="179">
        <v>-800.07</v>
      </c>
      <c r="DU68" s="179">
        <v>-791.75099999999998</v>
      </c>
      <c r="DV68" s="179">
        <v>-622.21100000000001</v>
      </c>
      <c r="DW68" s="179">
        <v>-207.06799999999998</v>
      </c>
      <c r="DX68" s="179">
        <v>-207.65000000000009</v>
      </c>
      <c r="DY68" s="179">
        <v>-249.476</v>
      </c>
      <c r="DZ68" s="179">
        <v>-376.14599999999996</v>
      </c>
      <c r="EA68" s="179">
        <v>-372.97800000000007</v>
      </c>
      <c r="EB68" s="179">
        <v>-289.22800000000007</v>
      </c>
      <c r="EC68" s="179">
        <v>-624.40700000000004</v>
      </c>
      <c r="ED68" s="179">
        <v>-715.76800000000003</v>
      </c>
      <c r="EE68" s="179">
        <v>-759.59900000000005</v>
      </c>
      <c r="EF68" s="278">
        <f t="shared" si="0"/>
        <v>-2930.3950000000004</v>
      </c>
      <c r="EG68" s="278">
        <f t="shared" si="1"/>
        <v>-6016.3520000000008</v>
      </c>
    </row>
    <row r="69" spans="1:137" x14ac:dyDescent="0.2">
      <c r="A69" s="174" t="str">
        <f>IF('1'!$A$1=1,B69,C69)</f>
        <v xml:space="preserve">Credit </v>
      </c>
      <c r="B69" s="175" t="s">
        <v>214</v>
      </c>
      <c r="C69" s="175" t="s">
        <v>258</v>
      </c>
      <c r="D69" s="176">
        <v>1138.5129999999999</v>
      </c>
      <c r="E69" s="176">
        <v>1762.5529999999999</v>
      </c>
      <c r="F69" s="176">
        <v>1674.4479999999999</v>
      </c>
      <c r="G69" s="176">
        <v>1453.405</v>
      </c>
      <c r="H69" s="176">
        <v>1338.576</v>
      </c>
      <c r="I69" s="176">
        <v>1358.9010000000001</v>
      </c>
      <c r="J69" s="176">
        <v>1240.17</v>
      </c>
      <c r="K69" s="176">
        <v>1232.7309999999998</v>
      </c>
      <c r="L69" s="176">
        <v>1263.4380000000001</v>
      </c>
      <c r="M69" s="176">
        <v>1223.114</v>
      </c>
      <c r="N69" s="176">
        <v>1305.5070000000001</v>
      </c>
      <c r="O69" s="176">
        <v>1381.095</v>
      </c>
      <c r="P69" s="176">
        <v>1140.2049999999999</v>
      </c>
      <c r="Q69" s="176">
        <v>1240.473</v>
      </c>
      <c r="R69" s="176">
        <v>1265.095</v>
      </c>
      <c r="S69" s="176">
        <v>1178.9559999999999</v>
      </c>
      <c r="T69" s="176">
        <v>1159.4970000000001</v>
      </c>
      <c r="U69" s="176">
        <v>1122.81</v>
      </c>
      <c r="V69" s="176">
        <v>1042.3050000000001</v>
      </c>
      <c r="W69" s="176">
        <v>1052.722</v>
      </c>
      <c r="X69" s="176">
        <v>1129.845</v>
      </c>
      <c r="Y69" s="176">
        <v>1339.3779999999999</v>
      </c>
      <c r="Z69" s="176">
        <v>1336.4490000000001</v>
      </c>
      <c r="AA69" s="176">
        <v>1336.431</v>
      </c>
      <c r="AB69" s="176">
        <v>1248.9290000000001</v>
      </c>
      <c r="AC69" s="176">
        <v>1243.277</v>
      </c>
      <c r="AD69" s="176">
        <v>1269.0740000000001</v>
      </c>
      <c r="AE69" s="176">
        <v>1342.8409999999999</v>
      </c>
      <c r="AF69" s="176">
        <v>1321.184</v>
      </c>
      <c r="AG69" s="176">
        <v>1331.5520000000001</v>
      </c>
      <c r="AH69" s="176">
        <v>1220.5590000000002</v>
      </c>
      <c r="AI69" s="176">
        <v>1204.857</v>
      </c>
      <c r="AJ69" s="176">
        <v>1200.9949999999999</v>
      </c>
      <c r="AK69" s="176">
        <v>1359.404</v>
      </c>
      <c r="AL69" s="176">
        <v>1361.9690000000001</v>
      </c>
      <c r="AM69" s="176">
        <v>1348.309</v>
      </c>
      <c r="AN69" s="176">
        <v>1336.414</v>
      </c>
      <c r="AO69" s="176">
        <v>1331.3820000000001</v>
      </c>
      <c r="AP69" s="176">
        <v>1343.402</v>
      </c>
      <c r="AQ69" s="176">
        <v>1202.98</v>
      </c>
      <c r="AR69" s="176">
        <v>1204.336</v>
      </c>
      <c r="AS69" s="176">
        <v>1179.098</v>
      </c>
      <c r="AT69" s="176">
        <v>1108.829</v>
      </c>
      <c r="AU69" s="176">
        <v>1154.2530000000002</v>
      </c>
      <c r="AV69" s="176">
        <v>1155.8420000000001</v>
      </c>
      <c r="AW69" s="176">
        <v>1237.605</v>
      </c>
      <c r="AX69" s="176">
        <v>1229.0729999999999</v>
      </c>
      <c r="AY69" s="176">
        <v>1167.143</v>
      </c>
      <c r="AZ69" s="176">
        <v>1087.288</v>
      </c>
      <c r="BA69" s="176">
        <v>1059.2660000000001</v>
      </c>
      <c r="BB69" s="176">
        <v>1020.8150000000001</v>
      </c>
      <c r="BC69" s="176">
        <v>1206.5170000000001</v>
      </c>
      <c r="BD69" s="176">
        <v>1187.047</v>
      </c>
      <c r="BE69" s="176">
        <v>1192.5050000000001</v>
      </c>
      <c r="BF69" s="176">
        <v>1055.8049999999998</v>
      </c>
      <c r="BG69" s="176">
        <v>1035.127</v>
      </c>
      <c r="BH69" s="176">
        <v>941.24900000000002</v>
      </c>
      <c r="BI69" s="176">
        <v>1066.7530000000002</v>
      </c>
      <c r="BJ69" s="176">
        <v>1047.8040000000001</v>
      </c>
      <c r="BK69" s="176">
        <v>1038.8150000000001</v>
      </c>
      <c r="BL69" s="176">
        <v>844.17699999999991</v>
      </c>
      <c r="BM69" s="176">
        <v>860.87900000000002</v>
      </c>
      <c r="BN69" s="176">
        <v>950.84300000000007</v>
      </c>
      <c r="BO69" s="176">
        <v>871.18899999999996</v>
      </c>
      <c r="BP69" s="176">
        <v>858.05899999999997</v>
      </c>
      <c r="BQ69" s="176">
        <v>881.34199999999998</v>
      </c>
      <c r="BR69" s="176">
        <v>901.32399999999996</v>
      </c>
      <c r="BS69" s="176">
        <v>908.20699999999999</v>
      </c>
      <c r="BT69" s="176">
        <v>951.20900000000006</v>
      </c>
      <c r="BU69" s="176">
        <v>963.04899999999998</v>
      </c>
      <c r="BV69" s="176">
        <v>962.54599999999994</v>
      </c>
      <c r="BW69" s="176">
        <v>985.94100000000003</v>
      </c>
      <c r="BX69" s="176">
        <v>1015.912</v>
      </c>
      <c r="BY69" s="176">
        <v>1003.847</v>
      </c>
      <c r="BZ69" s="176">
        <v>972.84500000000003</v>
      </c>
      <c r="CA69" s="176">
        <v>1061.3400000000001</v>
      </c>
      <c r="CB69" s="176">
        <v>1048.9079999999999</v>
      </c>
      <c r="CC69" s="176">
        <v>1035.115</v>
      </c>
      <c r="CD69" s="176">
        <v>1115.796</v>
      </c>
      <c r="CE69" s="176">
        <v>1098.1790000000001</v>
      </c>
      <c r="CF69" s="176">
        <v>1069.1120000000001</v>
      </c>
      <c r="CG69" s="176">
        <v>1054.9870000000001</v>
      </c>
      <c r="CH69" s="176">
        <v>1057.848</v>
      </c>
      <c r="CI69" s="176">
        <v>1061.325</v>
      </c>
      <c r="CJ69" s="176">
        <v>1343.1010000000001</v>
      </c>
      <c r="CK69" s="176">
        <v>1477.51</v>
      </c>
      <c r="CL69" s="176">
        <v>146.27500000000001</v>
      </c>
      <c r="CM69" s="176">
        <v>351.05799999999999</v>
      </c>
      <c r="CN69" s="176">
        <v>351.05799999999999</v>
      </c>
      <c r="CO69" s="176">
        <v>438.82299999999998</v>
      </c>
      <c r="CP69" s="176">
        <v>732.55199999999991</v>
      </c>
      <c r="CQ69" s="176">
        <v>841.07799999999997</v>
      </c>
      <c r="CR69" s="176">
        <v>877.64699999999993</v>
      </c>
      <c r="CS69" s="176">
        <v>1097.058</v>
      </c>
      <c r="CT69" s="176">
        <v>1097.058</v>
      </c>
      <c r="CU69" s="176">
        <v>1133.627</v>
      </c>
      <c r="CV69" s="176">
        <v>914.21499999999992</v>
      </c>
      <c r="CW69" s="176">
        <v>914.21499999999992</v>
      </c>
      <c r="CX69" s="176">
        <v>914.21499999999992</v>
      </c>
      <c r="CY69" s="176">
        <v>950.7829999999999</v>
      </c>
      <c r="CZ69" s="176">
        <v>987.35199999999998</v>
      </c>
      <c r="DA69" s="176">
        <v>914.21600000000001</v>
      </c>
      <c r="DB69" s="176">
        <v>1097.058</v>
      </c>
      <c r="DC69" s="176">
        <v>1097.058</v>
      </c>
      <c r="DD69" s="176">
        <v>1170.1959999999999</v>
      </c>
      <c r="DE69" s="176">
        <v>1278.163</v>
      </c>
      <c r="DF69" s="176">
        <v>1301.595</v>
      </c>
      <c r="DG69" s="176">
        <v>1372.4760000000001</v>
      </c>
      <c r="DH69" s="176">
        <v>1173.922</v>
      </c>
      <c r="DI69" s="176">
        <v>1367.0239999999999</v>
      </c>
      <c r="DJ69" s="176">
        <v>1701.21</v>
      </c>
      <c r="DK69" s="176">
        <v>1338.259</v>
      </c>
      <c r="DL69" s="176">
        <v>1350.1419999999998</v>
      </c>
      <c r="DM69" s="176">
        <v>1376.2359999999999</v>
      </c>
      <c r="DN69" s="176">
        <v>1065.7439999999999</v>
      </c>
      <c r="DO69" s="176">
        <v>1070.923</v>
      </c>
      <c r="DP69" s="176">
        <v>1113.6790000000001</v>
      </c>
      <c r="DQ69" s="176">
        <v>948.57600000000002</v>
      </c>
      <c r="DR69" s="176">
        <v>909.7059999999999</v>
      </c>
      <c r="DS69" s="176">
        <v>1085.5519999999999</v>
      </c>
      <c r="DT69" s="176">
        <v>800.07100000000003</v>
      </c>
      <c r="DU69" s="176">
        <v>791.75099999999998</v>
      </c>
      <c r="DV69" s="176">
        <v>871.09500000000003</v>
      </c>
      <c r="DW69" s="176">
        <v>786.85699999999997</v>
      </c>
      <c r="DX69" s="176">
        <v>789.06999999999994</v>
      </c>
      <c r="DY69" s="176">
        <v>748.42700000000002</v>
      </c>
      <c r="DZ69" s="176">
        <v>668.7059999999999</v>
      </c>
      <c r="EA69" s="176">
        <v>663.06999999999994</v>
      </c>
      <c r="EB69" s="176">
        <v>702.41100000000006</v>
      </c>
      <c r="EC69" s="176">
        <v>707.66</v>
      </c>
      <c r="ED69" s="176">
        <v>505.24800000000005</v>
      </c>
      <c r="EE69" s="176">
        <v>717.399</v>
      </c>
      <c r="EF69" s="277">
        <f t="shared" si="0"/>
        <v>14500.973</v>
      </c>
      <c r="EG69" s="277">
        <f t="shared" si="1"/>
        <v>8751.7649999999994</v>
      </c>
    </row>
    <row r="70" spans="1:137" x14ac:dyDescent="0.2">
      <c r="A70" s="174" t="str">
        <f>IF('1'!$A$1=1,B70,C70)</f>
        <v xml:space="preserve">Debit </v>
      </c>
      <c r="B70" s="175" t="s">
        <v>216</v>
      </c>
      <c r="C70" s="175" t="s">
        <v>134</v>
      </c>
      <c r="D70" s="176">
        <v>774.82199999999989</v>
      </c>
      <c r="E70" s="176">
        <v>1199.5149999999999</v>
      </c>
      <c r="F70" s="176">
        <v>1116.298</v>
      </c>
      <c r="G70" s="176">
        <v>772.12199999999996</v>
      </c>
      <c r="H70" s="176">
        <v>711.11799999999994</v>
      </c>
      <c r="I70" s="176">
        <v>700.68299999999999</v>
      </c>
      <c r="J70" s="176">
        <v>848.53700000000003</v>
      </c>
      <c r="K70" s="176">
        <v>843.44700000000012</v>
      </c>
      <c r="L70" s="176">
        <v>871.33699999999999</v>
      </c>
      <c r="M70" s="176">
        <v>851.81</v>
      </c>
      <c r="N70" s="176">
        <v>909.19299999999998</v>
      </c>
      <c r="O70" s="176">
        <v>959.74400000000014</v>
      </c>
      <c r="P70" s="176">
        <v>655.01200000000006</v>
      </c>
      <c r="Q70" s="176">
        <v>712.61300000000006</v>
      </c>
      <c r="R70" s="176">
        <v>685.26</v>
      </c>
      <c r="S70" s="176">
        <v>794.5139999999999</v>
      </c>
      <c r="T70" s="176">
        <v>781.40100000000007</v>
      </c>
      <c r="U70" s="176">
        <v>773.49099999999999</v>
      </c>
      <c r="V70" s="176">
        <v>1042.3049999999998</v>
      </c>
      <c r="W70" s="176">
        <v>1052.722</v>
      </c>
      <c r="X70" s="176">
        <v>1182.395</v>
      </c>
      <c r="Y70" s="176">
        <v>1004.534</v>
      </c>
      <c r="Z70" s="176">
        <v>1002.336</v>
      </c>
      <c r="AA70" s="176">
        <v>1100.5899999999999</v>
      </c>
      <c r="AB70" s="176">
        <v>1140.326</v>
      </c>
      <c r="AC70" s="176">
        <v>1135.1659999999999</v>
      </c>
      <c r="AD70" s="176">
        <v>1161.067</v>
      </c>
      <c r="AE70" s="176">
        <v>939.98900000000003</v>
      </c>
      <c r="AF70" s="176">
        <v>924.82899999999995</v>
      </c>
      <c r="AG70" s="176">
        <v>939.91799999999989</v>
      </c>
      <c r="AH70" s="176">
        <v>1090.711</v>
      </c>
      <c r="AI70" s="176">
        <v>1076.681</v>
      </c>
      <c r="AJ70" s="176">
        <v>1044.3440000000001</v>
      </c>
      <c r="AK70" s="176">
        <v>1199.4740000000002</v>
      </c>
      <c r="AL70" s="176">
        <v>1201.7380000000001</v>
      </c>
      <c r="AM70" s="176">
        <v>1320.7930000000001</v>
      </c>
      <c r="AN70" s="176">
        <v>1222.6770000000001</v>
      </c>
      <c r="AO70" s="176">
        <v>1168.355</v>
      </c>
      <c r="AP70" s="176">
        <v>1159.0129999999999</v>
      </c>
      <c r="AQ70" s="176">
        <v>1046.07</v>
      </c>
      <c r="AR70" s="176">
        <v>1047.249</v>
      </c>
      <c r="AS70" s="176">
        <v>1074.289</v>
      </c>
      <c r="AT70" s="176">
        <v>1267.2329999999999</v>
      </c>
      <c r="AU70" s="176">
        <v>1319.146</v>
      </c>
      <c r="AV70" s="176">
        <v>1324.989</v>
      </c>
      <c r="AW70" s="176">
        <v>1293.8589999999999</v>
      </c>
      <c r="AX70" s="176">
        <v>1284.941</v>
      </c>
      <c r="AY70" s="176">
        <v>1278.3</v>
      </c>
      <c r="AZ70" s="176">
        <v>1115.1660000000002</v>
      </c>
      <c r="BA70" s="176">
        <v>1086.4270000000001</v>
      </c>
      <c r="BB70" s="176">
        <v>1101.405</v>
      </c>
      <c r="BC70" s="176">
        <v>992.02500000000009</v>
      </c>
      <c r="BD70" s="176">
        <v>976.01700000000005</v>
      </c>
      <c r="BE70" s="176">
        <v>954.00299999999993</v>
      </c>
      <c r="BF70" s="176">
        <v>952.8</v>
      </c>
      <c r="BG70" s="176">
        <v>934.13900000000001</v>
      </c>
      <c r="BH70" s="176">
        <v>916.4799999999999</v>
      </c>
      <c r="BI70" s="176">
        <v>1041.9449999999999</v>
      </c>
      <c r="BJ70" s="176">
        <v>1023.437</v>
      </c>
      <c r="BK70" s="176">
        <v>1038.8150000000001</v>
      </c>
      <c r="BL70" s="176">
        <v>699.46100000000001</v>
      </c>
      <c r="BM70" s="176">
        <v>713.29899999999998</v>
      </c>
      <c r="BN70" s="176">
        <v>818.78000000000009</v>
      </c>
      <c r="BO70" s="176">
        <v>680.61699999999996</v>
      </c>
      <c r="BP70" s="176">
        <v>670.35799999999995</v>
      </c>
      <c r="BQ70" s="176">
        <v>694.39100000000008</v>
      </c>
      <c r="BR70" s="176">
        <v>764.76</v>
      </c>
      <c r="BS70" s="176">
        <v>770.6</v>
      </c>
      <c r="BT70" s="176">
        <v>783.34799999999996</v>
      </c>
      <c r="BU70" s="176">
        <v>906.39800000000002</v>
      </c>
      <c r="BV70" s="176">
        <v>905.92499999999995</v>
      </c>
      <c r="BW70" s="176">
        <v>901.43100000000004</v>
      </c>
      <c r="BX70" s="176">
        <v>761.93399999999997</v>
      </c>
      <c r="BY70" s="176">
        <v>752.88599999999997</v>
      </c>
      <c r="BZ70" s="176">
        <v>778.27600000000007</v>
      </c>
      <c r="CA70" s="176">
        <v>865.83</v>
      </c>
      <c r="CB70" s="176">
        <v>855.68799999999999</v>
      </c>
      <c r="CC70" s="176">
        <v>817.197</v>
      </c>
      <c r="CD70" s="176">
        <v>1006.939</v>
      </c>
      <c r="CE70" s="176">
        <v>1071.394</v>
      </c>
      <c r="CF70" s="176">
        <v>1122.568</v>
      </c>
      <c r="CG70" s="176">
        <v>1213.2359999999999</v>
      </c>
      <c r="CH70" s="176">
        <v>1190.08</v>
      </c>
      <c r="CI70" s="176">
        <v>1224.606</v>
      </c>
      <c r="CJ70" s="176">
        <v>1259.1570000000002</v>
      </c>
      <c r="CK70" s="176">
        <v>1136.546</v>
      </c>
      <c r="CL70" s="176">
        <v>58.51</v>
      </c>
      <c r="CM70" s="176">
        <v>409.56899999999996</v>
      </c>
      <c r="CN70" s="176">
        <v>438.82399999999996</v>
      </c>
      <c r="CO70" s="176">
        <v>468.07899999999995</v>
      </c>
      <c r="CP70" s="176">
        <v>700.702</v>
      </c>
      <c r="CQ70" s="176">
        <v>804.51</v>
      </c>
      <c r="CR70" s="176">
        <v>841.07799999999997</v>
      </c>
      <c r="CS70" s="176">
        <v>1097.058</v>
      </c>
      <c r="CT70" s="176">
        <v>1097.058</v>
      </c>
      <c r="CU70" s="176">
        <v>1133.627</v>
      </c>
      <c r="CV70" s="176">
        <v>1316.47</v>
      </c>
      <c r="CW70" s="176">
        <v>1170.1949999999999</v>
      </c>
      <c r="CX70" s="176">
        <v>1060.489</v>
      </c>
      <c r="CY70" s="176">
        <v>1023.92</v>
      </c>
      <c r="CZ70" s="176">
        <v>877.64699999999993</v>
      </c>
      <c r="DA70" s="176">
        <v>950.78399999999988</v>
      </c>
      <c r="DB70" s="176">
        <v>1206.7640000000001</v>
      </c>
      <c r="DC70" s="176">
        <v>1243.3319999999999</v>
      </c>
      <c r="DD70" s="176">
        <v>1462.7439999999999</v>
      </c>
      <c r="DE70" s="176">
        <v>1460.758</v>
      </c>
      <c r="DF70" s="176">
        <v>1337.751</v>
      </c>
      <c r="DG70" s="176">
        <v>1669.2270000000001</v>
      </c>
      <c r="DH70" s="176">
        <v>1855.5550000000001</v>
      </c>
      <c r="DI70" s="176">
        <v>1822.6990000000001</v>
      </c>
      <c r="DJ70" s="176">
        <v>1855.866</v>
      </c>
      <c r="DK70" s="176">
        <v>1298.8980000000001</v>
      </c>
      <c r="DL70" s="176">
        <v>1786.9519999999998</v>
      </c>
      <c r="DM70" s="176">
        <v>1173.848</v>
      </c>
      <c r="DN70" s="176">
        <v>1147.7249999999999</v>
      </c>
      <c r="DO70" s="176">
        <v>1400.4379999999999</v>
      </c>
      <c r="DP70" s="176">
        <v>1608.6470000000002</v>
      </c>
      <c r="DQ70" s="176">
        <v>1196.0309999999999</v>
      </c>
      <c r="DR70" s="176">
        <v>1199.1569999999999</v>
      </c>
      <c r="DS70" s="176">
        <v>1085.5520000000001</v>
      </c>
      <c r="DT70" s="176">
        <v>1600.1410000000001</v>
      </c>
      <c r="DU70" s="176">
        <v>1583.502</v>
      </c>
      <c r="DV70" s="176">
        <v>1493.306</v>
      </c>
      <c r="DW70" s="176">
        <v>993.92499999999995</v>
      </c>
      <c r="DX70" s="176">
        <v>996.72</v>
      </c>
      <c r="DY70" s="176">
        <v>997.90300000000002</v>
      </c>
      <c r="DZ70" s="176">
        <v>1044.8519999999999</v>
      </c>
      <c r="EA70" s="176">
        <v>1036.048</v>
      </c>
      <c r="EB70" s="176">
        <v>991.63900000000012</v>
      </c>
      <c r="EC70" s="176">
        <v>1332.067</v>
      </c>
      <c r="ED70" s="176">
        <v>1221.0160000000001</v>
      </c>
      <c r="EE70" s="176">
        <v>1476.998</v>
      </c>
      <c r="EF70" s="277">
        <f t="shared" si="0"/>
        <v>17431.367999999999</v>
      </c>
      <c r="EG70" s="277">
        <f t="shared" si="1"/>
        <v>14768.117000000002</v>
      </c>
    </row>
    <row r="71" spans="1:137" x14ac:dyDescent="0.2">
      <c r="A71" s="192" t="str">
        <f>IF('1'!$A$1=1,B71,C71)</f>
        <v xml:space="preserve">Passenger </v>
      </c>
      <c r="B71" s="193" t="s">
        <v>244</v>
      </c>
      <c r="C71" s="193" t="s">
        <v>259</v>
      </c>
      <c r="D71" s="176">
        <v>0</v>
      </c>
      <c r="E71" s="176">
        <v>0</v>
      </c>
      <c r="F71" s="176">
        <v>-23.256</v>
      </c>
      <c r="G71" s="176">
        <v>0</v>
      </c>
      <c r="H71" s="176">
        <v>0</v>
      </c>
      <c r="I71" s="176">
        <v>-21.233000000000004</v>
      </c>
      <c r="J71" s="176">
        <v>-21.757000000000005</v>
      </c>
      <c r="K71" s="176">
        <v>-21.626999999999995</v>
      </c>
      <c r="L71" s="176">
        <v>0</v>
      </c>
      <c r="M71" s="176">
        <v>21.841999999999999</v>
      </c>
      <c r="N71" s="176">
        <v>23.311999999999998</v>
      </c>
      <c r="O71" s="176">
        <v>-23.408000000000001</v>
      </c>
      <c r="P71" s="176">
        <v>0</v>
      </c>
      <c r="Q71" s="176">
        <v>0</v>
      </c>
      <c r="R71" s="176">
        <v>-26.356999999999999</v>
      </c>
      <c r="S71" s="176">
        <v>0</v>
      </c>
      <c r="T71" s="176">
        <v>0</v>
      </c>
      <c r="U71" s="176">
        <v>0</v>
      </c>
      <c r="V71" s="176">
        <v>0</v>
      </c>
      <c r="W71" s="176">
        <v>0</v>
      </c>
      <c r="X71" s="176">
        <v>0</v>
      </c>
      <c r="Y71" s="176">
        <v>25.756999999999991</v>
      </c>
      <c r="Z71" s="176">
        <v>25.701000000000008</v>
      </c>
      <c r="AA71" s="176">
        <v>-26.203999999999994</v>
      </c>
      <c r="AB71" s="176">
        <v>0</v>
      </c>
      <c r="AC71" s="176">
        <v>0</v>
      </c>
      <c r="AD71" s="176">
        <v>0</v>
      </c>
      <c r="AE71" s="176">
        <v>26.856999999999985</v>
      </c>
      <c r="AF71" s="176">
        <v>26.423000000000002</v>
      </c>
      <c r="AG71" s="176">
        <v>-26.109000000000009</v>
      </c>
      <c r="AH71" s="176">
        <v>0</v>
      </c>
      <c r="AI71" s="176">
        <v>0</v>
      </c>
      <c r="AJ71" s="176">
        <v>0</v>
      </c>
      <c r="AK71" s="176">
        <v>26.655000000000001</v>
      </c>
      <c r="AL71" s="176">
        <v>26.704999999999998</v>
      </c>
      <c r="AM71" s="176">
        <v>-27.516000000000005</v>
      </c>
      <c r="AN71" s="176">
        <v>0</v>
      </c>
      <c r="AO71" s="176">
        <v>0</v>
      </c>
      <c r="AP71" s="176">
        <v>26.341999999999999</v>
      </c>
      <c r="AQ71" s="176">
        <v>26.151999999999987</v>
      </c>
      <c r="AR71" s="176">
        <v>26.181000000000012</v>
      </c>
      <c r="AS71" s="176">
        <v>-26.201999999999998</v>
      </c>
      <c r="AT71" s="176">
        <v>-26.399999999999991</v>
      </c>
      <c r="AU71" s="176">
        <v>-27.481999999999999</v>
      </c>
      <c r="AV71" s="176">
        <v>28.190999999999988</v>
      </c>
      <c r="AW71" s="176">
        <v>84.382000000000005</v>
      </c>
      <c r="AX71" s="176">
        <v>83.8</v>
      </c>
      <c r="AY71" s="176">
        <v>27.789000000000001</v>
      </c>
      <c r="AZ71" s="176">
        <v>0</v>
      </c>
      <c r="BA71" s="176">
        <v>0</v>
      </c>
      <c r="BB71" s="176">
        <v>0</v>
      </c>
      <c r="BC71" s="176">
        <v>26.810999999999993</v>
      </c>
      <c r="BD71" s="176">
        <v>26.379000000000005</v>
      </c>
      <c r="BE71" s="176">
        <v>53.001000000000005</v>
      </c>
      <c r="BF71" s="176">
        <v>25.75200000000001</v>
      </c>
      <c r="BG71" s="176">
        <v>25.247</v>
      </c>
      <c r="BH71" s="176">
        <v>0</v>
      </c>
      <c r="BI71" s="176">
        <v>0</v>
      </c>
      <c r="BJ71" s="176">
        <v>0</v>
      </c>
      <c r="BK71" s="176">
        <v>23.61</v>
      </c>
      <c r="BL71" s="176">
        <v>24.119000000000007</v>
      </c>
      <c r="BM71" s="176">
        <v>24.597000000000008</v>
      </c>
      <c r="BN71" s="176">
        <v>79.236999999999995</v>
      </c>
      <c r="BO71" s="176">
        <v>0</v>
      </c>
      <c r="BP71" s="176">
        <v>0</v>
      </c>
      <c r="BQ71" s="176">
        <v>0</v>
      </c>
      <c r="BR71" s="176">
        <v>0</v>
      </c>
      <c r="BS71" s="176">
        <v>0</v>
      </c>
      <c r="BT71" s="176">
        <v>0</v>
      </c>
      <c r="BU71" s="176">
        <v>0</v>
      </c>
      <c r="BV71" s="176">
        <v>0</v>
      </c>
      <c r="BW71" s="176">
        <v>0</v>
      </c>
      <c r="BX71" s="176">
        <v>0</v>
      </c>
      <c r="BY71" s="176">
        <v>0</v>
      </c>
      <c r="BZ71" s="176">
        <v>0</v>
      </c>
      <c r="CA71" s="176">
        <v>0</v>
      </c>
      <c r="CB71" s="176">
        <v>0</v>
      </c>
      <c r="CC71" s="176">
        <v>0</v>
      </c>
      <c r="CD71" s="176">
        <v>0</v>
      </c>
      <c r="CE71" s="176">
        <v>0</v>
      </c>
      <c r="CF71" s="176">
        <v>0</v>
      </c>
      <c r="CG71" s="176">
        <v>0</v>
      </c>
      <c r="CH71" s="176">
        <v>0</v>
      </c>
      <c r="CI71" s="176">
        <v>0</v>
      </c>
      <c r="CJ71" s="176">
        <v>0</v>
      </c>
      <c r="CK71" s="176">
        <v>0</v>
      </c>
      <c r="CL71" s="176">
        <v>0</v>
      </c>
      <c r="CM71" s="176">
        <v>0</v>
      </c>
      <c r="CN71" s="176">
        <v>0</v>
      </c>
      <c r="CO71" s="176">
        <v>0</v>
      </c>
      <c r="CP71" s="176">
        <v>0</v>
      </c>
      <c r="CQ71" s="176">
        <v>0</v>
      </c>
      <c r="CR71" s="176">
        <v>0</v>
      </c>
      <c r="CS71" s="176">
        <v>0</v>
      </c>
      <c r="CT71" s="176">
        <v>0</v>
      </c>
      <c r="CU71" s="176">
        <v>0</v>
      </c>
      <c r="CV71" s="176">
        <v>0</v>
      </c>
      <c r="CW71" s="176">
        <v>0</v>
      </c>
      <c r="CX71" s="176">
        <v>-36.567999999999998</v>
      </c>
      <c r="CY71" s="176">
        <v>0</v>
      </c>
      <c r="CZ71" s="176">
        <v>0</v>
      </c>
      <c r="DA71" s="176">
        <v>0</v>
      </c>
      <c r="DB71" s="176">
        <v>0</v>
      </c>
      <c r="DC71" s="176">
        <v>0</v>
      </c>
      <c r="DD71" s="176">
        <v>-73.137</v>
      </c>
      <c r="DE71" s="176">
        <v>0</v>
      </c>
      <c r="DF71" s="176">
        <v>0</v>
      </c>
      <c r="DG71" s="176">
        <v>-74.187999999999988</v>
      </c>
      <c r="DH71" s="176">
        <v>-37.868000000000002</v>
      </c>
      <c r="DI71" s="176">
        <v>-37.972999999999999</v>
      </c>
      <c r="DJ71" s="176">
        <v>-38.664000000000001</v>
      </c>
      <c r="DK71" s="176">
        <v>-78.721000000000004</v>
      </c>
      <c r="DL71" s="176">
        <v>-79.42</v>
      </c>
      <c r="DM71" s="176">
        <v>0</v>
      </c>
      <c r="DN71" s="176">
        <v>-40.99</v>
      </c>
      <c r="DO71" s="176">
        <v>-41.189</v>
      </c>
      <c r="DP71" s="176">
        <v>-82.495000000000005</v>
      </c>
      <c r="DQ71" s="176">
        <v>-82.484999999999999</v>
      </c>
      <c r="DR71" s="176">
        <v>-41.35</v>
      </c>
      <c r="DS71" s="176">
        <v>-41.752000000000002</v>
      </c>
      <c r="DT71" s="176">
        <v>-84.218000000000004</v>
      </c>
      <c r="DU71" s="176">
        <v>-83.341999999999999</v>
      </c>
      <c r="DV71" s="176">
        <v>0</v>
      </c>
      <c r="DW71" s="176">
        <v>-82.826999999999998</v>
      </c>
      <c r="DX71" s="176">
        <v>-83.06</v>
      </c>
      <c r="DY71" s="176">
        <v>-83.158999999999992</v>
      </c>
      <c r="DZ71" s="176">
        <v>-125.38200000000001</v>
      </c>
      <c r="EA71" s="176">
        <v>-124.32599999999999</v>
      </c>
      <c r="EB71" s="176">
        <v>-82.637</v>
      </c>
      <c r="EC71" s="176">
        <v>-249.76300000000001</v>
      </c>
      <c r="ED71" s="176">
        <v>-210.52</v>
      </c>
      <c r="EE71" s="176">
        <v>-211</v>
      </c>
      <c r="EF71" s="277">
        <f t="shared" si="0"/>
        <v>-602.90700000000004</v>
      </c>
      <c r="EG71" s="277">
        <f t="shared" si="1"/>
        <v>-1420.2340000000002</v>
      </c>
    </row>
    <row r="72" spans="1:137" x14ac:dyDescent="0.2">
      <c r="A72" s="174" t="str">
        <f>IF('1'!$A$1=1,B72,C72)</f>
        <v xml:space="preserve">Credit </v>
      </c>
      <c r="B72" s="175" t="s">
        <v>214</v>
      </c>
      <c r="C72" s="175" t="s">
        <v>258</v>
      </c>
      <c r="D72" s="176">
        <v>63.250999999999998</v>
      </c>
      <c r="E72" s="176">
        <v>97.92</v>
      </c>
      <c r="F72" s="176">
        <v>69.769000000000005</v>
      </c>
      <c r="G72" s="176">
        <v>113.547</v>
      </c>
      <c r="H72" s="176">
        <v>104.57599999999999</v>
      </c>
      <c r="I72" s="176">
        <v>84.930999999999997</v>
      </c>
      <c r="J72" s="176">
        <v>108.78700000000001</v>
      </c>
      <c r="K72" s="176">
        <v>108.134</v>
      </c>
      <c r="L72" s="176">
        <v>108.917</v>
      </c>
      <c r="M72" s="176">
        <v>109.20699999999999</v>
      </c>
      <c r="N72" s="176">
        <v>116.563</v>
      </c>
      <c r="O72" s="176">
        <v>93.634</v>
      </c>
      <c r="P72" s="176">
        <v>72.778999999999996</v>
      </c>
      <c r="Q72" s="176">
        <v>79.179000000000002</v>
      </c>
      <c r="R72" s="176">
        <v>79.067999999999998</v>
      </c>
      <c r="S72" s="176">
        <v>128.14699999999999</v>
      </c>
      <c r="T72" s="176">
        <v>126.032</v>
      </c>
      <c r="U72" s="176">
        <v>99.805000000000007</v>
      </c>
      <c r="V72" s="176">
        <v>124.084</v>
      </c>
      <c r="W72" s="176">
        <v>125.324</v>
      </c>
      <c r="X72" s="176">
        <v>131.37700000000001</v>
      </c>
      <c r="Y72" s="176">
        <v>103.029</v>
      </c>
      <c r="Z72" s="176">
        <v>102.804</v>
      </c>
      <c r="AA72" s="176">
        <v>78.614000000000004</v>
      </c>
      <c r="AB72" s="176">
        <v>81.451999999999998</v>
      </c>
      <c r="AC72" s="176">
        <v>81.082999999999998</v>
      </c>
      <c r="AD72" s="176">
        <v>81.004999999999995</v>
      </c>
      <c r="AE72" s="176">
        <v>134.28399999999999</v>
      </c>
      <c r="AF72" s="176">
        <v>132.11799999999999</v>
      </c>
      <c r="AG72" s="176">
        <v>104.435</v>
      </c>
      <c r="AH72" s="176">
        <v>129.84700000000001</v>
      </c>
      <c r="AI72" s="176">
        <v>128.17599999999999</v>
      </c>
      <c r="AJ72" s="176">
        <v>104.434</v>
      </c>
      <c r="AK72" s="176">
        <v>106.62</v>
      </c>
      <c r="AL72" s="176">
        <v>106.821</v>
      </c>
      <c r="AM72" s="176">
        <v>82.55</v>
      </c>
      <c r="AN72" s="176">
        <v>85.302999999999997</v>
      </c>
      <c r="AO72" s="176">
        <v>81.513000000000005</v>
      </c>
      <c r="AP72" s="176">
        <v>79.024000000000001</v>
      </c>
      <c r="AQ72" s="176">
        <v>130.75899999999999</v>
      </c>
      <c r="AR72" s="176">
        <v>130.90600000000001</v>
      </c>
      <c r="AS72" s="176">
        <v>104.809</v>
      </c>
      <c r="AT72" s="176">
        <v>105.60299999999999</v>
      </c>
      <c r="AU72" s="176">
        <v>109.929</v>
      </c>
      <c r="AV72" s="176">
        <v>140.95599999999999</v>
      </c>
      <c r="AW72" s="176">
        <v>84.382000000000005</v>
      </c>
      <c r="AX72" s="176">
        <v>83.8</v>
      </c>
      <c r="AY72" s="176">
        <v>55.578000000000003</v>
      </c>
      <c r="AZ72" s="176">
        <v>55.758000000000003</v>
      </c>
      <c r="BA72" s="176">
        <v>54.320999999999998</v>
      </c>
      <c r="BB72" s="176">
        <v>80.590999999999994</v>
      </c>
      <c r="BC72" s="176">
        <v>134.05699999999999</v>
      </c>
      <c r="BD72" s="176">
        <v>131.89400000000001</v>
      </c>
      <c r="BE72" s="176">
        <v>132.501</v>
      </c>
      <c r="BF72" s="176">
        <v>128.75700000000001</v>
      </c>
      <c r="BG72" s="176">
        <v>126.235</v>
      </c>
      <c r="BH72" s="176">
        <v>99.078999999999994</v>
      </c>
      <c r="BI72" s="176">
        <v>74.424999999999997</v>
      </c>
      <c r="BJ72" s="176">
        <v>73.102999999999994</v>
      </c>
      <c r="BK72" s="176">
        <v>94.438000000000002</v>
      </c>
      <c r="BL72" s="176">
        <v>72.358000000000004</v>
      </c>
      <c r="BM72" s="176">
        <v>73.790000000000006</v>
      </c>
      <c r="BN72" s="176">
        <v>105.649</v>
      </c>
      <c r="BO72" s="176">
        <v>0</v>
      </c>
      <c r="BP72" s="176">
        <v>0</v>
      </c>
      <c r="BQ72" s="176">
        <v>0</v>
      </c>
      <c r="BR72" s="176">
        <v>0</v>
      </c>
      <c r="BS72" s="176">
        <v>0</v>
      </c>
      <c r="BT72" s="176">
        <v>0</v>
      </c>
      <c r="BU72" s="176">
        <v>0</v>
      </c>
      <c r="BV72" s="176">
        <v>0</v>
      </c>
      <c r="BW72" s="176">
        <v>0</v>
      </c>
      <c r="BX72" s="176">
        <v>0</v>
      </c>
      <c r="BY72" s="176">
        <v>0</v>
      </c>
      <c r="BZ72" s="176">
        <v>0</v>
      </c>
      <c r="CA72" s="176">
        <v>0</v>
      </c>
      <c r="CB72" s="176">
        <v>0</v>
      </c>
      <c r="CC72" s="176">
        <v>0</v>
      </c>
      <c r="CD72" s="176">
        <v>0</v>
      </c>
      <c r="CE72" s="176">
        <v>0</v>
      </c>
      <c r="CF72" s="176">
        <v>0</v>
      </c>
      <c r="CG72" s="176">
        <v>0</v>
      </c>
      <c r="CH72" s="176">
        <v>0</v>
      </c>
      <c r="CI72" s="176">
        <v>0</v>
      </c>
      <c r="CJ72" s="176">
        <v>0</v>
      </c>
      <c r="CK72" s="176">
        <v>0</v>
      </c>
      <c r="CL72" s="176">
        <v>0</v>
      </c>
      <c r="CM72" s="176">
        <v>0</v>
      </c>
      <c r="CN72" s="176">
        <v>0</v>
      </c>
      <c r="CO72" s="176">
        <v>29.254999999999999</v>
      </c>
      <c r="CP72" s="176">
        <v>0</v>
      </c>
      <c r="CQ72" s="176">
        <v>0</v>
      </c>
      <c r="CR72" s="176">
        <v>36.569000000000003</v>
      </c>
      <c r="CS72" s="176">
        <v>0</v>
      </c>
      <c r="CT72" s="176">
        <v>0</v>
      </c>
      <c r="CU72" s="176">
        <v>36.569000000000003</v>
      </c>
      <c r="CV72" s="176">
        <v>0</v>
      </c>
      <c r="CW72" s="176">
        <v>0</v>
      </c>
      <c r="CX72" s="176">
        <v>36.569000000000003</v>
      </c>
      <c r="CY72" s="176">
        <v>0</v>
      </c>
      <c r="CZ72" s="176">
        <v>36.569000000000003</v>
      </c>
      <c r="DA72" s="176">
        <v>36.569000000000003</v>
      </c>
      <c r="DB72" s="176">
        <v>0</v>
      </c>
      <c r="DC72" s="176">
        <v>0</v>
      </c>
      <c r="DD72" s="176">
        <v>36.569000000000003</v>
      </c>
      <c r="DE72" s="176">
        <v>0</v>
      </c>
      <c r="DF72" s="176">
        <v>0</v>
      </c>
      <c r="DG72" s="176">
        <v>37.094000000000001</v>
      </c>
      <c r="DH72" s="176">
        <v>0</v>
      </c>
      <c r="DI72" s="176">
        <v>0</v>
      </c>
      <c r="DJ72" s="176">
        <v>38.664000000000001</v>
      </c>
      <c r="DK72" s="176">
        <v>0</v>
      </c>
      <c r="DL72" s="176">
        <v>0</v>
      </c>
      <c r="DM72" s="176">
        <v>40.478000000000002</v>
      </c>
      <c r="DN72" s="176">
        <v>0</v>
      </c>
      <c r="DO72" s="176">
        <v>0</v>
      </c>
      <c r="DP72" s="176">
        <v>41.247</v>
      </c>
      <c r="DQ72" s="176">
        <v>0</v>
      </c>
      <c r="DR72" s="176">
        <v>0</v>
      </c>
      <c r="DS72" s="176">
        <v>41.752000000000002</v>
      </c>
      <c r="DT72" s="176">
        <v>0</v>
      </c>
      <c r="DU72" s="176">
        <v>0</v>
      </c>
      <c r="DV72" s="176">
        <v>41.481000000000002</v>
      </c>
      <c r="DW72" s="176">
        <v>0</v>
      </c>
      <c r="DX72" s="176">
        <v>0</v>
      </c>
      <c r="DY72" s="176">
        <v>41.579000000000001</v>
      </c>
      <c r="DZ72" s="176">
        <v>0</v>
      </c>
      <c r="EA72" s="176">
        <v>0</v>
      </c>
      <c r="EB72" s="176">
        <v>41.317999999999998</v>
      </c>
      <c r="EC72" s="176">
        <v>0</v>
      </c>
      <c r="ED72" s="176">
        <v>0</v>
      </c>
      <c r="EE72" s="176">
        <v>0</v>
      </c>
      <c r="EF72" s="277">
        <f t="shared" ref="EF72:EF135" si="2">SUM(DH72:DS72)</f>
        <v>162.14099999999999</v>
      </c>
      <c r="EG72" s="277">
        <f t="shared" ref="EG72:EG135" si="3">SUM(DT72:EE72)</f>
        <v>124.378</v>
      </c>
    </row>
    <row r="73" spans="1:137" x14ac:dyDescent="0.2">
      <c r="A73" s="174" t="str">
        <f>IF('1'!$A$1=1,B73,C73)</f>
        <v xml:space="preserve">Debit </v>
      </c>
      <c r="B73" s="175" t="s">
        <v>216</v>
      </c>
      <c r="C73" s="175" t="s">
        <v>134</v>
      </c>
      <c r="D73" s="176">
        <v>63.250999999999998</v>
      </c>
      <c r="E73" s="176">
        <v>97.92</v>
      </c>
      <c r="F73" s="176">
        <v>93.025000000000006</v>
      </c>
      <c r="G73" s="176">
        <v>113.547</v>
      </c>
      <c r="H73" s="176">
        <v>104.57599999999999</v>
      </c>
      <c r="I73" s="176">
        <v>106.164</v>
      </c>
      <c r="J73" s="176">
        <v>130.54400000000001</v>
      </c>
      <c r="K73" s="176">
        <v>129.761</v>
      </c>
      <c r="L73" s="176">
        <v>108.917</v>
      </c>
      <c r="M73" s="176">
        <v>87.364999999999995</v>
      </c>
      <c r="N73" s="176">
        <v>93.251000000000005</v>
      </c>
      <c r="O73" s="176">
        <v>117.042</v>
      </c>
      <c r="P73" s="176">
        <v>72.778999999999996</v>
      </c>
      <c r="Q73" s="176">
        <v>79.179000000000002</v>
      </c>
      <c r="R73" s="176">
        <v>105.425</v>
      </c>
      <c r="S73" s="176">
        <v>128.14699999999999</v>
      </c>
      <c r="T73" s="176">
        <v>126.032</v>
      </c>
      <c r="U73" s="176">
        <v>99.805000000000007</v>
      </c>
      <c r="V73" s="176">
        <v>124.084</v>
      </c>
      <c r="W73" s="176">
        <v>125.324</v>
      </c>
      <c r="X73" s="176">
        <v>131.37700000000001</v>
      </c>
      <c r="Y73" s="176">
        <v>77.272000000000006</v>
      </c>
      <c r="Z73" s="176">
        <v>77.102999999999994</v>
      </c>
      <c r="AA73" s="176">
        <v>104.818</v>
      </c>
      <c r="AB73" s="176">
        <v>81.451999999999998</v>
      </c>
      <c r="AC73" s="176">
        <v>81.082999999999998</v>
      </c>
      <c r="AD73" s="176">
        <v>81.004999999999995</v>
      </c>
      <c r="AE73" s="176">
        <v>107.42700000000001</v>
      </c>
      <c r="AF73" s="176">
        <v>105.69499999999999</v>
      </c>
      <c r="AG73" s="176">
        <v>130.54400000000001</v>
      </c>
      <c r="AH73" s="176">
        <v>129.84700000000001</v>
      </c>
      <c r="AI73" s="176">
        <v>128.17599999999999</v>
      </c>
      <c r="AJ73" s="176">
        <v>104.434</v>
      </c>
      <c r="AK73" s="176">
        <v>79.965000000000003</v>
      </c>
      <c r="AL73" s="176">
        <v>80.116</v>
      </c>
      <c r="AM73" s="176">
        <v>110.066</v>
      </c>
      <c r="AN73" s="176">
        <v>85.302999999999997</v>
      </c>
      <c r="AO73" s="176">
        <v>81.513000000000005</v>
      </c>
      <c r="AP73" s="176">
        <v>52.682000000000002</v>
      </c>
      <c r="AQ73" s="176">
        <v>104.607</v>
      </c>
      <c r="AR73" s="176">
        <v>104.72499999999999</v>
      </c>
      <c r="AS73" s="176">
        <v>131.011</v>
      </c>
      <c r="AT73" s="176">
        <v>132.00299999999999</v>
      </c>
      <c r="AU73" s="176">
        <v>137.411</v>
      </c>
      <c r="AV73" s="176">
        <v>112.765</v>
      </c>
      <c r="AW73" s="176">
        <v>0</v>
      </c>
      <c r="AX73" s="176">
        <v>0</v>
      </c>
      <c r="AY73" s="176">
        <v>27.789000000000001</v>
      </c>
      <c r="AZ73" s="176">
        <v>55.758000000000003</v>
      </c>
      <c r="BA73" s="176">
        <v>54.320999999999998</v>
      </c>
      <c r="BB73" s="176">
        <v>80.590999999999994</v>
      </c>
      <c r="BC73" s="176">
        <v>107.246</v>
      </c>
      <c r="BD73" s="176">
        <v>105.515</v>
      </c>
      <c r="BE73" s="176">
        <v>79.5</v>
      </c>
      <c r="BF73" s="176">
        <v>103.005</v>
      </c>
      <c r="BG73" s="176">
        <v>100.988</v>
      </c>
      <c r="BH73" s="176">
        <v>99.078999999999994</v>
      </c>
      <c r="BI73" s="176">
        <v>74.424999999999997</v>
      </c>
      <c r="BJ73" s="176">
        <v>73.102999999999994</v>
      </c>
      <c r="BK73" s="176">
        <v>70.828000000000003</v>
      </c>
      <c r="BL73" s="176">
        <v>48.238999999999997</v>
      </c>
      <c r="BM73" s="176">
        <v>49.192999999999998</v>
      </c>
      <c r="BN73" s="176">
        <v>26.411999999999999</v>
      </c>
      <c r="BO73" s="176">
        <v>0</v>
      </c>
      <c r="BP73" s="176">
        <v>0</v>
      </c>
      <c r="BQ73" s="176">
        <v>0</v>
      </c>
      <c r="BR73" s="176">
        <v>0</v>
      </c>
      <c r="BS73" s="176">
        <v>0</v>
      </c>
      <c r="BT73" s="176">
        <v>0</v>
      </c>
      <c r="BU73" s="176">
        <v>0</v>
      </c>
      <c r="BV73" s="176">
        <v>0</v>
      </c>
      <c r="BW73" s="176">
        <v>0</v>
      </c>
      <c r="BX73" s="176">
        <v>0</v>
      </c>
      <c r="BY73" s="176">
        <v>0</v>
      </c>
      <c r="BZ73" s="176">
        <v>0</v>
      </c>
      <c r="CA73" s="176">
        <v>0</v>
      </c>
      <c r="CB73" s="176">
        <v>0</v>
      </c>
      <c r="CC73" s="176">
        <v>0</v>
      </c>
      <c r="CD73" s="176">
        <v>0</v>
      </c>
      <c r="CE73" s="176">
        <v>0</v>
      </c>
      <c r="CF73" s="176">
        <v>0</v>
      </c>
      <c r="CG73" s="176">
        <v>0</v>
      </c>
      <c r="CH73" s="176">
        <v>0</v>
      </c>
      <c r="CI73" s="176">
        <v>0</v>
      </c>
      <c r="CJ73" s="176">
        <v>0</v>
      </c>
      <c r="CK73" s="176">
        <v>0</v>
      </c>
      <c r="CL73" s="176">
        <v>0</v>
      </c>
      <c r="CM73" s="176">
        <v>0</v>
      </c>
      <c r="CN73" s="176">
        <v>0</v>
      </c>
      <c r="CO73" s="176">
        <v>29.254999999999999</v>
      </c>
      <c r="CP73" s="176">
        <v>0</v>
      </c>
      <c r="CQ73" s="176">
        <v>0</v>
      </c>
      <c r="CR73" s="176">
        <v>36.569000000000003</v>
      </c>
      <c r="CS73" s="176">
        <v>0</v>
      </c>
      <c r="CT73" s="176">
        <v>0</v>
      </c>
      <c r="CU73" s="176">
        <v>36.569000000000003</v>
      </c>
      <c r="CV73" s="176">
        <v>0</v>
      </c>
      <c r="CW73" s="176">
        <v>0</v>
      </c>
      <c r="CX73" s="176">
        <v>73.137</v>
      </c>
      <c r="CY73" s="176">
        <v>0</v>
      </c>
      <c r="CZ73" s="176">
        <v>36.569000000000003</v>
      </c>
      <c r="DA73" s="176">
        <v>36.569000000000003</v>
      </c>
      <c r="DB73" s="176">
        <v>0</v>
      </c>
      <c r="DC73" s="176">
        <v>0</v>
      </c>
      <c r="DD73" s="176">
        <v>109.706</v>
      </c>
      <c r="DE73" s="176">
        <v>0</v>
      </c>
      <c r="DF73" s="176">
        <v>0</v>
      </c>
      <c r="DG73" s="176">
        <v>111.282</v>
      </c>
      <c r="DH73" s="176">
        <v>37.868000000000002</v>
      </c>
      <c r="DI73" s="176">
        <v>37.972999999999999</v>
      </c>
      <c r="DJ73" s="176">
        <v>77.328000000000003</v>
      </c>
      <c r="DK73" s="176">
        <v>78.721000000000004</v>
      </c>
      <c r="DL73" s="176">
        <v>79.42</v>
      </c>
      <c r="DM73" s="176">
        <v>40.478000000000002</v>
      </c>
      <c r="DN73" s="176">
        <v>40.99</v>
      </c>
      <c r="DO73" s="176">
        <v>41.189</v>
      </c>
      <c r="DP73" s="176">
        <v>123.742</v>
      </c>
      <c r="DQ73" s="176">
        <v>82.484999999999999</v>
      </c>
      <c r="DR73" s="176">
        <v>41.35</v>
      </c>
      <c r="DS73" s="176">
        <v>83.504000000000005</v>
      </c>
      <c r="DT73" s="176">
        <v>84.218000000000004</v>
      </c>
      <c r="DU73" s="176">
        <v>83.341999999999999</v>
      </c>
      <c r="DV73" s="176">
        <v>41.481000000000002</v>
      </c>
      <c r="DW73" s="176">
        <v>82.826999999999998</v>
      </c>
      <c r="DX73" s="176">
        <v>83.06</v>
      </c>
      <c r="DY73" s="176">
        <v>124.738</v>
      </c>
      <c r="DZ73" s="176">
        <v>125.38200000000001</v>
      </c>
      <c r="EA73" s="176">
        <v>124.32599999999999</v>
      </c>
      <c r="EB73" s="176">
        <v>123.955</v>
      </c>
      <c r="EC73" s="176">
        <v>249.76300000000001</v>
      </c>
      <c r="ED73" s="176">
        <v>210.52</v>
      </c>
      <c r="EE73" s="176">
        <v>211</v>
      </c>
      <c r="EF73" s="277">
        <f t="shared" si="2"/>
        <v>765.04800000000012</v>
      </c>
      <c r="EG73" s="277">
        <f t="shared" si="3"/>
        <v>1544.6120000000001</v>
      </c>
    </row>
    <row r="74" spans="1:137" x14ac:dyDescent="0.2">
      <c r="A74" s="192" t="str">
        <f>IF('1'!$A$1=1,B74,C74)</f>
        <v xml:space="preserve">Freight </v>
      </c>
      <c r="B74" s="193" t="s">
        <v>248</v>
      </c>
      <c r="C74" s="193" t="s">
        <v>260</v>
      </c>
      <c r="D74" s="176">
        <v>-110.68899999999996</v>
      </c>
      <c r="E74" s="176">
        <v>-171.35900000000004</v>
      </c>
      <c r="F74" s="176">
        <v>-139.53700000000003</v>
      </c>
      <c r="G74" s="176">
        <v>113.54700000000003</v>
      </c>
      <c r="H74" s="176">
        <v>104.577</v>
      </c>
      <c r="I74" s="176">
        <v>127.39699999999999</v>
      </c>
      <c r="J74" s="176">
        <v>21.757000000000005</v>
      </c>
      <c r="K74" s="176">
        <v>21.626999999999953</v>
      </c>
      <c r="L74" s="176">
        <v>0</v>
      </c>
      <c r="M74" s="176">
        <v>-21.840999999999951</v>
      </c>
      <c r="N74" s="176">
        <v>-23.312000000000012</v>
      </c>
      <c r="O74" s="176">
        <v>-23.408999999999992</v>
      </c>
      <c r="P74" s="176">
        <v>121.298</v>
      </c>
      <c r="Q74" s="176">
        <v>131.96500000000003</v>
      </c>
      <c r="R74" s="176">
        <v>184.49300000000005</v>
      </c>
      <c r="S74" s="176">
        <v>76.888000000000034</v>
      </c>
      <c r="T74" s="176">
        <v>75.618999999999971</v>
      </c>
      <c r="U74" s="176">
        <v>49.901999999999987</v>
      </c>
      <c r="V74" s="176">
        <v>-223.35099999999994</v>
      </c>
      <c r="W74" s="176">
        <v>-225.58299999999997</v>
      </c>
      <c r="X74" s="176">
        <v>-289.03000000000003</v>
      </c>
      <c r="Y74" s="176">
        <v>-283.33</v>
      </c>
      <c r="Z74" s="176">
        <v>-282.71000000000004</v>
      </c>
      <c r="AA74" s="176">
        <v>-340.65899999999999</v>
      </c>
      <c r="AB74" s="176">
        <v>-298.65699999999998</v>
      </c>
      <c r="AC74" s="176">
        <v>-297.30599999999998</v>
      </c>
      <c r="AD74" s="176">
        <v>-297.01700000000005</v>
      </c>
      <c r="AE74" s="176">
        <v>-80.57099999999997</v>
      </c>
      <c r="AF74" s="176">
        <v>-79.271000000000015</v>
      </c>
      <c r="AG74" s="176">
        <v>-52.216999999999985</v>
      </c>
      <c r="AH74" s="176">
        <v>-207.75399999999996</v>
      </c>
      <c r="AI74" s="176">
        <v>-205.08199999999999</v>
      </c>
      <c r="AJ74" s="176">
        <v>-234.97800000000007</v>
      </c>
      <c r="AK74" s="176">
        <v>-373.16900000000004</v>
      </c>
      <c r="AL74" s="176">
        <v>-373.87400000000002</v>
      </c>
      <c r="AM74" s="176">
        <v>-412.74800000000005</v>
      </c>
      <c r="AN74" s="176">
        <v>-341.21199999999999</v>
      </c>
      <c r="AO74" s="176">
        <v>-326.05200000000002</v>
      </c>
      <c r="AP74" s="176">
        <v>-342.43599999999998</v>
      </c>
      <c r="AQ74" s="176">
        <v>-313.82100000000003</v>
      </c>
      <c r="AR74" s="176">
        <v>-314.17500000000001</v>
      </c>
      <c r="AS74" s="176">
        <v>-340.62799999999999</v>
      </c>
      <c r="AT74" s="176">
        <v>-554.41499999999996</v>
      </c>
      <c r="AU74" s="176">
        <v>-577.12599999999998</v>
      </c>
      <c r="AV74" s="176">
        <v>-535.63400000000001</v>
      </c>
      <c r="AW74" s="176">
        <v>-618.80200000000002</v>
      </c>
      <c r="AX74" s="176">
        <v>-614.53700000000003</v>
      </c>
      <c r="AY74" s="176">
        <v>-583.572</v>
      </c>
      <c r="AZ74" s="176">
        <v>-418.18700000000007</v>
      </c>
      <c r="BA74" s="176">
        <v>-407.41</v>
      </c>
      <c r="BB74" s="176">
        <v>-456.68</v>
      </c>
      <c r="BC74" s="176">
        <v>-294.92600000000004</v>
      </c>
      <c r="BD74" s="176">
        <v>-290.16800000000001</v>
      </c>
      <c r="BE74" s="176">
        <v>-318.00099999999998</v>
      </c>
      <c r="BF74" s="176">
        <v>-386.27099999999996</v>
      </c>
      <c r="BG74" s="176">
        <v>-378.70499999999993</v>
      </c>
      <c r="BH74" s="176">
        <v>-421.08599999999996</v>
      </c>
      <c r="BI74" s="176">
        <v>-520.97299999999996</v>
      </c>
      <c r="BJ74" s="176">
        <v>-511.71800000000007</v>
      </c>
      <c r="BK74" s="176">
        <v>-495.79899999999998</v>
      </c>
      <c r="BL74" s="176">
        <v>-385.90899999999999</v>
      </c>
      <c r="BM74" s="176">
        <v>-393.54400000000004</v>
      </c>
      <c r="BN74" s="176">
        <v>-422.59600000000006</v>
      </c>
      <c r="BO74" s="176">
        <v>-408.37</v>
      </c>
      <c r="BP74" s="176">
        <v>-402.21500000000003</v>
      </c>
      <c r="BQ74" s="176">
        <v>-373.90300000000002</v>
      </c>
      <c r="BR74" s="176">
        <v>-437.005</v>
      </c>
      <c r="BS74" s="176">
        <v>-440.34300000000007</v>
      </c>
      <c r="BT74" s="176">
        <v>-419.65100000000001</v>
      </c>
      <c r="BU74" s="176">
        <v>-453.19900000000001</v>
      </c>
      <c r="BV74" s="176">
        <v>-452.96199999999999</v>
      </c>
      <c r="BW74" s="176">
        <v>-394.37600000000003</v>
      </c>
      <c r="BX74" s="176">
        <v>-282.19800000000004</v>
      </c>
      <c r="BY74" s="176">
        <v>-278.84699999999998</v>
      </c>
      <c r="BZ74" s="176">
        <v>-305.75099999999998</v>
      </c>
      <c r="CA74" s="176">
        <v>-418.95000000000005</v>
      </c>
      <c r="CB74" s="176">
        <v>-414.04300000000001</v>
      </c>
      <c r="CC74" s="176">
        <v>-354.11900000000003</v>
      </c>
      <c r="CD74" s="176">
        <v>-408.21899999999994</v>
      </c>
      <c r="CE74" s="176">
        <v>-535.69699999999989</v>
      </c>
      <c r="CF74" s="176">
        <v>-427.64499999999998</v>
      </c>
      <c r="CG74" s="176">
        <v>-527.49399999999991</v>
      </c>
      <c r="CH74" s="176">
        <v>-528.92499999999995</v>
      </c>
      <c r="CI74" s="176">
        <v>-517.05600000000004</v>
      </c>
      <c r="CJ74" s="176">
        <v>27.980999999999995</v>
      </c>
      <c r="CK74" s="176">
        <v>255.72299999999996</v>
      </c>
      <c r="CL74" s="176">
        <v>58.51</v>
      </c>
      <c r="CM74" s="176">
        <v>-146.27499999999998</v>
      </c>
      <c r="CN74" s="176">
        <v>-146.27499999999998</v>
      </c>
      <c r="CO74" s="176">
        <v>-117.01999999999998</v>
      </c>
      <c r="CP74" s="176">
        <v>-95.550000000000011</v>
      </c>
      <c r="CQ74" s="176">
        <v>-109.70599999999996</v>
      </c>
      <c r="CR74" s="176">
        <v>-109.70600000000002</v>
      </c>
      <c r="CS74" s="176">
        <v>-109.70600000000002</v>
      </c>
      <c r="CT74" s="176">
        <v>-109.70600000000002</v>
      </c>
      <c r="CU74" s="176">
        <v>-109.70600000000002</v>
      </c>
      <c r="CV74" s="176">
        <v>-438.82300000000004</v>
      </c>
      <c r="CW74" s="176">
        <v>-255.97999999999996</v>
      </c>
      <c r="CX74" s="176">
        <v>-109.70600000000002</v>
      </c>
      <c r="CY74" s="176">
        <v>0</v>
      </c>
      <c r="CZ74" s="176">
        <v>109.70499999999998</v>
      </c>
      <c r="DA74" s="176">
        <v>-109.70599999999996</v>
      </c>
      <c r="DB74" s="176">
        <v>-219.41200000000003</v>
      </c>
      <c r="DC74" s="176">
        <v>-255.98000000000002</v>
      </c>
      <c r="DD74" s="176">
        <v>-255.98000000000002</v>
      </c>
      <c r="DE74" s="176">
        <v>-255.63300000000004</v>
      </c>
      <c r="DF74" s="176">
        <v>-216.93299999999999</v>
      </c>
      <c r="DG74" s="176">
        <v>-185.46900000000005</v>
      </c>
      <c r="DH74" s="176">
        <v>-265.07999999999993</v>
      </c>
      <c r="DI74" s="176">
        <v>-341.75599999999997</v>
      </c>
      <c r="DJ74" s="176">
        <v>-309.31099999999992</v>
      </c>
      <c r="DK74" s="176">
        <v>-118.08100000000002</v>
      </c>
      <c r="DL74" s="176">
        <v>-79.419999999999959</v>
      </c>
      <c r="DM74" s="176">
        <v>-121.43200000000002</v>
      </c>
      <c r="DN74" s="176">
        <v>-40.990999999999985</v>
      </c>
      <c r="DO74" s="176">
        <v>-288.32600000000002</v>
      </c>
      <c r="DP74" s="176">
        <v>-453.721</v>
      </c>
      <c r="DQ74" s="176">
        <v>-164.97000000000003</v>
      </c>
      <c r="DR74" s="176">
        <v>-206.75099999999998</v>
      </c>
      <c r="DS74" s="176">
        <v>-167.00800000000004</v>
      </c>
      <c r="DT74" s="176">
        <v>-673.74299999999994</v>
      </c>
      <c r="DU74" s="176">
        <v>-666.73799999999983</v>
      </c>
      <c r="DV74" s="176">
        <v>-663.69100000000003</v>
      </c>
      <c r="DW74" s="176">
        <v>-207.06799999999998</v>
      </c>
      <c r="DX74" s="176">
        <v>-207.65000000000003</v>
      </c>
      <c r="DY74" s="176">
        <v>-207.89600000000002</v>
      </c>
      <c r="DZ74" s="176">
        <v>-125.38200000000001</v>
      </c>
      <c r="EA74" s="176">
        <v>-124.32600000000002</v>
      </c>
      <c r="EB74" s="176">
        <v>-165.27300000000002</v>
      </c>
      <c r="EC74" s="176">
        <v>41.626999999999953</v>
      </c>
      <c r="ED74" s="176">
        <v>-84.20799999999997</v>
      </c>
      <c r="EE74" s="176">
        <v>-42.200000000000045</v>
      </c>
      <c r="EF74" s="277">
        <f t="shared" si="2"/>
        <v>-2556.8469999999998</v>
      </c>
      <c r="EG74" s="277">
        <f t="shared" si="3"/>
        <v>-3126.5480000000007</v>
      </c>
    </row>
    <row r="75" spans="1:137" x14ac:dyDescent="0.2">
      <c r="A75" s="174" t="str">
        <f>IF('1'!$A$1=1,B75,C75)</f>
        <v xml:space="preserve">Credit </v>
      </c>
      <c r="B75" s="175" t="s">
        <v>214</v>
      </c>
      <c r="C75" s="175" t="s">
        <v>258</v>
      </c>
      <c r="D75" s="176">
        <v>426.94200000000001</v>
      </c>
      <c r="E75" s="176">
        <v>660.95699999999999</v>
      </c>
      <c r="F75" s="176">
        <v>651.17399999999998</v>
      </c>
      <c r="G75" s="176">
        <v>499.608</v>
      </c>
      <c r="H75" s="176">
        <v>460.13600000000002</v>
      </c>
      <c r="I75" s="176">
        <v>488.35500000000002</v>
      </c>
      <c r="J75" s="176">
        <v>435.14699999999999</v>
      </c>
      <c r="K75" s="176">
        <v>432.53699999999998</v>
      </c>
      <c r="L75" s="176">
        <v>457.452</v>
      </c>
      <c r="M75" s="176">
        <v>436.82600000000002</v>
      </c>
      <c r="N75" s="176">
        <v>466.25299999999999</v>
      </c>
      <c r="O75" s="176">
        <v>514.98400000000004</v>
      </c>
      <c r="P75" s="176">
        <v>460.93400000000003</v>
      </c>
      <c r="Q75" s="176">
        <v>501.46800000000002</v>
      </c>
      <c r="R75" s="176">
        <v>527.12300000000005</v>
      </c>
      <c r="S75" s="176">
        <v>435.70100000000002</v>
      </c>
      <c r="T75" s="176">
        <v>428.51</v>
      </c>
      <c r="U75" s="176">
        <v>399.221</v>
      </c>
      <c r="V75" s="176">
        <v>372.25200000000001</v>
      </c>
      <c r="W75" s="176">
        <v>375.97199999999998</v>
      </c>
      <c r="X75" s="176">
        <v>394.13200000000001</v>
      </c>
      <c r="Y75" s="176">
        <v>386.35899999999998</v>
      </c>
      <c r="Z75" s="176">
        <v>385.51400000000001</v>
      </c>
      <c r="AA75" s="176">
        <v>393.06799999999998</v>
      </c>
      <c r="AB75" s="176">
        <v>434.41</v>
      </c>
      <c r="AC75" s="176">
        <v>432.44400000000002</v>
      </c>
      <c r="AD75" s="176">
        <v>432.02499999999998</v>
      </c>
      <c r="AE75" s="176">
        <v>429.709</v>
      </c>
      <c r="AF75" s="176">
        <v>422.779</v>
      </c>
      <c r="AG75" s="176">
        <v>443.851</v>
      </c>
      <c r="AH75" s="176">
        <v>389.54</v>
      </c>
      <c r="AI75" s="176">
        <v>384.529</v>
      </c>
      <c r="AJ75" s="176">
        <v>365.52</v>
      </c>
      <c r="AK75" s="176">
        <v>373.17</v>
      </c>
      <c r="AL75" s="176">
        <v>373.87400000000002</v>
      </c>
      <c r="AM75" s="176">
        <v>385.23099999999999</v>
      </c>
      <c r="AN75" s="176">
        <v>398.08100000000002</v>
      </c>
      <c r="AO75" s="176">
        <v>380.39499999999998</v>
      </c>
      <c r="AP75" s="176">
        <v>395.11799999999999</v>
      </c>
      <c r="AQ75" s="176">
        <v>287.66899999999998</v>
      </c>
      <c r="AR75" s="176">
        <v>287.99299999999999</v>
      </c>
      <c r="AS75" s="176">
        <v>288.22399999999999</v>
      </c>
      <c r="AT75" s="176">
        <v>237.60599999999999</v>
      </c>
      <c r="AU75" s="176">
        <v>247.34</v>
      </c>
      <c r="AV75" s="176">
        <v>310.10399999999998</v>
      </c>
      <c r="AW75" s="176">
        <v>281.274</v>
      </c>
      <c r="AX75" s="176">
        <v>279.33499999999998</v>
      </c>
      <c r="AY75" s="176">
        <v>250.102</v>
      </c>
      <c r="AZ75" s="176">
        <v>278.79199999999997</v>
      </c>
      <c r="BA75" s="176">
        <v>271.60700000000003</v>
      </c>
      <c r="BB75" s="176">
        <v>241.77199999999999</v>
      </c>
      <c r="BC75" s="176">
        <v>268.11500000000001</v>
      </c>
      <c r="BD75" s="176">
        <v>263.78800000000001</v>
      </c>
      <c r="BE75" s="176">
        <v>238.501</v>
      </c>
      <c r="BF75" s="176">
        <v>180.25899999999999</v>
      </c>
      <c r="BG75" s="176">
        <v>176.72900000000001</v>
      </c>
      <c r="BH75" s="176">
        <v>148.61799999999999</v>
      </c>
      <c r="BI75" s="176">
        <v>173.65700000000001</v>
      </c>
      <c r="BJ75" s="176">
        <v>170.57300000000001</v>
      </c>
      <c r="BK75" s="176">
        <v>188.875</v>
      </c>
      <c r="BL75" s="176">
        <v>120.59699999999999</v>
      </c>
      <c r="BM75" s="176">
        <v>122.983</v>
      </c>
      <c r="BN75" s="176">
        <v>158.47399999999999</v>
      </c>
      <c r="BO75" s="176">
        <v>81.674000000000007</v>
      </c>
      <c r="BP75" s="176">
        <v>80.442999999999998</v>
      </c>
      <c r="BQ75" s="176">
        <v>106.82899999999999</v>
      </c>
      <c r="BR75" s="176">
        <v>81.938999999999993</v>
      </c>
      <c r="BS75" s="176">
        <v>82.563999999999993</v>
      </c>
      <c r="BT75" s="176">
        <v>111.907</v>
      </c>
      <c r="BU75" s="176">
        <v>113.3</v>
      </c>
      <c r="BV75" s="176">
        <v>113.241</v>
      </c>
      <c r="BW75" s="176">
        <v>140.84899999999999</v>
      </c>
      <c r="BX75" s="176">
        <v>141.09899999999999</v>
      </c>
      <c r="BY75" s="176">
        <v>139.423</v>
      </c>
      <c r="BZ75" s="176">
        <v>138.97800000000001</v>
      </c>
      <c r="CA75" s="176">
        <v>139.65</v>
      </c>
      <c r="CB75" s="176">
        <v>138.01400000000001</v>
      </c>
      <c r="CC75" s="176">
        <v>163.43899999999999</v>
      </c>
      <c r="CD75" s="176">
        <v>163.28700000000001</v>
      </c>
      <c r="CE75" s="176">
        <v>160.709</v>
      </c>
      <c r="CF75" s="176">
        <v>133.63900000000001</v>
      </c>
      <c r="CG75" s="176">
        <v>158.24799999999999</v>
      </c>
      <c r="CH75" s="176">
        <v>158.67699999999999</v>
      </c>
      <c r="CI75" s="176">
        <v>136.06700000000001</v>
      </c>
      <c r="CJ75" s="176">
        <v>755.49400000000003</v>
      </c>
      <c r="CK75" s="176">
        <v>909.23699999999997</v>
      </c>
      <c r="CL75" s="176">
        <v>117.02</v>
      </c>
      <c r="CM75" s="176">
        <v>175.529</v>
      </c>
      <c r="CN75" s="176">
        <v>175.529</v>
      </c>
      <c r="CO75" s="176">
        <v>204.78399999999999</v>
      </c>
      <c r="CP75" s="176">
        <v>414.05099999999999</v>
      </c>
      <c r="CQ75" s="176">
        <v>475.392</v>
      </c>
      <c r="CR75" s="176">
        <v>438.82299999999998</v>
      </c>
      <c r="CS75" s="176">
        <v>694.803</v>
      </c>
      <c r="CT75" s="176">
        <v>694.803</v>
      </c>
      <c r="CU75" s="176">
        <v>658.23500000000001</v>
      </c>
      <c r="CV75" s="176">
        <v>475.392</v>
      </c>
      <c r="CW75" s="176">
        <v>475.392</v>
      </c>
      <c r="CX75" s="176">
        <v>438.82299999999998</v>
      </c>
      <c r="CY75" s="176">
        <v>511.96</v>
      </c>
      <c r="CZ75" s="176">
        <v>511.96</v>
      </c>
      <c r="DA75" s="176">
        <v>475.392</v>
      </c>
      <c r="DB75" s="176">
        <v>548.529</v>
      </c>
      <c r="DC75" s="176">
        <v>548.529</v>
      </c>
      <c r="DD75" s="176">
        <v>585.09799999999996</v>
      </c>
      <c r="DE75" s="176">
        <v>657.34100000000001</v>
      </c>
      <c r="DF75" s="176">
        <v>686.95299999999997</v>
      </c>
      <c r="DG75" s="176">
        <v>704.78499999999997</v>
      </c>
      <c r="DH75" s="176">
        <v>757.36900000000003</v>
      </c>
      <c r="DI75" s="176">
        <v>721.48500000000001</v>
      </c>
      <c r="DJ75" s="176">
        <v>773.27700000000004</v>
      </c>
      <c r="DK75" s="176">
        <v>629.76900000000001</v>
      </c>
      <c r="DL75" s="176">
        <v>635.36099999999999</v>
      </c>
      <c r="DM75" s="176">
        <v>607.16300000000001</v>
      </c>
      <c r="DN75" s="176">
        <v>573.86199999999997</v>
      </c>
      <c r="DO75" s="176">
        <v>576.65099999999995</v>
      </c>
      <c r="DP75" s="176">
        <v>536.21600000000001</v>
      </c>
      <c r="DQ75" s="176">
        <v>494.90899999999999</v>
      </c>
      <c r="DR75" s="176">
        <v>496.20299999999997</v>
      </c>
      <c r="DS75" s="176">
        <v>542.77599999999995</v>
      </c>
      <c r="DT75" s="176">
        <v>463.19900000000001</v>
      </c>
      <c r="DU75" s="176">
        <v>458.38200000000001</v>
      </c>
      <c r="DV75" s="176">
        <v>456.28800000000001</v>
      </c>
      <c r="DW75" s="176">
        <v>414.13499999999999</v>
      </c>
      <c r="DX75" s="176">
        <v>415.3</v>
      </c>
      <c r="DY75" s="176">
        <v>374.214</v>
      </c>
      <c r="DZ75" s="176">
        <v>417.94099999999997</v>
      </c>
      <c r="EA75" s="176">
        <v>414.41899999999998</v>
      </c>
      <c r="EB75" s="176">
        <v>371.86500000000001</v>
      </c>
      <c r="EC75" s="176">
        <v>582.779</v>
      </c>
      <c r="ED75" s="176">
        <v>421.04</v>
      </c>
      <c r="EE75" s="176">
        <v>590.79899999999998</v>
      </c>
      <c r="EF75" s="277">
        <f t="shared" si="2"/>
        <v>7345.0410000000011</v>
      </c>
      <c r="EG75" s="277">
        <f t="shared" si="3"/>
        <v>5380.360999999999</v>
      </c>
    </row>
    <row r="76" spans="1:137" x14ac:dyDescent="0.2">
      <c r="A76" s="174" t="str">
        <f>IF('1'!$A$1=1,B76,C76)</f>
        <v xml:space="preserve">Debit </v>
      </c>
      <c r="B76" s="175" t="s">
        <v>216</v>
      </c>
      <c r="C76" s="175" t="s">
        <v>134</v>
      </c>
      <c r="D76" s="176">
        <v>537.63099999999997</v>
      </c>
      <c r="E76" s="176">
        <v>832.31600000000003</v>
      </c>
      <c r="F76" s="176">
        <v>790.71100000000001</v>
      </c>
      <c r="G76" s="176">
        <v>386.06099999999998</v>
      </c>
      <c r="H76" s="176">
        <v>355.55900000000003</v>
      </c>
      <c r="I76" s="176">
        <v>360.95800000000003</v>
      </c>
      <c r="J76" s="176">
        <v>413.39</v>
      </c>
      <c r="K76" s="176">
        <v>410.91</v>
      </c>
      <c r="L76" s="176">
        <v>457.452</v>
      </c>
      <c r="M76" s="176">
        <v>458.66699999999997</v>
      </c>
      <c r="N76" s="176">
        <v>489.565</v>
      </c>
      <c r="O76" s="176">
        <v>538.39300000000003</v>
      </c>
      <c r="P76" s="176">
        <v>339.63600000000002</v>
      </c>
      <c r="Q76" s="176">
        <v>369.50299999999999</v>
      </c>
      <c r="R76" s="176">
        <v>342.63</v>
      </c>
      <c r="S76" s="176">
        <v>358.81299999999999</v>
      </c>
      <c r="T76" s="176">
        <v>352.89100000000002</v>
      </c>
      <c r="U76" s="176">
        <v>349.31900000000002</v>
      </c>
      <c r="V76" s="176">
        <v>595.60299999999995</v>
      </c>
      <c r="W76" s="176">
        <v>601.55499999999995</v>
      </c>
      <c r="X76" s="176">
        <v>683.16200000000003</v>
      </c>
      <c r="Y76" s="176">
        <v>669.68899999999996</v>
      </c>
      <c r="Z76" s="176">
        <v>668.22400000000005</v>
      </c>
      <c r="AA76" s="176">
        <v>733.72699999999998</v>
      </c>
      <c r="AB76" s="176">
        <v>733.06700000000001</v>
      </c>
      <c r="AC76" s="176">
        <v>729.75</v>
      </c>
      <c r="AD76" s="176">
        <v>729.04200000000003</v>
      </c>
      <c r="AE76" s="176">
        <v>510.28</v>
      </c>
      <c r="AF76" s="176">
        <v>502.05</v>
      </c>
      <c r="AG76" s="176">
        <v>496.06799999999998</v>
      </c>
      <c r="AH76" s="176">
        <v>597.29399999999998</v>
      </c>
      <c r="AI76" s="176">
        <v>589.61099999999999</v>
      </c>
      <c r="AJ76" s="176">
        <v>600.49800000000005</v>
      </c>
      <c r="AK76" s="176">
        <v>746.33900000000006</v>
      </c>
      <c r="AL76" s="176">
        <v>747.74800000000005</v>
      </c>
      <c r="AM76" s="176">
        <v>797.97900000000004</v>
      </c>
      <c r="AN76" s="176">
        <v>739.29300000000001</v>
      </c>
      <c r="AO76" s="176">
        <v>706.447</v>
      </c>
      <c r="AP76" s="176">
        <v>737.55399999999997</v>
      </c>
      <c r="AQ76" s="176">
        <v>601.49</v>
      </c>
      <c r="AR76" s="176">
        <v>602.16800000000001</v>
      </c>
      <c r="AS76" s="176">
        <v>628.85199999999998</v>
      </c>
      <c r="AT76" s="176">
        <v>792.02099999999996</v>
      </c>
      <c r="AU76" s="176">
        <v>824.46600000000001</v>
      </c>
      <c r="AV76" s="176">
        <v>845.73800000000006</v>
      </c>
      <c r="AW76" s="176">
        <v>900.07600000000002</v>
      </c>
      <c r="AX76" s="176">
        <v>893.87199999999996</v>
      </c>
      <c r="AY76" s="176">
        <v>833.67399999999998</v>
      </c>
      <c r="AZ76" s="176">
        <v>696.97900000000004</v>
      </c>
      <c r="BA76" s="176">
        <v>679.01700000000005</v>
      </c>
      <c r="BB76" s="176">
        <v>698.452</v>
      </c>
      <c r="BC76" s="176">
        <v>563.04100000000005</v>
      </c>
      <c r="BD76" s="176">
        <v>553.95600000000002</v>
      </c>
      <c r="BE76" s="176">
        <v>556.50199999999995</v>
      </c>
      <c r="BF76" s="176">
        <v>566.53</v>
      </c>
      <c r="BG76" s="176">
        <v>555.43399999999997</v>
      </c>
      <c r="BH76" s="176">
        <v>569.70399999999995</v>
      </c>
      <c r="BI76" s="176">
        <v>694.63</v>
      </c>
      <c r="BJ76" s="176">
        <v>682.29100000000005</v>
      </c>
      <c r="BK76" s="176">
        <v>684.67399999999998</v>
      </c>
      <c r="BL76" s="176">
        <v>506.50599999999997</v>
      </c>
      <c r="BM76" s="176">
        <v>516.52700000000004</v>
      </c>
      <c r="BN76" s="176">
        <v>581.07000000000005</v>
      </c>
      <c r="BO76" s="176">
        <v>490.04399999999998</v>
      </c>
      <c r="BP76" s="176">
        <v>482.65800000000002</v>
      </c>
      <c r="BQ76" s="176">
        <v>480.73200000000003</v>
      </c>
      <c r="BR76" s="176">
        <v>518.94399999999996</v>
      </c>
      <c r="BS76" s="176">
        <v>522.90700000000004</v>
      </c>
      <c r="BT76" s="176">
        <v>531.55799999999999</v>
      </c>
      <c r="BU76" s="176">
        <v>566.49900000000002</v>
      </c>
      <c r="BV76" s="176">
        <v>566.20299999999997</v>
      </c>
      <c r="BW76" s="176">
        <v>535.22500000000002</v>
      </c>
      <c r="BX76" s="176">
        <v>423.29700000000003</v>
      </c>
      <c r="BY76" s="176">
        <v>418.27</v>
      </c>
      <c r="BZ76" s="176">
        <v>444.72899999999998</v>
      </c>
      <c r="CA76" s="176">
        <v>558.6</v>
      </c>
      <c r="CB76" s="176">
        <v>552.05700000000002</v>
      </c>
      <c r="CC76" s="176">
        <v>517.55799999999999</v>
      </c>
      <c r="CD76" s="176">
        <v>571.50599999999997</v>
      </c>
      <c r="CE76" s="176">
        <v>696.40599999999995</v>
      </c>
      <c r="CF76" s="176">
        <v>561.28399999999999</v>
      </c>
      <c r="CG76" s="176">
        <v>685.74199999999996</v>
      </c>
      <c r="CH76" s="176">
        <v>687.60199999999998</v>
      </c>
      <c r="CI76" s="176">
        <v>653.12300000000005</v>
      </c>
      <c r="CJ76" s="176">
        <v>727.51300000000003</v>
      </c>
      <c r="CK76" s="176">
        <v>653.51400000000001</v>
      </c>
      <c r="CL76" s="176">
        <v>58.51</v>
      </c>
      <c r="CM76" s="176">
        <v>321.80399999999997</v>
      </c>
      <c r="CN76" s="176">
        <v>321.80399999999997</v>
      </c>
      <c r="CO76" s="176">
        <v>321.80399999999997</v>
      </c>
      <c r="CP76" s="176">
        <v>509.601</v>
      </c>
      <c r="CQ76" s="176">
        <v>585.09799999999996</v>
      </c>
      <c r="CR76" s="176">
        <v>548.529</v>
      </c>
      <c r="CS76" s="176">
        <v>804.50900000000001</v>
      </c>
      <c r="CT76" s="176">
        <v>804.50900000000001</v>
      </c>
      <c r="CU76" s="176">
        <v>767.94100000000003</v>
      </c>
      <c r="CV76" s="176">
        <v>914.21500000000003</v>
      </c>
      <c r="CW76" s="176">
        <v>731.37199999999996</v>
      </c>
      <c r="CX76" s="176">
        <v>548.529</v>
      </c>
      <c r="CY76" s="176">
        <v>511.96</v>
      </c>
      <c r="CZ76" s="176">
        <v>402.255</v>
      </c>
      <c r="DA76" s="176">
        <v>585.09799999999996</v>
      </c>
      <c r="DB76" s="176">
        <v>767.94100000000003</v>
      </c>
      <c r="DC76" s="176">
        <v>804.50900000000001</v>
      </c>
      <c r="DD76" s="176">
        <v>841.07799999999997</v>
      </c>
      <c r="DE76" s="176">
        <v>912.97400000000005</v>
      </c>
      <c r="DF76" s="176">
        <v>903.88599999999997</v>
      </c>
      <c r="DG76" s="176">
        <v>890.25400000000002</v>
      </c>
      <c r="DH76" s="176">
        <v>1022.449</v>
      </c>
      <c r="DI76" s="176">
        <v>1063.241</v>
      </c>
      <c r="DJ76" s="176">
        <v>1082.588</v>
      </c>
      <c r="DK76" s="176">
        <v>747.85</v>
      </c>
      <c r="DL76" s="176">
        <v>714.78099999999995</v>
      </c>
      <c r="DM76" s="176">
        <v>728.59500000000003</v>
      </c>
      <c r="DN76" s="176">
        <v>614.85299999999995</v>
      </c>
      <c r="DO76" s="176">
        <v>864.97699999999998</v>
      </c>
      <c r="DP76" s="176">
        <v>989.93700000000001</v>
      </c>
      <c r="DQ76" s="176">
        <v>659.87900000000002</v>
      </c>
      <c r="DR76" s="176">
        <v>702.95399999999995</v>
      </c>
      <c r="DS76" s="176">
        <v>709.78399999999999</v>
      </c>
      <c r="DT76" s="176">
        <v>1136.942</v>
      </c>
      <c r="DU76" s="176">
        <v>1125.1199999999999</v>
      </c>
      <c r="DV76" s="176">
        <v>1119.979</v>
      </c>
      <c r="DW76" s="176">
        <v>621.20299999999997</v>
      </c>
      <c r="DX76" s="176">
        <v>622.95000000000005</v>
      </c>
      <c r="DY76" s="176">
        <v>582.11</v>
      </c>
      <c r="DZ76" s="176">
        <v>543.32299999999998</v>
      </c>
      <c r="EA76" s="176">
        <v>538.745</v>
      </c>
      <c r="EB76" s="176">
        <v>537.13800000000003</v>
      </c>
      <c r="EC76" s="176">
        <v>541.15200000000004</v>
      </c>
      <c r="ED76" s="176">
        <v>505.24799999999999</v>
      </c>
      <c r="EE76" s="176">
        <v>632.99900000000002</v>
      </c>
      <c r="EF76" s="277">
        <f t="shared" si="2"/>
        <v>9901.887999999999</v>
      </c>
      <c r="EG76" s="277">
        <f t="shared" si="3"/>
        <v>8506.9089999999997</v>
      </c>
    </row>
    <row r="77" spans="1:137" x14ac:dyDescent="0.2">
      <c r="A77" s="192" t="str">
        <f>IF('1'!$A$1=1,B77,C77)</f>
        <v xml:space="preserve">Other </v>
      </c>
      <c r="B77" s="193" t="s">
        <v>250</v>
      </c>
      <c r="C77" s="193" t="s">
        <v>261</v>
      </c>
      <c r="D77" s="176">
        <v>474.38000000000005</v>
      </c>
      <c r="E77" s="176">
        <v>734.39700000000005</v>
      </c>
      <c r="F77" s="176">
        <v>720.94299999999998</v>
      </c>
      <c r="G77" s="176">
        <v>567.73599999999999</v>
      </c>
      <c r="H77" s="176">
        <v>522.88100000000009</v>
      </c>
      <c r="I77" s="176">
        <v>552.05399999999997</v>
      </c>
      <c r="J77" s="176">
        <v>391.63299999999998</v>
      </c>
      <c r="K77" s="176">
        <v>389.28399999999993</v>
      </c>
      <c r="L77" s="176">
        <v>392.10099999999994</v>
      </c>
      <c r="M77" s="176">
        <v>371.303</v>
      </c>
      <c r="N77" s="176">
        <v>396.31400000000002</v>
      </c>
      <c r="O77" s="176">
        <v>468.16799999999995</v>
      </c>
      <c r="P77" s="176">
        <v>363.89499999999998</v>
      </c>
      <c r="Q77" s="176">
        <v>395.89500000000004</v>
      </c>
      <c r="R77" s="176">
        <v>421.69899999999996</v>
      </c>
      <c r="S77" s="176">
        <v>307.55399999999997</v>
      </c>
      <c r="T77" s="176">
        <v>302.47700000000003</v>
      </c>
      <c r="U77" s="176">
        <v>299.41699999999997</v>
      </c>
      <c r="V77" s="176">
        <v>223.35100000000006</v>
      </c>
      <c r="W77" s="176">
        <v>225.58300000000003</v>
      </c>
      <c r="X77" s="176">
        <v>236.48000000000002</v>
      </c>
      <c r="Y77" s="176">
        <v>592.41700000000003</v>
      </c>
      <c r="Z77" s="176">
        <v>591.12199999999996</v>
      </c>
      <c r="AA77" s="176">
        <v>602.70399999999995</v>
      </c>
      <c r="AB77" s="176">
        <v>407.26</v>
      </c>
      <c r="AC77" s="176">
        <v>405.41699999999997</v>
      </c>
      <c r="AD77" s="176">
        <v>405.024</v>
      </c>
      <c r="AE77" s="176">
        <v>456.56599999999997</v>
      </c>
      <c r="AF77" s="176">
        <v>449.20300000000003</v>
      </c>
      <c r="AG77" s="176">
        <v>469.96</v>
      </c>
      <c r="AH77" s="176">
        <v>337.60200000000003</v>
      </c>
      <c r="AI77" s="176">
        <v>333.25800000000004</v>
      </c>
      <c r="AJ77" s="176">
        <v>391.62900000000008</v>
      </c>
      <c r="AK77" s="176">
        <v>506.44400000000002</v>
      </c>
      <c r="AL77" s="176">
        <v>507.4</v>
      </c>
      <c r="AM77" s="176">
        <v>467.78000000000003</v>
      </c>
      <c r="AN77" s="176">
        <v>454.94899999999996</v>
      </c>
      <c r="AO77" s="176">
        <v>489.07900000000006</v>
      </c>
      <c r="AP77" s="176">
        <v>500.483</v>
      </c>
      <c r="AQ77" s="176">
        <v>444.57900000000001</v>
      </c>
      <c r="AR77" s="176">
        <v>445.08100000000002</v>
      </c>
      <c r="AS77" s="176">
        <v>471.63900000000007</v>
      </c>
      <c r="AT77" s="176">
        <v>422.411</v>
      </c>
      <c r="AU77" s="176">
        <v>439.71500000000003</v>
      </c>
      <c r="AV77" s="176">
        <v>338.29600000000005</v>
      </c>
      <c r="AW77" s="176">
        <v>478.16599999999994</v>
      </c>
      <c r="AX77" s="176">
        <v>474.86899999999997</v>
      </c>
      <c r="AY77" s="176">
        <v>444.62599999999998</v>
      </c>
      <c r="AZ77" s="176">
        <v>390.30900000000008</v>
      </c>
      <c r="BA77" s="176">
        <v>380.24899999999997</v>
      </c>
      <c r="BB77" s="176">
        <v>376.09</v>
      </c>
      <c r="BC77" s="176">
        <v>482.60700000000003</v>
      </c>
      <c r="BD77" s="176">
        <v>474.81900000000002</v>
      </c>
      <c r="BE77" s="176">
        <v>503.50200000000007</v>
      </c>
      <c r="BF77" s="176">
        <v>463.524</v>
      </c>
      <c r="BG77" s="176">
        <v>454.44600000000003</v>
      </c>
      <c r="BH77" s="176">
        <v>445.85500000000002</v>
      </c>
      <c r="BI77" s="176">
        <v>545.78100000000006</v>
      </c>
      <c r="BJ77" s="176">
        <v>536.08500000000004</v>
      </c>
      <c r="BK77" s="176">
        <v>472.18899999999996</v>
      </c>
      <c r="BL77" s="176">
        <v>506.50599999999997</v>
      </c>
      <c r="BM77" s="176">
        <v>516.52700000000004</v>
      </c>
      <c r="BN77" s="176">
        <v>475.42200000000003</v>
      </c>
      <c r="BO77" s="176">
        <v>598.94200000000001</v>
      </c>
      <c r="BP77" s="176">
        <v>589.91599999999994</v>
      </c>
      <c r="BQ77" s="176">
        <v>560.85400000000004</v>
      </c>
      <c r="BR77" s="176">
        <v>573.56899999999996</v>
      </c>
      <c r="BS77" s="176">
        <v>577.95000000000005</v>
      </c>
      <c r="BT77" s="176">
        <v>587.51200000000006</v>
      </c>
      <c r="BU77" s="176">
        <v>509.85</v>
      </c>
      <c r="BV77" s="176">
        <v>509.58299999999997</v>
      </c>
      <c r="BW77" s="176">
        <v>478.88599999999997</v>
      </c>
      <c r="BX77" s="176">
        <v>536.17599999999993</v>
      </c>
      <c r="BY77" s="176">
        <v>529.80799999999999</v>
      </c>
      <c r="BZ77" s="176">
        <v>500.31999999999994</v>
      </c>
      <c r="CA77" s="176">
        <v>614.46</v>
      </c>
      <c r="CB77" s="176">
        <v>607.26300000000003</v>
      </c>
      <c r="CC77" s="176">
        <v>572.03700000000003</v>
      </c>
      <c r="CD77" s="176">
        <v>517.07600000000002</v>
      </c>
      <c r="CE77" s="176">
        <v>562.48199999999997</v>
      </c>
      <c r="CF77" s="176">
        <v>374.18899999999996</v>
      </c>
      <c r="CG77" s="176">
        <v>369.245</v>
      </c>
      <c r="CH77" s="176">
        <v>396.69300000000004</v>
      </c>
      <c r="CI77" s="176">
        <v>353.77500000000009</v>
      </c>
      <c r="CJ77" s="176">
        <v>55.962999999999965</v>
      </c>
      <c r="CK77" s="176">
        <v>85.241000000000042</v>
      </c>
      <c r="CL77" s="176">
        <v>29.254999999999999</v>
      </c>
      <c r="CM77" s="176">
        <v>87.763999999999996</v>
      </c>
      <c r="CN77" s="176">
        <v>58.509</v>
      </c>
      <c r="CO77" s="176">
        <v>87.763999999999996</v>
      </c>
      <c r="CP77" s="176">
        <v>127.39999999999998</v>
      </c>
      <c r="CQ77" s="176">
        <v>146.27399999999997</v>
      </c>
      <c r="CR77" s="176">
        <v>146.27500000000001</v>
      </c>
      <c r="CS77" s="176">
        <v>109.70600000000002</v>
      </c>
      <c r="CT77" s="176">
        <v>109.70600000000002</v>
      </c>
      <c r="CU77" s="176">
        <v>109.70599999999996</v>
      </c>
      <c r="CV77" s="176">
        <v>36.567999999999984</v>
      </c>
      <c r="CW77" s="176">
        <v>0</v>
      </c>
      <c r="CX77" s="176">
        <v>0</v>
      </c>
      <c r="CY77" s="176">
        <v>-73.137</v>
      </c>
      <c r="CZ77" s="176">
        <v>0</v>
      </c>
      <c r="DA77" s="176">
        <v>73.137999999999977</v>
      </c>
      <c r="DB77" s="176">
        <v>109.70600000000002</v>
      </c>
      <c r="DC77" s="176">
        <v>109.70600000000002</v>
      </c>
      <c r="DD77" s="176">
        <v>36.569000000000017</v>
      </c>
      <c r="DE77" s="176">
        <v>73.038000000000011</v>
      </c>
      <c r="DF77" s="176">
        <v>180.77700000000004</v>
      </c>
      <c r="DG77" s="176">
        <v>-37.094000000000051</v>
      </c>
      <c r="DH77" s="176">
        <v>-378.68500000000006</v>
      </c>
      <c r="DI77" s="176">
        <v>-75.946000000000026</v>
      </c>
      <c r="DJ77" s="176">
        <v>193.31899999999996</v>
      </c>
      <c r="DK77" s="176">
        <v>236.16300000000001</v>
      </c>
      <c r="DL77" s="176">
        <v>-277.97000000000003</v>
      </c>
      <c r="DM77" s="176">
        <v>323.82000000000005</v>
      </c>
      <c r="DN77" s="176">
        <v>0</v>
      </c>
      <c r="DO77" s="176">
        <v>0</v>
      </c>
      <c r="DP77" s="176">
        <v>41.24799999999999</v>
      </c>
      <c r="DQ77" s="176">
        <v>0</v>
      </c>
      <c r="DR77" s="176">
        <v>-41.350000000000023</v>
      </c>
      <c r="DS77" s="176">
        <v>208.76</v>
      </c>
      <c r="DT77" s="176">
        <v>-42.10899999999998</v>
      </c>
      <c r="DU77" s="176">
        <v>-41.670999999999992</v>
      </c>
      <c r="DV77" s="176">
        <v>41.480000000000018</v>
      </c>
      <c r="DW77" s="176">
        <v>82.826999999999998</v>
      </c>
      <c r="DX77" s="176">
        <v>83.06</v>
      </c>
      <c r="DY77" s="176">
        <v>41.579000000000008</v>
      </c>
      <c r="DZ77" s="176">
        <v>-125.38200000000001</v>
      </c>
      <c r="EA77" s="176">
        <v>-124.32599999999996</v>
      </c>
      <c r="EB77" s="176">
        <v>-41.317999999999984</v>
      </c>
      <c r="EC77" s="176">
        <v>-416.27100000000007</v>
      </c>
      <c r="ED77" s="176">
        <v>-421.03999999999996</v>
      </c>
      <c r="EE77" s="176">
        <v>-506.399</v>
      </c>
      <c r="EF77" s="277">
        <f t="shared" si="2"/>
        <v>229.35899999999987</v>
      </c>
      <c r="EG77" s="277">
        <f t="shared" si="3"/>
        <v>-1469.57</v>
      </c>
    </row>
    <row r="78" spans="1:137" x14ac:dyDescent="0.2">
      <c r="A78" s="174" t="str">
        <f>IF('1'!$A$1=1,B78,C78)</f>
        <v xml:space="preserve">Credit </v>
      </c>
      <c r="B78" s="175" t="s">
        <v>214</v>
      </c>
      <c r="C78" s="175" t="s">
        <v>258</v>
      </c>
      <c r="D78" s="176">
        <v>648.32000000000005</v>
      </c>
      <c r="E78" s="176">
        <v>1003.676</v>
      </c>
      <c r="F78" s="176">
        <v>953.505</v>
      </c>
      <c r="G78" s="176">
        <v>840.25</v>
      </c>
      <c r="H78" s="176">
        <v>773.86400000000003</v>
      </c>
      <c r="I78" s="176">
        <v>785.61500000000001</v>
      </c>
      <c r="J78" s="176">
        <v>696.23599999999999</v>
      </c>
      <c r="K78" s="176">
        <v>692.06</v>
      </c>
      <c r="L78" s="176">
        <v>697.06899999999996</v>
      </c>
      <c r="M78" s="176">
        <v>677.08100000000002</v>
      </c>
      <c r="N78" s="176">
        <v>722.69100000000003</v>
      </c>
      <c r="O78" s="176">
        <v>772.47699999999998</v>
      </c>
      <c r="P78" s="176">
        <v>606.49199999999996</v>
      </c>
      <c r="Q78" s="176">
        <v>659.82600000000002</v>
      </c>
      <c r="R78" s="176">
        <v>658.904</v>
      </c>
      <c r="S78" s="176">
        <v>615.10799999999995</v>
      </c>
      <c r="T78" s="176">
        <v>604.95500000000004</v>
      </c>
      <c r="U78" s="176">
        <v>623.78399999999999</v>
      </c>
      <c r="V78" s="176">
        <v>545.96900000000005</v>
      </c>
      <c r="W78" s="176">
        <v>551.42600000000004</v>
      </c>
      <c r="X78" s="176">
        <v>604.33600000000001</v>
      </c>
      <c r="Y78" s="176">
        <v>849.99</v>
      </c>
      <c r="Z78" s="176">
        <v>848.13099999999997</v>
      </c>
      <c r="AA78" s="176">
        <v>864.74900000000002</v>
      </c>
      <c r="AB78" s="176">
        <v>733.06700000000001</v>
      </c>
      <c r="AC78" s="176">
        <v>729.75</v>
      </c>
      <c r="AD78" s="176">
        <v>756.04399999999998</v>
      </c>
      <c r="AE78" s="176">
        <v>778.84799999999996</v>
      </c>
      <c r="AF78" s="176">
        <v>766.28700000000003</v>
      </c>
      <c r="AG78" s="176">
        <v>783.26599999999996</v>
      </c>
      <c r="AH78" s="176">
        <v>701.17200000000003</v>
      </c>
      <c r="AI78" s="176">
        <v>692.15200000000004</v>
      </c>
      <c r="AJ78" s="176">
        <v>731.04100000000005</v>
      </c>
      <c r="AK78" s="176">
        <v>879.61400000000003</v>
      </c>
      <c r="AL78" s="176">
        <v>881.274</v>
      </c>
      <c r="AM78" s="176">
        <v>880.52800000000002</v>
      </c>
      <c r="AN78" s="176">
        <v>853.03</v>
      </c>
      <c r="AO78" s="176">
        <v>869.47400000000005</v>
      </c>
      <c r="AP78" s="176">
        <v>869.26</v>
      </c>
      <c r="AQ78" s="176">
        <v>784.55200000000002</v>
      </c>
      <c r="AR78" s="176">
        <v>785.43700000000001</v>
      </c>
      <c r="AS78" s="176">
        <v>786.06500000000005</v>
      </c>
      <c r="AT78" s="176">
        <v>765.62</v>
      </c>
      <c r="AU78" s="176">
        <v>796.98400000000004</v>
      </c>
      <c r="AV78" s="176">
        <v>704.78200000000004</v>
      </c>
      <c r="AW78" s="176">
        <v>871.94899999999996</v>
      </c>
      <c r="AX78" s="176">
        <v>865.93799999999999</v>
      </c>
      <c r="AY78" s="176">
        <v>861.46299999999997</v>
      </c>
      <c r="AZ78" s="176">
        <v>752.73800000000006</v>
      </c>
      <c r="BA78" s="176">
        <v>733.33799999999997</v>
      </c>
      <c r="BB78" s="176">
        <v>698.452</v>
      </c>
      <c r="BC78" s="176">
        <v>804.34500000000003</v>
      </c>
      <c r="BD78" s="176">
        <v>791.36500000000001</v>
      </c>
      <c r="BE78" s="176">
        <v>821.50300000000004</v>
      </c>
      <c r="BF78" s="176">
        <v>746.78899999999999</v>
      </c>
      <c r="BG78" s="176">
        <v>732.16300000000001</v>
      </c>
      <c r="BH78" s="176">
        <v>693.55200000000002</v>
      </c>
      <c r="BI78" s="176">
        <v>818.67100000000005</v>
      </c>
      <c r="BJ78" s="176">
        <v>804.12800000000004</v>
      </c>
      <c r="BK78" s="176">
        <v>755.50199999999995</v>
      </c>
      <c r="BL78" s="176">
        <v>651.22199999999998</v>
      </c>
      <c r="BM78" s="176">
        <v>664.10599999999999</v>
      </c>
      <c r="BN78" s="176">
        <v>686.72</v>
      </c>
      <c r="BO78" s="176">
        <v>789.51499999999999</v>
      </c>
      <c r="BP78" s="176">
        <v>777.61599999999999</v>
      </c>
      <c r="BQ78" s="176">
        <v>774.51300000000003</v>
      </c>
      <c r="BR78" s="176">
        <v>819.38499999999999</v>
      </c>
      <c r="BS78" s="176">
        <v>825.64300000000003</v>
      </c>
      <c r="BT78" s="176">
        <v>839.30200000000002</v>
      </c>
      <c r="BU78" s="176">
        <v>849.74900000000002</v>
      </c>
      <c r="BV78" s="176">
        <v>849.30499999999995</v>
      </c>
      <c r="BW78" s="176">
        <v>845.09199999999998</v>
      </c>
      <c r="BX78" s="176">
        <v>874.81299999999999</v>
      </c>
      <c r="BY78" s="176">
        <v>864.42399999999998</v>
      </c>
      <c r="BZ78" s="176">
        <v>833.86699999999996</v>
      </c>
      <c r="CA78" s="176">
        <v>921.69</v>
      </c>
      <c r="CB78" s="176">
        <v>910.89400000000001</v>
      </c>
      <c r="CC78" s="176">
        <v>871.67600000000004</v>
      </c>
      <c r="CD78" s="176">
        <v>952.50900000000001</v>
      </c>
      <c r="CE78" s="176">
        <v>937.47</v>
      </c>
      <c r="CF78" s="176">
        <v>935.47299999999996</v>
      </c>
      <c r="CG78" s="176">
        <v>896.73900000000003</v>
      </c>
      <c r="CH78" s="176">
        <v>899.17100000000005</v>
      </c>
      <c r="CI78" s="176">
        <v>925.25800000000004</v>
      </c>
      <c r="CJ78" s="176">
        <v>587.60699999999997</v>
      </c>
      <c r="CK78" s="176">
        <v>568.27300000000002</v>
      </c>
      <c r="CL78" s="176">
        <v>29.254999999999999</v>
      </c>
      <c r="CM78" s="176">
        <v>175.529</v>
      </c>
      <c r="CN78" s="176">
        <v>175.529</v>
      </c>
      <c r="CO78" s="176">
        <v>204.78399999999999</v>
      </c>
      <c r="CP78" s="176">
        <v>318.50099999999998</v>
      </c>
      <c r="CQ78" s="176">
        <v>365.68599999999998</v>
      </c>
      <c r="CR78" s="176">
        <v>402.255</v>
      </c>
      <c r="CS78" s="176">
        <v>402.255</v>
      </c>
      <c r="CT78" s="176">
        <v>402.255</v>
      </c>
      <c r="CU78" s="176">
        <v>438.82299999999998</v>
      </c>
      <c r="CV78" s="176">
        <v>438.82299999999998</v>
      </c>
      <c r="CW78" s="176">
        <v>438.82299999999998</v>
      </c>
      <c r="CX78" s="176">
        <v>438.82299999999998</v>
      </c>
      <c r="CY78" s="176">
        <v>438.82299999999998</v>
      </c>
      <c r="CZ78" s="176">
        <v>438.82299999999998</v>
      </c>
      <c r="DA78" s="176">
        <v>402.255</v>
      </c>
      <c r="DB78" s="176">
        <v>548.529</v>
      </c>
      <c r="DC78" s="176">
        <v>548.529</v>
      </c>
      <c r="DD78" s="176">
        <v>548.529</v>
      </c>
      <c r="DE78" s="176">
        <v>620.822</v>
      </c>
      <c r="DF78" s="176">
        <v>614.64200000000005</v>
      </c>
      <c r="DG78" s="176">
        <v>630.59699999999998</v>
      </c>
      <c r="DH78" s="176">
        <v>416.553</v>
      </c>
      <c r="DI78" s="176">
        <v>645.53899999999999</v>
      </c>
      <c r="DJ78" s="176">
        <v>889.26900000000001</v>
      </c>
      <c r="DK78" s="176">
        <v>708.49</v>
      </c>
      <c r="DL78" s="176">
        <v>714.78099999999995</v>
      </c>
      <c r="DM78" s="176">
        <v>728.59500000000003</v>
      </c>
      <c r="DN78" s="176">
        <v>491.88200000000001</v>
      </c>
      <c r="DO78" s="176">
        <v>494.27199999999999</v>
      </c>
      <c r="DP78" s="176">
        <v>536.21600000000001</v>
      </c>
      <c r="DQ78" s="176">
        <v>453.66699999999997</v>
      </c>
      <c r="DR78" s="176">
        <v>413.50299999999999</v>
      </c>
      <c r="DS78" s="176">
        <v>501.024</v>
      </c>
      <c r="DT78" s="176">
        <v>336.87200000000001</v>
      </c>
      <c r="DU78" s="176">
        <v>333.36900000000003</v>
      </c>
      <c r="DV78" s="176">
        <v>373.32600000000002</v>
      </c>
      <c r="DW78" s="176">
        <v>372.72199999999998</v>
      </c>
      <c r="DX78" s="176">
        <v>373.77</v>
      </c>
      <c r="DY78" s="176">
        <v>332.63400000000001</v>
      </c>
      <c r="DZ78" s="176">
        <v>250.76499999999999</v>
      </c>
      <c r="EA78" s="176">
        <v>248.65100000000001</v>
      </c>
      <c r="EB78" s="176">
        <v>289.22800000000001</v>
      </c>
      <c r="EC78" s="176">
        <v>124.881</v>
      </c>
      <c r="ED78" s="176">
        <v>84.207999999999998</v>
      </c>
      <c r="EE78" s="176">
        <v>126.6</v>
      </c>
      <c r="EF78" s="277">
        <f t="shared" si="2"/>
        <v>6993.7910000000002</v>
      </c>
      <c r="EG78" s="277">
        <f t="shared" si="3"/>
        <v>3247.0259999999998</v>
      </c>
    </row>
    <row r="79" spans="1:137" x14ac:dyDescent="0.2">
      <c r="A79" s="174" t="str">
        <f>IF('1'!$A$1=1,B79,C79)</f>
        <v xml:space="preserve">Debit </v>
      </c>
      <c r="B79" s="175" t="s">
        <v>216</v>
      </c>
      <c r="C79" s="175" t="s">
        <v>134</v>
      </c>
      <c r="D79" s="176">
        <v>173.94</v>
      </c>
      <c r="E79" s="176">
        <v>269.279</v>
      </c>
      <c r="F79" s="176">
        <v>232.56200000000001</v>
      </c>
      <c r="G79" s="176">
        <v>272.51400000000001</v>
      </c>
      <c r="H79" s="176">
        <v>250.983</v>
      </c>
      <c r="I79" s="176">
        <v>233.56100000000001</v>
      </c>
      <c r="J79" s="176">
        <v>304.60300000000001</v>
      </c>
      <c r="K79" s="176">
        <v>302.77600000000001</v>
      </c>
      <c r="L79" s="176">
        <v>304.96800000000002</v>
      </c>
      <c r="M79" s="176">
        <v>305.77800000000002</v>
      </c>
      <c r="N79" s="176">
        <v>326.37700000000001</v>
      </c>
      <c r="O79" s="176">
        <v>304.30900000000003</v>
      </c>
      <c r="P79" s="176">
        <v>242.59700000000001</v>
      </c>
      <c r="Q79" s="176">
        <v>263.93099999999998</v>
      </c>
      <c r="R79" s="176">
        <v>237.20500000000001</v>
      </c>
      <c r="S79" s="176">
        <v>307.55399999999997</v>
      </c>
      <c r="T79" s="176">
        <v>302.47800000000001</v>
      </c>
      <c r="U79" s="176">
        <v>324.36700000000002</v>
      </c>
      <c r="V79" s="176">
        <v>322.61799999999999</v>
      </c>
      <c r="W79" s="176">
        <v>325.84300000000002</v>
      </c>
      <c r="X79" s="176">
        <v>367.85599999999999</v>
      </c>
      <c r="Y79" s="176">
        <v>257.57299999999998</v>
      </c>
      <c r="Z79" s="176">
        <v>257.00900000000001</v>
      </c>
      <c r="AA79" s="176">
        <v>262.04500000000002</v>
      </c>
      <c r="AB79" s="176">
        <v>325.80700000000002</v>
      </c>
      <c r="AC79" s="176">
        <v>324.33300000000003</v>
      </c>
      <c r="AD79" s="176">
        <v>351.02</v>
      </c>
      <c r="AE79" s="176">
        <v>322.28199999999998</v>
      </c>
      <c r="AF79" s="176">
        <v>317.084</v>
      </c>
      <c r="AG79" s="176">
        <v>313.30599999999998</v>
      </c>
      <c r="AH79" s="176">
        <v>363.57</v>
      </c>
      <c r="AI79" s="176">
        <v>358.89400000000001</v>
      </c>
      <c r="AJ79" s="176">
        <v>339.41199999999998</v>
      </c>
      <c r="AK79" s="176">
        <v>373.17</v>
      </c>
      <c r="AL79" s="176">
        <v>373.87400000000002</v>
      </c>
      <c r="AM79" s="176">
        <v>412.74799999999999</v>
      </c>
      <c r="AN79" s="176">
        <v>398.08100000000002</v>
      </c>
      <c r="AO79" s="176">
        <v>380.39499999999998</v>
      </c>
      <c r="AP79" s="176">
        <v>368.77699999999999</v>
      </c>
      <c r="AQ79" s="176">
        <v>339.97300000000001</v>
      </c>
      <c r="AR79" s="176">
        <v>340.35599999999999</v>
      </c>
      <c r="AS79" s="176">
        <v>314.42599999999999</v>
      </c>
      <c r="AT79" s="176">
        <v>343.209</v>
      </c>
      <c r="AU79" s="176">
        <v>357.26900000000001</v>
      </c>
      <c r="AV79" s="176">
        <v>366.48599999999999</v>
      </c>
      <c r="AW79" s="176">
        <v>393.78300000000002</v>
      </c>
      <c r="AX79" s="176">
        <v>391.06900000000002</v>
      </c>
      <c r="AY79" s="176">
        <v>416.83699999999999</v>
      </c>
      <c r="AZ79" s="176">
        <v>362.42899999999997</v>
      </c>
      <c r="BA79" s="176">
        <v>353.089</v>
      </c>
      <c r="BB79" s="176">
        <v>322.36200000000002</v>
      </c>
      <c r="BC79" s="176">
        <v>321.738</v>
      </c>
      <c r="BD79" s="176">
        <v>316.54599999999999</v>
      </c>
      <c r="BE79" s="176">
        <v>318.00099999999998</v>
      </c>
      <c r="BF79" s="176">
        <v>283.26499999999999</v>
      </c>
      <c r="BG79" s="176">
        <v>277.71699999999998</v>
      </c>
      <c r="BH79" s="176">
        <v>247.697</v>
      </c>
      <c r="BI79" s="176">
        <v>272.89</v>
      </c>
      <c r="BJ79" s="176">
        <v>268.04300000000001</v>
      </c>
      <c r="BK79" s="176">
        <v>283.31299999999999</v>
      </c>
      <c r="BL79" s="176">
        <v>144.71600000000001</v>
      </c>
      <c r="BM79" s="176">
        <v>147.57900000000001</v>
      </c>
      <c r="BN79" s="176">
        <v>211.298</v>
      </c>
      <c r="BO79" s="176">
        <v>190.57300000000001</v>
      </c>
      <c r="BP79" s="176">
        <v>187.7</v>
      </c>
      <c r="BQ79" s="176">
        <v>213.65899999999999</v>
      </c>
      <c r="BR79" s="176">
        <v>245.816</v>
      </c>
      <c r="BS79" s="176">
        <v>247.69300000000001</v>
      </c>
      <c r="BT79" s="176">
        <v>251.79</v>
      </c>
      <c r="BU79" s="176">
        <v>339.899</v>
      </c>
      <c r="BV79" s="176">
        <v>339.72199999999998</v>
      </c>
      <c r="BW79" s="176">
        <v>366.20600000000002</v>
      </c>
      <c r="BX79" s="176">
        <v>338.637</v>
      </c>
      <c r="BY79" s="176">
        <v>334.61599999999999</v>
      </c>
      <c r="BZ79" s="176">
        <v>333.54700000000003</v>
      </c>
      <c r="CA79" s="176">
        <v>307.23</v>
      </c>
      <c r="CB79" s="176">
        <v>303.63099999999997</v>
      </c>
      <c r="CC79" s="176">
        <v>299.63900000000001</v>
      </c>
      <c r="CD79" s="176">
        <v>435.43299999999999</v>
      </c>
      <c r="CE79" s="176">
        <v>374.988</v>
      </c>
      <c r="CF79" s="176">
        <v>561.28399999999999</v>
      </c>
      <c r="CG79" s="176">
        <v>527.49400000000003</v>
      </c>
      <c r="CH79" s="176">
        <v>502.47800000000001</v>
      </c>
      <c r="CI79" s="176">
        <v>571.48299999999995</v>
      </c>
      <c r="CJ79" s="176">
        <v>531.64400000000001</v>
      </c>
      <c r="CK79" s="176">
        <v>483.03199999999998</v>
      </c>
      <c r="CL79" s="176">
        <v>0</v>
      </c>
      <c r="CM79" s="176">
        <v>87.765000000000001</v>
      </c>
      <c r="CN79" s="176">
        <v>117.02</v>
      </c>
      <c r="CO79" s="176">
        <v>117.02</v>
      </c>
      <c r="CP79" s="176">
        <v>191.101</v>
      </c>
      <c r="CQ79" s="176">
        <v>219.41200000000001</v>
      </c>
      <c r="CR79" s="176">
        <v>255.98</v>
      </c>
      <c r="CS79" s="176">
        <v>292.54899999999998</v>
      </c>
      <c r="CT79" s="176">
        <v>292.54899999999998</v>
      </c>
      <c r="CU79" s="176">
        <v>329.11700000000002</v>
      </c>
      <c r="CV79" s="176">
        <v>402.255</v>
      </c>
      <c r="CW79" s="176">
        <v>438.82299999999998</v>
      </c>
      <c r="CX79" s="176">
        <v>438.82299999999998</v>
      </c>
      <c r="CY79" s="176">
        <v>511.96</v>
      </c>
      <c r="CZ79" s="176">
        <v>438.82299999999998</v>
      </c>
      <c r="DA79" s="176">
        <v>329.11700000000002</v>
      </c>
      <c r="DB79" s="176">
        <v>438.82299999999998</v>
      </c>
      <c r="DC79" s="176">
        <v>438.82299999999998</v>
      </c>
      <c r="DD79" s="176">
        <v>511.96</v>
      </c>
      <c r="DE79" s="176">
        <v>547.78399999999999</v>
      </c>
      <c r="DF79" s="176">
        <v>433.86500000000001</v>
      </c>
      <c r="DG79" s="176">
        <v>667.69100000000003</v>
      </c>
      <c r="DH79" s="176">
        <v>795.23800000000006</v>
      </c>
      <c r="DI79" s="176">
        <v>721.48500000000001</v>
      </c>
      <c r="DJ79" s="176">
        <v>695.95</v>
      </c>
      <c r="DK79" s="176">
        <v>472.327</v>
      </c>
      <c r="DL79" s="176">
        <v>992.75099999999998</v>
      </c>
      <c r="DM79" s="176">
        <v>404.77499999999998</v>
      </c>
      <c r="DN79" s="176">
        <v>491.88200000000001</v>
      </c>
      <c r="DO79" s="176">
        <v>494.27199999999999</v>
      </c>
      <c r="DP79" s="176">
        <v>494.96800000000002</v>
      </c>
      <c r="DQ79" s="176">
        <v>453.66699999999997</v>
      </c>
      <c r="DR79" s="176">
        <v>454.85300000000001</v>
      </c>
      <c r="DS79" s="176">
        <v>292.26400000000001</v>
      </c>
      <c r="DT79" s="176">
        <v>378.98099999999999</v>
      </c>
      <c r="DU79" s="176">
        <v>375.04</v>
      </c>
      <c r="DV79" s="176">
        <v>331.846</v>
      </c>
      <c r="DW79" s="176">
        <v>289.89499999999998</v>
      </c>
      <c r="DX79" s="176">
        <v>290.70999999999998</v>
      </c>
      <c r="DY79" s="176">
        <v>291.05500000000001</v>
      </c>
      <c r="DZ79" s="176">
        <v>376.14699999999999</v>
      </c>
      <c r="EA79" s="176">
        <v>372.97699999999998</v>
      </c>
      <c r="EB79" s="176">
        <v>330.54599999999999</v>
      </c>
      <c r="EC79" s="176">
        <v>541.15200000000004</v>
      </c>
      <c r="ED79" s="176">
        <v>505.24799999999999</v>
      </c>
      <c r="EE79" s="176">
        <v>632.99900000000002</v>
      </c>
      <c r="EF79" s="277">
        <f t="shared" si="2"/>
        <v>6764.4320000000007</v>
      </c>
      <c r="EG79" s="277">
        <f t="shared" si="3"/>
        <v>4716.5959999999995</v>
      </c>
    </row>
    <row r="80" spans="1:137" x14ac:dyDescent="0.2">
      <c r="A80" s="194" t="str">
        <f>IF('1'!$A$1=1,B80,C80)</f>
        <v xml:space="preserve">Road transport </v>
      </c>
      <c r="B80" s="195" t="s">
        <v>263</v>
      </c>
      <c r="C80" s="195" t="s">
        <v>262</v>
      </c>
      <c r="D80" s="179">
        <v>0</v>
      </c>
      <c r="E80" s="179">
        <v>48.95999999999998</v>
      </c>
      <c r="F80" s="179">
        <v>9.9999999997635314E-4</v>
      </c>
      <c r="G80" s="179">
        <v>-45.418999999999983</v>
      </c>
      <c r="H80" s="179">
        <v>-20.91599999999994</v>
      </c>
      <c r="I80" s="179">
        <v>-127.39600000000007</v>
      </c>
      <c r="J80" s="179">
        <v>-87.029999999999973</v>
      </c>
      <c r="K80" s="179">
        <v>-86.508000000000038</v>
      </c>
      <c r="L80" s="179">
        <v>-196.05100000000004</v>
      </c>
      <c r="M80" s="179">
        <v>-174.73099999999999</v>
      </c>
      <c r="N80" s="179">
        <v>-209.81400000000008</v>
      </c>
      <c r="O80" s="179">
        <v>-304.30899999999997</v>
      </c>
      <c r="P80" s="179">
        <v>-145.55799999999994</v>
      </c>
      <c r="Q80" s="179">
        <v>-158.358</v>
      </c>
      <c r="R80" s="179">
        <v>-237.20500000000004</v>
      </c>
      <c r="S80" s="179">
        <v>-102.51900000000001</v>
      </c>
      <c r="T80" s="179">
        <v>-126.03399999999999</v>
      </c>
      <c r="U80" s="179">
        <v>-199.60999999999996</v>
      </c>
      <c r="V80" s="179">
        <v>-49.634000000000015</v>
      </c>
      <c r="W80" s="179">
        <v>-50.128999999999905</v>
      </c>
      <c r="X80" s="179">
        <v>-26.275000000000091</v>
      </c>
      <c r="Y80" s="179">
        <v>0</v>
      </c>
      <c r="Z80" s="179">
        <v>0</v>
      </c>
      <c r="AA80" s="179">
        <v>-52.409000000000106</v>
      </c>
      <c r="AB80" s="179">
        <v>190.05399999999997</v>
      </c>
      <c r="AC80" s="179">
        <v>189.19500000000005</v>
      </c>
      <c r="AD80" s="179">
        <v>135.00699999999995</v>
      </c>
      <c r="AE80" s="179">
        <v>-26.856000000000108</v>
      </c>
      <c r="AF80" s="179">
        <v>-26.423000000000002</v>
      </c>
      <c r="AG80" s="179">
        <v>-104.43499999999983</v>
      </c>
      <c r="AH80" s="179">
        <v>51.939000000000078</v>
      </c>
      <c r="AI80" s="179">
        <v>25.636000000000081</v>
      </c>
      <c r="AJ80" s="179">
        <v>78.324999999999932</v>
      </c>
      <c r="AK80" s="179">
        <v>0</v>
      </c>
      <c r="AL80" s="179">
        <v>26.706000000000017</v>
      </c>
      <c r="AM80" s="179">
        <v>-55.032000000000039</v>
      </c>
      <c r="AN80" s="179">
        <v>284.34399999999994</v>
      </c>
      <c r="AO80" s="179">
        <v>271.71100000000001</v>
      </c>
      <c r="AP80" s="179">
        <v>158.048</v>
      </c>
      <c r="AQ80" s="179">
        <v>261.51800000000003</v>
      </c>
      <c r="AR80" s="179">
        <v>209.45</v>
      </c>
      <c r="AS80" s="179">
        <v>314.42600000000004</v>
      </c>
      <c r="AT80" s="179">
        <v>184.8060000000001</v>
      </c>
      <c r="AU80" s="179">
        <v>192.37499999999989</v>
      </c>
      <c r="AV80" s="179">
        <v>281.91299999999995</v>
      </c>
      <c r="AW80" s="179">
        <v>168.7639999999999</v>
      </c>
      <c r="AX80" s="179">
        <v>195.53400000000005</v>
      </c>
      <c r="AY80" s="179">
        <v>250.10100000000006</v>
      </c>
      <c r="AZ80" s="179">
        <v>278.79100000000005</v>
      </c>
      <c r="BA80" s="179">
        <v>244.447</v>
      </c>
      <c r="BB80" s="179">
        <v>268.63599999999997</v>
      </c>
      <c r="BC80" s="179">
        <v>294.92600000000004</v>
      </c>
      <c r="BD80" s="179">
        <v>290.16800000000001</v>
      </c>
      <c r="BE80" s="179">
        <v>344.50099999999998</v>
      </c>
      <c r="BF80" s="179">
        <v>180.26</v>
      </c>
      <c r="BG80" s="179">
        <v>227.22299999999996</v>
      </c>
      <c r="BH80" s="179">
        <v>198.15800000000002</v>
      </c>
      <c r="BI80" s="179">
        <v>173.65700000000004</v>
      </c>
      <c r="BJ80" s="179">
        <v>170.572</v>
      </c>
      <c r="BK80" s="179">
        <v>118.048</v>
      </c>
      <c r="BL80" s="179">
        <v>265.31200000000001</v>
      </c>
      <c r="BM80" s="179">
        <v>221.36799999999999</v>
      </c>
      <c r="BN80" s="179">
        <v>290.53500000000003</v>
      </c>
      <c r="BO80" s="179">
        <v>190.57300000000004</v>
      </c>
      <c r="BP80" s="179">
        <v>214.51399999999995</v>
      </c>
      <c r="BQ80" s="179">
        <v>133.53700000000003</v>
      </c>
      <c r="BR80" s="179">
        <v>81.937999999999988</v>
      </c>
      <c r="BS80" s="179">
        <v>82.563999999999965</v>
      </c>
      <c r="BT80" s="179">
        <v>167.86000000000013</v>
      </c>
      <c r="BU80" s="179">
        <v>28.323999999999955</v>
      </c>
      <c r="BV80" s="179">
        <v>28.309999999999945</v>
      </c>
      <c r="BW80" s="179">
        <v>-56.339999999999918</v>
      </c>
      <c r="BX80" s="179">
        <v>310.41700000000014</v>
      </c>
      <c r="BY80" s="179">
        <v>306.73099999999999</v>
      </c>
      <c r="BZ80" s="179">
        <v>305.75099999999998</v>
      </c>
      <c r="CA80" s="179">
        <v>391.02</v>
      </c>
      <c r="CB80" s="179">
        <v>414.04299999999989</v>
      </c>
      <c r="CC80" s="179">
        <v>381.35899999999992</v>
      </c>
      <c r="CD80" s="179">
        <v>353.79000000000008</v>
      </c>
      <c r="CE80" s="179">
        <v>321.41800000000001</v>
      </c>
      <c r="CF80" s="179">
        <v>294.00599999999997</v>
      </c>
      <c r="CG80" s="179">
        <v>290.12200000000007</v>
      </c>
      <c r="CH80" s="179">
        <v>264.4620000000001</v>
      </c>
      <c r="CI80" s="179">
        <v>190.495</v>
      </c>
      <c r="CJ80" s="179">
        <v>1538.97</v>
      </c>
      <c r="CK80" s="179">
        <v>1505.924</v>
      </c>
      <c r="CL80" s="179">
        <v>848.39100000000008</v>
      </c>
      <c r="CM80" s="179">
        <v>1199.451</v>
      </c>
      <c r="CN80" s="179">
        <v>1082.4320000000002</v>
      </c>
      <c r="CO80" s="179">
        <v>819.13700000000017</v>
      </c>
      <c r="CP80" s="179">
        <v>541.45100000000025</v>
      </c>
      <c r="CQ80" s="179">
        <v>694.80300000000034</v>
      </c>
      <c r="CR80" s="179">
        <v>621.66699999999992</v>
      </c>
      <c r="CS80" s="179">
        <v>804.51099999999997</v>
      </c>
      <c r="CT80" s="179">
        <v>767.94200000000001</v>
      </c>
      <c r="CU80" s="179">
        <v>621.66600000000017</v>
      </c>
      <c r="CV80" s="179">
        <v>219.41199999999981</v>
      </c>
      <c r="CW80" s="179">
        <v>73.13799999999992</v>
      </c>
      <c r="CX80" s="179">
        <v>-36.56899999999996</v>
      </c>
      <c r="CY80" s="179">
        <v>402.25499999999988</v>
      </c>
      <c r="CZ80" s="179">
        <v>255.98000000000002</v>
      </c>
      <c r="DA80" s="179">
        <v>73.137000000000171</v>
      </c>
      <c r="DB80" s="179">
        <v>-219.41100000000006</v>
      </c>
      <c r="DC80" s="179">
        <v>-182.84299999999985</v>
      </c>
      <c r="DD80" s="179">
        <v>-255.98000000000002</v>
      </c>
      <c r="DE80" s="179">
        <v>109.55700000000024</v>
      </c>
      <c r="DF80" s="179">
        <v>72.311000000000149</v>
      </c>
      <c r="DG80" s="179">
        <v>-111.2829999999999</v>
      </c>
      <c r="DH80" s="179">
        <v>-37.869000000000142</v>
      </c>
      <c r="DI80" s="179">
        <v>683.51300000000015</v>
      </c>
      <c r="DJ80" s="179">
        <v>579.95800000000008</v>
      </c>
      <c r="DK80" s="179">
        <v>393.60500000000002</v>
      </c>
      <c r="DL80" s="179">
        <v>317.68000000000029</v>
      </c>
      <c r="DM80" s="179">
        <v>526.20800000000054</v>
      </c>
      <c r="DN80" s="179">
        <v>532.87300000000005</v>
      </c>
      <c r="DO80" s="179">
        <v>411.89400000000023</v>
      </c>
      <c r="DP80" s="179">
        <v>494.96900000000005</v>
      </c>
      <c r="DQ80" s="179">
        <v>371.18200000000024</v>
      </c>
      <c r="DR80" s="179">
        <v>537.55300000000011</v>
      </c>
      <c r="DS80" s="179">
        <v>250.51200000000017</v>
      </c>
      <c r="DT80" s="179">
        <v>42.108999999999924</v>
      </c>
      <c r="DU80" s="179">
        <v>-41.670999999999822</v>
      </c>
      <c r="DV80" s="179">
        <v>-207.404</v>
      </c>
      <c r="DW80" s="179">
        <v>-1.0000000002037268E-3</v>
      </c>
      <c r="DX80" s="179">
        <v>83.059999999999945</v>
      </c>
      <c r="DY80" s="179">
        <v>457.37300000000005</v>
      </c>
      <c r="DZ80" s="179">
        <v>626.91199999999981</v>
      </c>
      <c r="EA80" s="179">
        <v>953.16500000000019</v>
      </c>
      <c r="EB80" s="179">
        <v>537.13900000000012</v>
      </c>
      <c r="EC80" s="179">
        <v>624.40599999999949</v>
      </c>
      <c r="ED80" s="179">
        <v>505.2480000000005</v>
      </c>
      <c r="EE80" s="179">
        <v>253.19999999999982</v>
      </c>
      <c r="EF80" s="278">
        <f t="shared" si="2"/>
        <v>5062.0780000000013</v>
      </c>
      <c r="EG80" s="278">
        <f t="shared" si="3"/>
        <v>3833.5359999999996</v>
      </c>
    </row>
    <row r="81" spans="1:137" x14ac:dyDescent="0.2">
      <c r="A81" s="174" t="str">
        <f>IF('1'!$A$1=1,B81,C81)</f>
        <v xml:space="preserve">Credit </v>
      </c>
      <c r="B81" s="175" t="s">
        <v>214</v>
      </c>
      <c r="C81" s="175" t="s">
        <v>258</v>
      </c>
      <c r="D81" s="176">
        <v>332.06600000000003</v>
      </c>
      <c r="E81" s="176">
        <v>514.07799999999997</v>
      </c>
      <c r="F81" s="176">
        <v>465.125</v>
      </c>
      <c r="G81" s="176">
        <v>476.899</v>
      </c>
      <c r="H81" s="176">
        <v>439.22</v>
      </c>
      <c r="I81" s="176">
        <v>403.42399999999998</v>
      </c>
      <c r="J81" s="176">
        <v>456.904</v>
      </c>
      <c r="K81" s="176">
        <v>454.16399999999999</v>
      </c>
      <c r="L81" s="176">
        <v>435.66800000000001</v>
      </c>
      <c r="M81" s="176">
        <v>480.50800000000004</v>
      </c>
      <c r="N81" s="176">
        <v>512.87799999999993</v>
      </c>
      <c r="O81" s="176">
        <v>444.75900000000001</v>
      </c>
      <c r="P81" s="176">
        <v>412.41500000000002</v>
      </c>
      <c r="Q81" s="176">
        <v>448.68199999999996</v>
      </c>
      <c r="R81" s="176">
        <v>421.69799999999998</v>
      </c>
      <c r="S81" s="176">
        <v>538.21800000000007</v>
      </c>
      <c r="T81" s="176">
        <v>529.33500000000004</v>
      </c>
      <c r="U81" s="176">
        <v>499.02699999999999</v>
      </c>
      <c r="V81" s="176">
        <v>496.33500000000004</v>
      </c>
      <c r="W81" s="176">
        <v>501.29700000000003</v>
      </c>
      <c r="X81" s="176">
        <v>551.78499999999997</v>
      </c>
      <c r="Y81" s="176">
        <v>566.66000000000008</v>
      </c>
      <c r="Z81" s="176">
        <v>565.42100000000005</v>
      </c>
      <c r="AA81" s="176">
        <v>576.5</v>
      </c>
      <c r="AB81" s="176">
        <v>515.86199999999997</v>
      </c>
      <c r="AC81" s="176">
        <v>513.52800000000002</v>
      </c>
      <c r="AD81" s="176">
        <v>513.03</v>
      </c>
      <c r="AE81" s="176">
        <v>644.56399999999996</v>
      </c>
      <c r="AF81" s="176">
        <v>634.16899999999998</v>
      </c>
      <c r="AG81" s="176">
        <v>600.50400000000002</v>
      </c>
      <c r="AH81" s="176">
        <v>623.26400000000001</v>
      </c>
      <c r="AI81" s="176">
        <v>615.24700000000007</v>
      </c>
      <c r="AJ81" s="176">
        <v>652.71499999999992</v>
      </c>
      <c r="AK81" s="176">
        <v>666.375</v>
      </c>
      <c r="AL81" s="176">
        <v>667.63200000000006</v>
      </c>
      <c r="AM81" s="176">
        <v>632.88099999999997</v>
      </c>
      <c r="AN81" s="176">
        <v>682.42399999999998</v>
      </c>
      <c r="AO81" s="176">
        <v>652.10500000000002</v>
      </c>
      <c r="AP81" s="176">
        <v>632.18899999999996</v>
      </c>
      <c r="AQ81" s="176">
        <v>653.79399999999998</v>
      </c>
      <c r="AR81" s="176">
        <v>654.53</v>
      </c>
      <c r="AS81" s="176">
        <v>733.66100000000006</v>
      </c>
      <c r="AT81" s="176">
        <v>686.4190000000001</v>
      </c>
      <c r="AU81" s="176">
        <v>714.53699999999992</v>
      </c>
      <c r="AV81" s="176">
        <v>732.97299999999996</v>
      </c>
      <c r="AW81" s="176">
        <v>703.18399999999997</v>
      </c>
      <c r="AX81" s="176">
        <v>698.33600000000001</v>
      </c>
      <c r="AY81" s="176">
        <v>722.51700000000005</v>
      </c>
      <c r="AZ81" s="176">
        <v>696.97900000000004</v>
      </c>
      <c r="BA81" s="176">
        <v>679.01800000000003</v>
      </c>
      <c r="BB81" s="176">
        <v>698.452</v>
      </c>
      <c r="BC81" s="176">
        <v>723.90899999999999</v>
      </c>
      <c r="BD81" s="176">
        <v>712.22900000000004</v>
      </c>
      <c r="BE81" s="176">
        <v>768.50299999999993</v>
      </c>
      <c r="BF81" s="176">
        <v>746.78899999999999</v>
      </c>
      <c r="BG81" s="176">
        <v>732.16300000000001</v>
      </c>
      <c r="BH81" s="176">
        <v>718.32299999999998</v>
      </c>
      <c r="BI81" s="176">
        <v>769.05399999999997</v>
      </c>
      <c r="BJ81" s="176">
        <v>755.39300000000003</v>
      </c>
      <c r="BK81" s="176">
        <v>708.28399999999999</v>
      </c>
      <c r="BL81" s="176">
        <v>651.22199999999998</v>
      </c>
      <c r="BM81" s="176">
        <v>664.10599999999999</v>
      </c>
      <c r="BN81" s="176">
        <v>765.95600000000002</v>
      </c>
      <c r="BO81" s="176">
        <v>653.39200000000005</v>
      </c>
      <c r="BP81" s="176">
        <v>643.54399999999998</v>
      </c>
      <c r="BQ81" s="176">
        <v>640.976</v>
      </c>
      <c r="BR81" s="176">
        <v>792.072</v>
      </c>
      <c r="BS81" s="176">
        <v>798.12099999999998</v>
      </c>
      <c r="BT81" s="176">
        <v>867.27800000000002</v>
      </c>
      <c r="BU81" s="176">
        <v>878.07299999999998</v>
      </c>
      <c r="BV81" s="176">
        <v>877.61500000000001</v>
      </c>
      <c r="BW81" s="176">
        <v>901.43100000000004</v>
      </c>
      <c r="BX81" s="176">
        <v>874.8130000000001</v>
      </c>
      <c r="BY81" s="176">
        <v>864.42499999999995</v>
      </c>
      <c r="BZ81" s="176">
        <v>833.86699999999996</v>
      </c>
      <c r="CA81" s="176">
        <v>977.55</v>
      </c>
      <c r="CB81" s="176">
        <v>966.09999999999991</v>
      </c>
      <c r="CC81" s="176">
        <v>926.15599999999995</v>
      </c>
      <c r="CD81" s="176">
        <v>979.72400000000005</v>
      </c>
      <c r="CE81" s="176">
        <v>964.255</v>
      </c>
      <c r="CF81" s="176">
        <v>935.47299999999996</v>
      </c>
      <c r="CG81" s="176">
        <v>1002.2380000000001</v>
      </c>
      <c r="CH81" s="176">
        <v>1004.956</v>
      </c>
      <c r="CI81" s="176">
        <v>952.471</v>
      </c>
      <c r="CJ81" s="176">
        <v>2154.558</v>
      </c>
      <c r="CK81" s="176">
        <v>2102.6109999999999</v>
      </c>
      <c r="CL81" s="176">
        <v>1111.6860000000001</v>
      </c>
      <c r="CM81" s="176">
        <v>1872.3140000000001</v>
      </c>
      <c r="CN81" s="176">
        <v>1872.3140000000001</v>
      </c>
      <c r="CO81" s="176">
        <v>1813.8040000000001</v>
      </c>
      <c r="CP81" s="176">
        <v>2484.306</v>
      </c>
      <c r="CQ81" s="176">
        <v>2852.3510000000001</v>
      </c>
      <c r="CR81" s="176">
        <v>2815.7829999999999</v>
      </c>
      <c r="CS81" s="176">
        <v>3108.3319999999999</v>
      </c>
      <c r="CT81" s="176">
        <v>3108.3319999999999</v>
      </c>
      <c r="CU81" s="176">
        <v>3035.194</v>
      </c>
      <c r="CV81" s="176">
        <v>2340.3909999999996</v>
      </c>
      <c r="CW81" s="176">
        <v>2267.2539999999999</v>
      </c>
      <c r="CX81" s="176">
        <v>2194.116</v>
      </c>
      <c r="CY81" s="176">
        <v>2194.116</v>
      </c>
      <c r="CZ81" s="176">
        <v>2194.116</v>
      </c>
      <c r="DA81" s="176">
        <v>2194.116</v>
      </c>
      <c r="DB81" s="176">
        <v>2011.2730000000001</v>
      </c>
      <c r="DC81" s="176">
        <v>2011.2730000000001</v>
      </c>
      <c r="DD81" s="176">
        <v>1974.7040000000002</v>
      </c>
      <c r="DE81" s="176">
        <v>2191.1370000000002</v>
      </c>
      <c r="DF81" s="176">
        <v>2133.17</v>
      </c>
      <c r="DG81" s="176">
        <v>2114.3530000000001</v>
      </c>
      <c r="DH81" s="176">
        <v>2461.4499999999998</v>
      </c>
      <c r="DI81" s="176">
        <v>2620.13</v>
      </c>
      <c r="DJ81" s="176">
        <v>2745.1350000000002</v>
      </c>
      <c r="DK81" s="176">
        <v>2991.402</v>
      </c>
      <c r="DL81" s="176">
        <v>3017.9639999999999</v>
      </c>
      <c r="DM81" s="176">
        <v>3076.2920000000004</v>
      </c>
      <c r="DN81" s="176">
        <v>2664.3620000000001</v>
      </c>
      <c r="DO81" s="176">
        <v>2553.741</v>
      </c>
      <c r="DP81" s="176">
        <v>2433.5940000000001</v>
      </c>
      <c r="DQ81" s="176">
        <v>2474.547</v>
      </c>
      <c r="DR81" s="176">
        <v>2481.0149999999999</v>
      </c>
      <c r="DS81" s="176">
        <v>2630.3760000000002</v>
      </c>
      <c r="DT81" s="176">
        <v>2526.538</v>
      </c>
      <c r="DU81" s="176">
        <v>2500.2660000000001</v>
      </c>
      <c r="DV81" s="176">
        <v>2488.8420000000001</v>
      </c>
      <c r="DW81" s="176">
        <v>2691.8779999999997</v>
      </c>
      <c r="DX81" s="176">
        <v>2699.45</v>
      </c>
      <c r="DY81" s="176">
        <v>2827.393</v>
      </c>
      <c r="DZ81" s="176">
        <v>3009.1759999999999</v>
      </c>
      <c r="EA81" s="176">
        <v>2983.8180000000002</v>
      </c>
      <c r="EB81" s="176">
        <v>2933.6</v>
      </c>
      <c r="EC81" s="176">
        <v>3163.6589999999997</v>
      </c>
      <c r="ED81" s="176">
        <v>2863.0720000000001</v>
      </c>
      <c r="EE81" s="176">
        <v>3164.9929999999999</v>
      </c>
      <c r="EF81" s="277">
        <f t="shared" si="2"/>
        <v>32150.008000000002</v>
      </c>
      <c r="EG81" s="277">
        <f t="shared" si="3"/>
        <v>33852.684999999998</v>
      </c>
    </row>
    <row r="82" spans="1:137" x14ac:dyDescent="0.2">
      <c r="A82" s="174" t="str">
        <f>IF('1'!$A$1=1,B82,C82)</f>
        <v xml:space="preserve">Debit </v>
      </c>
      <c r="B82" s="175" t="s">
        <v>216</v>
      </c>
      <c r="C82" s="175" t="s">
        <v>134</v>
      </c>
      <c r="D82" s="176">
        <v>332.06599999999997</v>
      </c>
      <c r="E82" s="176">
        <v>465.11799999999999</v>
      </c>
      <c r="F82" s="176">
        <v>465.12400000000002</v>
      </c>
      <c r="G82" s="176">
        <v>522.31799999999998</v>
      </c>
      <c r="H82" s="176">
        <v>460.13599999999997</v>
      </c>
      <c r="I82" s="176">
        <v>530.82000000000005</v>
      </c>
      <c r="J82" s="176">
        <v>543.93399999999997</v>
      </c>
      <c r="K82" s="176">
        <v>540.67200000000003</v>
      </c>
      <c r="L82" s="176">
        <v>631.71900000000005</v>
      </c>
      <c r="M82" s="176">
        <v>655.23900000000003</v>
      </c>
      <c r="N82" s="176">
        <v>722.69200000000001</v>
      </c>
      <c r="O82" s="176">
        <v>749.06799999999998</v>
      </c>
      <c r="P82" s="176">
        <v>557.97299999999996</v>
      </c>
      <c r="Q82" s="176">
        <v>607.04</v>
      </c>
      <c r="R82" s="176">
        <v>658.90300000000002</v>
      </c>
      <c r="S82" s="176">
        <v>640.73700000000008</v>
      </c>
      <c r="T82" s="176">
        <v>655.36900000000003</v>
      </c>
      <c r="U82" s="176">
        <v>698.63699999999994</v>
      </c>
      <c r="V82" s="176">
        <v>545.96900000000005</v>
      </c>
      <c r="W82" s="176">
        <v>551.42599999999993</v>
      </c>
      <c r="X82" s="176">
        <v>578.06000000000006</v>
      </c>
      <c r="Y82" s="176">
        <v>566.66</v>
      </c>
      <c r="Z82" s="176">
        <v>565.42100000000005</v>
      </c>
      <c r="AA82" s="176">
        <v>628.90900000000011</v>
      </c>
      <c r="AB82" s="176">
        <v>325.80799999999999</v>
      </c>
      <c r="AC82" s="176">
        <v>324.33299999999997</v>
      </c>
      <c r="AD82" s="176">
        <v>378.02300000000002</v>
      </c>
      <c r="AE82" s="176">
        <v>671.42000000000007</v>
      </c>
      <c r="AF82" s="176">
        <v>660.59199999999998</v>
      </c>
      <c r="AG82" s="176">
        <v>704.93899999999985</v>
      </c>
      <c r="AH82" s="176">
        <v>571.32499999999993</v>
      </c>
      <c r="AI82" s="176">
        <v>589.61099999999999</v>
      </c>
      <c r="AJ82" s="176">
        <v>574.39</v>
      </c>
      <c r="AK82" s="176">
        <v>666.375</v>
      </c>
      <c r="AL82" s="176">
        <v>640.92600000000004</v>
      </c>
      <c r="AM82" s="176">
        <v>687.91300000000001</v>
      </c>
      <c r="AN82" s="176">
        <v>398.08000000000004</v>
      </c>
      <c r="AO82" s="176">
        <v>380.39400000000001</v>
      </c>
      <c r="AP82" s="176">
        <v>474.14099999999996</v>
      </c>
      <c r="AQ82" s="176">
        <v>392.27599999999995</v>
      </c>
      <c r="AR82" s="176">
        <v>445.08</v>
      </c>
      <c r="AS82" s="176">
        <v>419.23500000000001</v>
      </c>
      <c r="AT82" s="176">
        <v>501.613</v>
      </c>
      <c r="AU82" s="176">
        <v>522.16200000000003</v>
      </c>
      <c r="AV82" s="176">
        <v>451.06</v>
      </c>
      <c r="AW82" s="176">
        <v>534.42000000000007</v>
      </c>
      <c r="AX82" s="176">
        <v>502.80199999999996</v>
      </c>
      <c r="AY82" s="176">
        <v>472.416</v>
      </c>
      <c r="AZ82" s="176">
        <v>418.18799999999999</v>
      </c>
      <c r="BA82" s="176">
        <v>434.57100000000003</v>
      </c>
      <c r="BB82" s="176">
        <v>429.81600000000003</v>
      </c>
      <c r="BC82" s="176">
        <v>428.98299999999995</v>
      </c>
      <c r="BD82" s="176">
        <v>422.06100000000004</v>
      </c>
      <c r="BE82" s="176">
        <v>424.00199999999995</v>
      </c>
      <c r="BF82" s="176">
        <v>566.529</v>
      </c>
      <c r="BG82" s="176">
        <v>504.94000000000005</v>
      </c>
      <c r="BH82" s="176">
        <v>520.16499999999996</v>
      </c>
      <c r="BI82" s="176">
        <v>595.39699999999993</v>
      </c>
      <c r="BJ82" s="176">
        <v>584.82100000000003</v>
      </c>
      <c r="BK82" s="176">
        <v>590.23599999999999</v>
      </c>
      <c r="BL82" s="176">
        <v>385.90999999999997</v>
      </c>
      <c r="BM82" s="176">
        <v>442.738</v>
      </c>
      <c r="BN82" s="176">
        <v>475.42099999999999</v>
      </c>
      <c r="BO82" s="176">
        <v>462.81900000000002</v>
      </c>
      <c r="BP82" s="176">
        <v>429.03000000000003</v>
      </c>
      <c r="BQ82" s="176">
        <v>507.43899999999996</v>
      </c>
      <c r="BR82" s="176">
        <v>710.13400000000001</v>
      </c>
      <c r="BS82" s="176">
        <v>715.55700000000002</v>
      </c>
      <c r="BT82" s="176">
        <v>699.41799999999989</v>
      </c>
      <c r="BU82" s="176">
        <v>849.74900000000002</v>
      </c>
      <c r="BV82" s="176">
        <v>849.30500000000006</v>
      </c>
      <c r="BW82" s="176">
        <v>957.77099999999996</v>
      </c>
      <c r="BX82" s="176">
        <v>564.39599999999996</v>
      </c>
      <c r="BY82" s="176">
        <v>557.69399999999996</v>
      </c>
      <c r="BZ82" s="176">
        <v>528.11599999999999</v>
      </c>
      <c r="CA82" s="176">
        <v>586.53</v>
      </c>
      <c r="CB82" s="176">
        <v>552.05700000000002</v>
      </c>
      <c r="CC82" s="176">
        <v>544.79700000000003</v>
      </c>
      <c r="CD82" s="176">
        <v>625.93399999999997</v>
      </c>
      <c r="CE82" s="176">
        <v>642.83699999999999</v>
      </c>
      <c r="CF82" s="176">
        <v>641.46699999999998</v>
      </c>
      <c r="CG82" s="176">
        <v>712.11599999999999</v>
      </c>
      <c r="CH82" s="176">
        <v>740.49399999999991</v>
      </c>
      <c r="CI82" s="176">
        <v>761.976</v>
      </c>
      <c r="CJ82" s="176">
        <v>615.58799999999997</v>
      </c>
      <c r="CK82" s="176">
        <v>596.68700000000001</v>
      </c>
      <c r="CL82" s="176">
        <v>263.29500000000002</v>
      </c>
      <c r="CM82" s="176">
        <v>672.86299999999994</v>
      </c>
      <c r="CN82" s="176">
        <v>789.88199999999995</v>
      </c>
      <c r="CO82" s="176">
        <v>994.66699999999992</v>
      </c>
      <c r="CP82" s="176">
        <v>1942.8549999999998</v>
      </c>
      <c r="CQ82" s="176">
        <v>2157.5479999999998</v>
      </c>
      <c r="CR82" s="176">
        <v>2194.116</v>
      </c>
      <c r="CS82" s="176">
        <v>2303.8209999999999</v>
      </c>
      <c r="CT82" s="176">
        <v>2340.39</v>
      </c>
      <c r="CU82" s="176">
        <v>2413.5279999999998</v>
      </c>
      <c r="CV82" s="176">
        <v>2120.9789999999998</v>
      </c>
      <c r="CW82" s="176">
        <v>2194.116</v>
      </c>
      <c r="CX82" s="176">
        <v>2230.6849999999999</v>
      </c>
      <c r="CY82" s="176">
        <v>1791.8610000000001</v>
      </c>
      <c r="CZ82" s="176">
        <v>1938.136</v>
      </c>
      <c r="DA82" s="176">
        <v>2120.9789999999998</v>
      </c>
      <c r="DB82" s="176">
        <v>2230.6840000000002</v>
      </c>
      <c r="DC82" s="176">
        <v>2194.116</v>
      </c>
      <c r="DD82" s="176">
        <v>2230.6840000000002</v>
      </c>
      <c r="DE82" s="176">
        <v>2081.58</v>
      </c>
      <c r="DF82" s="176">
        <v>2060.8589999999999</v>
      </c>
      <c r="DG82" s="176">
        <v>2225.636</v>
      </c>
      <c r="DH82" s="176">
        <v>2499.319</v>
      </c>
      <c r="DI82" s="176">
        <v>1936.617</v>
      </c>
      <c r="DJ82" s="176">
        <v>2165.1770000000001</v>
      </c>
      <c r="DK82" s="176">
        <v>2597.797</v>
      </c>
      <c r="DL82" s="176">
        <v>2700.2839999999997</v>
      </c>
      <c r="DM82" s="176">
        <v>2550.0839999999998</v>
      </c>
      <c r="DN82" s="176">
        <v>2131.489</v>
      </c>
      <c r="DO82" s="176">
        <v>2141.8469999999998</v>
      </c>
      <c r="DP82" s="176">
        <v>1938.625</v>
      </c>
      <c r="DQ82" s="176">
        <v>2103.3649999999998</v>
      </c>
      <c r="DR82" s="176">
        <v>1943.4619999999998</v>
      </c>
      <c r="DS82" s="176">
        <v>2379.864</v>
      </c>
      <c r="DT82" s="176">
        <v>2484.4290000000001</v>
      </c>
      <c r="DU82" s="176">
        <v>2541.9369999999999</v>
      </c>
      <c r="DV82" s="176">
        <v>2696.2460000000001</v>
      </c>
      <c r="DW82" s="176">
        <v>2691.8789999999999</v>
      </c>
      <c r="DX82" s="176">
        <v>2616.39</v>
      </c>
      <c r="DY82" s="176">
        <v>2370.02</v>
      </c>
      <c r="DZ82" s="176">
        <v>2382.2640000000001</v>
      </c>
      <c r="EA82" s="176">
        <v>2030.653</v>
      </c>
      <c r="EB82" s="176">
        <v>2396.4609999999998</v>
      </c>
      <c r="EC82" s="176">
        <v>2539.2530000000002</v>
      </c>
      <c r="ED82" s="176">
        <v>2357.8239999999996</v>
      </c>
      <c r="EE82" s="176">
        <v>2911.7930000000001</v>
      </c>
      <c r="EF82" s="277">
        <f t="shared" si="2"/>
        <v>27087.93</v>
      </c>
      <c r="EG82" s="277">
        <f t="shared" si="3"/>
        <v>30019.149000000001</v>
      </c>
    </row>
    <row r="83" spans="1:137" x14ac:dyDescent="0.2">
      <c r="A83" s="192" t="str">
        <f>IF('1'!$A$1=1,B83,C83)</f>
        <v xml:space="preserve">Passenger </v>
      </c>
      <c r="B83" s="193" t="s">
        <v>244</v>
      </c>
      <c r="C83" s="193" t="s">
        <v>259</v>
      </c>
      <c r="D83" s="176">
        <v>0</v>
      </c>
      <c r="E83" s="176">
        <v>0</v>
      </c>
      <c r="F83" s="176">
        <v>0</v>
      </c>
      <c r="G83" s="176">
        <v>22.709</v>
      </c>
      <c r="H83" s="176">
        <v>20.914999999999999</v>
      </c>
      <c r="I83" s="176">
        <v>-21.233000000000001</v>
      </c>
      <c r="J83" s="176">
        <v>21.757000000000001</v>
      </c>
      <c r="K83" s="176">
        <v>21.626999999999999</v>
      </c>
      <c r="L83" s="176">
        <v>-21.783000000000001</v>
      </c>
      <c r="M83" s="176">
        <v>21.841000000000001</v>
      </c>
      <c r="N83" s="176">
        <v>23.312999999999999</v>
      </c>
      <c r="O83" s="176">
        <v>-23.408000000000001</v>
      </c>
      <c r="P83" s="176">
        <v>24.26</v>
      </c>
      <c r="Q83" s="176">
        <v>26.393000000000001</v>
      </c>
      <c r="R83" s="176">
        <v>-26.356000000000002</v>
      </c>
      <c r="S83" s="176">
        <v>25.629000000000001</v>
      </c>
      <c r="T83" s="176">
        <v>25.206</v>
      </c>
      <c r="U83" s="176">
        <v>-24.951000000000001</v>
      </c>
      <c r="V83" s="176">
        <v>24.817</v>
      </c>
      <c r="W83" s="176">
        <v>0</v>
      </c>
      <c r="X83" s="176">
        <v>26.274999999999999</v>
      </c>
      <c r="Y83" s="176">
        <v>25.757000000000001</v>
      </c>
      <c r="Z83" s="176">
        <v>25.701000000000001</v>
      </c>
      <c r="AA83" s="176">
        <v>26.204000000000001</v>
      </c>
      <c r="AB83" s="176">
        <v>27.151</v>
      </c>
      <c r="AC83" s="176">
        <v>27.027999999999999</v>
      </c>
      <c r="AD83" s="176">
        <v>27.001000000000001</v>
      </c>
      <c r="AE83" s="176">
        <v>26.856999999999999</v>
      </c>
      <c r="AF83" s="176">
        <v>26.423999999999999</v>
      </c>
      <c r="AG83" s="176">
        <v>0</v>
      </c>
      <c r="AH83" s="176">
        <v>25.97</v>
      </c>
      <c r="AI83" s="176">
        <v>25.635999999999999</v>
      </c>
      <c r="AJ83" s="176">
        <v>78.325999999999993</v>
      </c>
      <c r="AK83" s="176">
        <v>26.655000000000001</v>
      </c>
      <c r="AL83" s="176">
        <v>53.411000000000001</v>
      </c>
      <c r="AM83" s="176">
        <v>27.516999999999999</v>
      </c>
      <c r="AN83" s="176">
        <v>28.434000000000001</v>
      </c>
      <c r="AO83" s="176">
        <v>27.170999999999999</v>
      </c>
      <c r="AP83" s="176">
        <v>0</v>
      </c>
      <c r="AQ83" s="176">
        <v>26.152000000000001</v>
      </c>
      <c r="AR83" s="176">
        <v>0</v>
      </c>
      <c r="AS83" s="176">
        <v>26.202000000000002</v>
      </c>
      <c r="AT83" s="176">
        <v>0</v>
      </c>
      <c r="AU83" s="176">
        <v>0</v>
      </c>
      <c r="AV83" s="176">
        <v>56.383000000000003</v>
      </c>
      <c r="AW83" s="176">
        <v>0</v>
      </c>
      <c r="AX83" s="176">
        <v>0</v>
      </c>
      <c r="AY83" s="176">
        <v>27.789000000000001</v>
      </c>
      <c r="AZ83" s="176">
        <v>0</v>
      </c>
      <c r="BA83" s="176">
        <v>0</v>
      </c>
      <c r="BB83" s="176">
        <v>26.864000000000001</v>
      </c>
      <c r="BC83" s="176">
        <v>0</v>
      </c>
      <c r="BD83" s="176">
        <v>0</v>
      </c>
      <c r="BE83" s="176">
        <v>53</v>
      </c>
      <c r="BF83" s="176">
        <v>25.751999999999999</v>
      </c>
      <c r="BG83" s="176">
        <v>25.247</v>
      </c>
      <c r="BH83" s="176">
        <v>0</v>
      </c>
      <c r="BI83" s="176">
        <v>0</v>
      </c>
      <c r="BJ83" s="176">
        <v>0</v>
      </c>
      <c r="BK83" s="176">
        <v>23.61</v>
      </c>
      <c r="BL83" s="176">
        <v>24.119</v>
      </c>
      <c r="BM83" s="176">
        <v>0</v>
      </c>
      <c r="BN83" s="176">
        <v>0</v>
      </c>
      <c r="BO83" s="176">
        <v>0</v>
      </c>
      <c r="BP83" s="176">
        <v>0</v>
      </c>
      <c r="BQ83" s="176">
        <v>-26.707000000000001</v>
      </c>
      <c r="BR83" s="176">
        <v>0</v>
      </c>
      <c r="BS83" s="176">
        <v>0</v>
      </c>
      <c r="BT83" s="176">
        <v>0</v>
      </c>
      <c r="BU83" s="176">
        <v>0</v>
      </c>
      <c r="BV83" s="176">
        <v>0</v>
      </c>
      <c r="BW83" s="176">
        <v>0</v>
      </c>
      <c r="BX83" s="176">
        <v>0</v>
      </c>
      <c r="BY83" s="176">
        <v>27.885000000000002</v>
      </c>
      <c r="BZ83" s="176">
        <v>0</v>
      </c>
      <c r="CA83" s="176">
        <v>27.93</v>
      </c>
      <c r="CB83" s="176">
        <v>27.603000000000002</v>
      </c>
      <c r="CC83" s="176">
        <v>-27.24</v>
      </c>
      <c r="CD83" s="176">
        <v>27.215</v>
      </c>
      <c r="CE83" s="176">
        <v>26.785</v>
      </c>
      <c r="CF83" s="176">
        <v>0</v>
      </c>
      <c r="CG83" s="176">
        <v>26.375</v>
      </c>
      <c r="CH83" s="176">
        <v>0</v>
      </c>
      <c r="CI83" s="176">
        <v>-27.213000000000001</v>
      </c>
      <c r="CJ83" s="176">
        <v>27.981000000000002</v>
      </c>
      <c r="CK83" s="176">
        <v>28.414000000000001</v>
      </c>
      <c r="CL83" s="176">
        <v>-29.254999999999999</v>
      </c>
      <c r="CM83" s="176">
        <v>29.254999999999999</v>
      </c>
      <c r="CN83" s="176">
        <v>29.254999999999999</v>
      </c>
      <c r="CO83" s="176">
        <v>0</v>
      </c>
      <c r="CP83" s="176">
        <v>-63.699999999999996</v>
      </c>
      <c r="CQ83" s="176">
        <v>-73.137</v>
      </c>
      <c r="CR83" s="176">
        <v>-73.137</v>
      </c>
      <c r="CS83" s="176">
        <v>-36.567999999999998</v>
      </c>
      <c r="CT83" s="176">
        <v>-36.567999999999998</v>
      </c>
      <c r="CU83" s="176">
        <v>-36.569000000000003</v>
      </c>
      <c r="CV83" s="176">
        <v>36.569000000000003</v>
      </c>
      <c r="CW83" s="176">
        <v>0</v>
      </c>
      <c r="CX83" s="176">
        <v>-109.706</v>
      </c>
      <c r="CY83" s="176">
        <v>0</v>
      </c>
      <c r="CZ83" s="176">
        <v>0</v>
      </c>
      <c r="DA83" s="176">
        <v>-36.569000000000003</v>
      </c>
      <c r="DB83" s="176">
        <v>-36.567999999999998</v>
      </c>
      <c r="DC83" s="176">
        <v>0</v>
      </c>
      <c r="DD83" s="176">
        <v>-73.137</v>
      </c>
      <c r="DE83" s="176">
        <v>73.038000000000011</v>
      </c>
      <c r="DF83" s="176">
        <v>72.311000000000007</v>
      </c>
      <c r="DG83" s="176">
        <v>-37.094000000000001</v>
      </c>
      <c r="DH83" s="176">
        <v>-113.605</v>
      </c>
      <c r="DI83" s="176">
        <v>113.919</v>
      </c>
      <c r="DJ83" s="176">
        <v>-38.664000000000001</v>
      </c>
      <c r="DK83" s="176">
        <v>39.360000000000007</v>
      </c>
      <c r="DL83" s="176">
        <v>39.71</v>
      </c>
      <c r="DM83" s="176">
        <v>0</v>
      </c>
      <c r="DN83" s="176">
        <v>81.980999999999995</v>
      </c>
      <c r="DO83" s="176">
        <v>-82.378</v>
      </c>
      <c r="DP83" s="176">
        <v>41.248000000000005</v>
      </c>
      <c r="DQ83" s="176">
        <v>0</v>
      </c>
      <c r="DR83" s="176">
        <v>0</v>
      </c>
      <c r="DS83" s="176">
        <v>83.504000000000005</v>
      </c>
      <c r="DT83" s="176">
        <v>-42.109000000000002</v>
      </c>
      <c r="DU83" s="176">
        <v>0</v>
      </c>
      <c r="DV83" s="176">
        <v>-41.481000000000002</v>
      </c>
      <c r="DW83" s="176">
        <v>0</v>
      </c>
      <c r="DX83" s="176">
        <v>0</v>
      </c>
      <c r="DY83" s="176">
        <v>83.159000000000006</v>
      </c>
      <c r="DZ83" s="176">
        <v>-41.794000000000011</v>
      </c>
      <c r="EA83" s="176">
        <v>0</v>
      </c>
      <c r="EB83" s="176">
        <v>41.319000000000003</v>
      </c>
      <c r="EC83" s="176">
        <v>-124.881</v>
      </c>
      <c r="ED83" s="176">
        <v>0</v>
      </c>
      <c r="EE83" s="176">
        <v>0</v>
      </c>
      <c r="EF83" s="277">
        <f t="shared" si="2"/>
        <v>165.07499999999999</v>
      </c>
      <c r="EG83" s="277">
        <f t="shared" si="3"/>
        <v>-125.78700000000001</v>
      </c>
    </row>
    <row r="84" spans="1:137" x14ac:dyDescent="0.2">
      <c r="A84" s="174" t="str">
        <f>IF('1'!$A$1=1,B84,C84)</f>
        <v xml:space="preserve">Credit </v>
      </c>
      <c r="B84" s="175" t="s">
        <v>214</v>
      </c>
      <c r="C84" s="175" t="s">
        <v>258</v>
      </c>
      <c r="D84" s="176">
        <v>0</v>
      </c>
      <c r="E84" s="176">
        <v>0</v>
      </c>
      <c r="F84" s="176">
        <v>23.256</v>
      </c>
      <c r="G84" s="176">
        <v>22.709</v>
      </c>
      <c r="H84" s="176">
        <v>20.914999999999999</v>
      </c>
      <c r="I84" s="176">
        <v>0</v>
      </c>
      <c r="J84" s="176">
        <v>21.757000000000001</v>
      </c>
      <c r="K84" s="176">
        <v>21.626999999999999</v>
      </c>
      <c r="L84" s="176">
        <v>0</v>
      </c>
      <c r="M84" s="176">
        <v>21.841000000000001</v>
      </c>
      <c r="N84" s="176">
        <v>23.312999999999999</v>
      </c>
      <c r="O84" s="176">
        <v>0</v>
      </c>
      <c r="P84" s="176">
        <v>24.26</v>
      </c>
      <c r="Q84" s="176">
        <v>26.393000000000001</v>
      </c>
      <c r="R84" s="176">
        <v>0</v>
      </c>
      <c r="S84" s="176">
        <v>25.629000000000001</v>
      </c>
      <c r="T84" s="176">
        <v>25.206</v>
      </c>
      <c r="U84" s="176">
        <v>0</v>
      </c>
      <c r="V84" s="176">
        <v>24.817</v>
      </c>
      <c r="W84" s="176">
        <v>25.065000000000001</v>
      </c>
      <c r="X84" s="176">
        <v>26.274999999999999</v>
      </c>
      <c r="Y84" s="176">
        <v>25.757000000000001</v>
      </c>
      <c r="Z84" s="176">
        <v>25.701000000000001</v>
      </c>
      <c r="AA84" s="176">
        <v>52.408999999999999</v>
      </c>
      <c r="AB84" s="176">
        <v>27.151</v>
      </c>
      <c r="AC84" s="176">
        <v>27.027999999999999</v>
      </c>
      <c r="AD84" s="176">
        <v>54.003</v>
      </c>
      <c r="AE84" s="176">
        <v>26.856999999999999</v>
      </c>
      <c r="AF84" s="176">
        <v>26.423999999999999</v>
      </c>
      <c r="AG84" s="176">
        <v>52.218000000000004</v>
      </c>
      <c r="AH84" s="176">
        <v>51.939</v>
      </c>
      <c r="AI84" s="176">
        <v>51.271000000000001</v>
      </c>
      <c r="AJ84" s="176">
        <v>78.325999999999993</v>
      </c>
      <c r="AK84" s="176">
        <v>53.31</v>
      </c>
      <c r="AL84" s="176">
        <v>53.411000000000001</v>
      </c>
      <c r="AM84" s="176">
        <v>27.516999999999999</v>
      </c>
      <c r="AN84" s="176">
        <v>28.434000000000001</v>
      </c>
      <c r="AO84" s="176">
        <v>27.170999999999999</v>
      </c>
      <c r="AP84" s="176">
        <v>26.341000000000001</v>
      </c>
      <c r="AQ84" s="176">
        <v>26.152000000000001</v>
      </c>
      <c r="AR84" s="176">
        <v>26.181000000000001</v>
      </c>
      <c r="AS84" s="176">
        <v>52.404000000000003</v>
      </c>
      <c r="AT84" s="176">
        <v>26.401</v>
      </c>
      <c r="AU84" s="176">
        <v>27.481999999999999</v>
      </c>
      <c r="AV84" s="176">
        <v>56.383000000000003</v>
      </c>
      <c r="AW84" s="176">
        <v>28.126999999999999</v>
      </c>
      <c r="AX84" s="176">
        <v>27.933</v>
      </c>
      <c r="AY84" s="176">
        <v>27.789000000000001</v>
      </c>
      <c r="AZ84" s="176">
        <v>27.879000000000001</v>
      </c>
      <c r="BA84" s="176">
        <v>27.161000000000001</v>
      </c>
      <c r="BB84" s="176">
        <v>26.864000000000001</v>
      </c>
      <c r="BC84" s="176">
        <v>26.811</v>
      </c>
      <c r="BD84" s="176">
        <v>26.379000000000001</v>
      </c>
      <c r="BE84" s="176">
        <v>53</v>
      </c>
      <c r="BF84" s="176">
        <v>51.503</v>
      </c>
      <c r="BG84" s="176">
        <v>50.494</v>
      </c>
      <c r="BH84" s="176">
        <v>24.77</v>
      </c>
      <c r="BI84" s="176">
        <v>24.808</v>
      </c>
      <c r="BJ84" s="176">
        <v>24.367999999999999</v>
      </c>
      <c r="BK84" s="176">
        <v>47.219000000000001</v>
      </c>
      <c r="BL84" s="176">
        <v>24.119</v>
      </c>
      <c r="BM84" s="176">
        <v>24.597000000000001</v>
      </c>
      <c r="BN84" s="176">
        <v>26.411999999999999</v>
      </c>
      <c r="BO84" s="176">
        <v>0</v>
      </c>
      <c r="BP84" s="176">
        <v>0</v>
      </c>
      <c r="BQ84" s="176">
        <v>0</v>
      </c>
      <c r="BR84" s="176">
        <v>0</v>
      </c>
      <c r="BS84" s="176">
        <v>0</v>
      </c>
      <c r="BT84" s="176">
        <v>27.977</v>
      </c>
      <c r="BU84" s="176">
        <v>0</v>
      </c>
      <c r="BV84" s="176">
        <v>0</v>
      </c>
      <c r="BW84" s="176">
        <v>28.17</v>
      </c>
      <c r="BX84" s="176">
        <v>28.22</v>
      </c>
      <c r="BY84" s="176">
        <v>27.885000000000002</v>
      </c>
      <c r="BZ84" s="176">
        <v>0</v>
      </c>
      <c r="CA84" s="176">
        <v>27.93</v>
      </c>
      <c r="CB84" s="176">
        <v>27.603000000000002</v>
      </c>
      <c r="CC84" s="176">
        <v>0</v>
      </c>
      <c r="CD84" s="176">
        <v>27.215</v>
      </c>
      <c r="CE84" s="176">
        <v>26.785</v>
      </c>
      <c r="CF84" s="176">
        <v>26.728000000000002</v>
      </c>
      <c r="CG84" s="176">
        <v>26.375</v>
      </c>
      <c r="CH84" s="176">
        <v>26.446000000000002</v>
      </c>
      <c r="CI84" s="176">
        <v>0</v>
      </c>
      <c r="CJ84" s="176">
        <v>27.981000000000002</v>
      </c>
      <c r="CK84" s="176">
        <v>28.414000000000001</v>
      </c>
      <c r="CL84" s="176">
        <v>0</v>
      </c>
      <c r="CM84" s="176">
        <v>29.254999999999999</v>
      </c>
      <c r="CN84" s="176">
        <v>29.254999999999999</v>
      </c>
      <c r="CO84" s="176">
        <v>29.254999999999999</v>
      </c>
      <c r="CP84" s="176">
        <v>31.85</v>
      </c>
      <c r="CQ84" s="176">
        <v>36.569000000000003</v>
      </c>
      <c r="CR84" s="176">
        <v>36.569000000000003</v>
      </c>
      <c r="CS84" s="176">
        <v>36.569000000000003</v>
      </c>
      <c r="CT84" s="176">
        <v>36.569000000000003</v>
      </c>
      <c r="CU84" s="176">
        <v>0</v>
      </c>
      <c r="CV84" s="176">
        <v>109.706</v>
      </c>
      <c r="CW84" s="176">
        <v>36.569000000000003</v>
      </c>
      <c r="CX84" s="176">
        <v>0</v>
      </c>
      <c r="CY84" s="176">
        <v>73.137</v>
      </c>
      <c r="CZ84" s="176">
        <v>73.137</v>
      </c>
      <c r="DA84" s="176">
        <v>73.137</v>
      </c>
      <c r="DB84" s="176">
        <v>109.706</v>
      </c>
      <c r="DC84" s="176">
        <v>109.706</v>
      </c>
      <c r="DD84" s="176">
        <v>73.137</v>
      </c>
      <c r="DE84" s="176">
        <v>109.557</v>
      </c>
      <c r="DF84" s="176">
        <v>72.311000000000007</v>
      </c>
      <c r="DG84" s="176">
        <v>0</v>
      </c>
      <c r="DH84" s="176">
        <v>0</v>
      </c>
      <c r="DI84" s="176">
        <v>151.892</v>
      </c>
      <c r="DJ84" s="176">
        <v>0</v>
      </c>
      <c r="DK84" s="176">
        <v>78.721000000000004</v>
      </c>
      <c r="DL84" s="176">
        <v>79.42</v>
      </c>
      <c r="DM84" s="176">
        <v>40.478000000000002</v>
      </c>
      <c r="DN84" s="176">
        <v>122.971</v>
      </c>
      <c r="DO84" s="176">
        <v>82.379000000000005</v>
      </c>
      <c r="DP84" s="176">
        <v>82.495000000000005</v>
      </c>
      <c r="DQ84" s="176">
        <v>41.241999999999997</v>
      </c>
      <c r="DR84" s="176">
        <v>41.35</v>
      </c>
      <c r="DS84" s="176">
        <v>83.504000000000005</v>
      </c>
      <c r="DT84" s="176">
        <v>42.109000000000002</v>
      </c>
      <c r="DU84" s="176">
        <v>41.670999999999999</v>
      </c>
      <c r="DV84" s="176">
        <v>0</v>
      </c>
      <c r="DW84" s="176">
        <v>41.414000000000001</v>
      </c>
      <c r="DX84" s="176">
        <v>41.53</v>
      </c>
      <c r="DY84" s="176">
        <v>83.159000000000006</v>
      </c>
      <c r="DZ84" s="176">
        <v>83.587999999999994</v>
      </c>
      <c r="EA84" s="176">
        <v>82.884</v>
      </c>
      <c r="EB84" s="176">
        <v>82.637</v>
      </c>
      <c r="EC84" s="176">
        <v>41.627000000000002</v>
      </c>
      <c r="ED84" s="176">
        <v>42.103999999999999</v>
      </c>
      <c r="EE84" s="176">
        <v>42.2</v>
      </c>
      <c r="EF84" s="277">
        <f t="shared" si="2"/>
        <v>804.452</v>
      </c>
      <c r="EG84" s="277">
        <f t="shared" si="3"/>
        <v>624.92300000000012</v>
      </c>
    </row>
    <row r="85" spans="1:137" x14ac:dyDescent="0.2">
      <c r="A85" s="174" t="str">
        <f>IF('1'!$A$1=1,B85,C85)</f>
        <v xml:space="preserve">Debit </v>
      </c>
      <c r="B85" s="175" t="s">
        <v>216</v>
      </c>
      <c r="C85" s="175" t="s">
        <v>134</v>
      </c>
      <c r="D85" s="176">
        <v>0</v>
      </c>
      <c r="E85" s="176">
        <v>0</v>
      </c>
      <c r="F85" s="176">
        <v>23.256</v>
      </c>
      <c r="G85" s="176">
        <v>0</v>
      </c>
      <c r="H85" s="176">
        <v>0</v>
      </c>
      <c r="I85" s="176">
        <v>21.233000000000001</v>
      </c>
      <c r="J85" s="176">
        <v>0</v>
      </c>
      <c r="K85" s="176">
        <v>0</v>
      </c>
      <c r="L85" s="176">
        <v>21.783000000000001</v>
      </c>
      <c r="M85" s="176">
        <v>0</v>
      </c>
      <c r="N85" s="176">
        <v>0</v>
      </c>
      <c r="O85" s="176">
        <v>23.408000000000001</v>
      </c>
      <c r="P85" s="176">
        <v>0</v>
      </c>
      <c r="Q85" s="176">
        <v>0</v>
      </c>
      <c r="R85" s="176">
        <v>26.356000000000002</v>
      </c>
      <c r="S85" s="176">
        <v>0</v>
      </c>
      <c r="T85" s="176">
        <v>0</v>
      </c>
      <c r="U85" s="176">
        <v>24.951000000000001</v>
      </c>
      <c r="V85" s="176">
        <v>0</v>
      </c>
      <c r="W85" s="176">
        <v>25.065000000000001</v>
      </c>
      <c r="X85" s="176">
        <v>0</v>
      </c>
      <c r="Y85" s="176">
        <v>0</v>
      </c>
      <c r="Z85" s="176">
        <v>0</v>
      </c>
      <c r="AA85" s="176">
        <v>26.204999999999998</v>
      </c>
      <c r="AB85" s="176">
        <v>0</v>
      </c>
      <c r="AC85" s="176">
        <v>0</v>
      </c>
      <c r="AD85" s="176">
        <v>27.001999999999999</v>
      </c>
      <c r="AE85" s="176">
        <v>0</v>
      </c>
      <c r="AF85" s="176">
        <v>0</v>
      </c>
      <c r="AG85" s="176">
        <v>52.218000000000004</v>
      </c>
      <c r="AH85" s="176">
        <v>25.969000000000001</v>
      </c>
      <c r="AI85" s="176">
        <v>25.635000000000002</v>
      </c>
      <c r="AJ85" s="176">
        <v>0</v>
      </c>
      <c r="AK85" s="176">
        <v>26.655000000000001</v>
      </c>
      <c r="AL85" s="176">
        <v>0</v>
      </c>
      <c r="AM85" s="176">
        <v>0</v>
      </c>
      <c r="AN85" s="176">
        <v>0</v>
      </c>
      <c r="AO85" s="176">
        <v>0</v>
      </c>
      <c r="AP85" s="176">
        <v>26.341000000000001</v>
      </c>
      <c r="AQ85" s="176">
        <v>0</v>
      </c>
      <c r="AR85" s="176">
        <v>26.181000000000001</v>
      </c>
      <c r="AS85" s="176">
        <v>26.202000000000002</v>
      </c>
      <c r="AT85" s="176">
        <v>26.401</v>
      </c>
      <c r="AU85" s="176">
        <v>27.481999999999999</v>
      </c>
      <c r="AV85" s="176">
        <v>0</v>
      </c>
      <c r="AW85" s="176">
        <v>28.126999999999999</v>
      </c>
      <c r="AX85" s="176">
        <v>27.933</v>
      </c>
      <c r="AY85" s="176">
        <v>0</v>
      </c>
      <c r="AZ85" s="176">
        <v>27.879000000000001</v>
      </c>
      <c r="BA85" s="176">
        <v>27.161000000000001</v>
      </c>
      <c r="BB85" s="176">
        <v>0</v>
      </c>
      <c r="BC85" s="176">
        <v>26.811</v>
      </c>
      <c r="BD85" s="176">
        <v>26.379000000000001</v>
      </c>
      <c r="BE85" s="176">
        <v>0</v>
      </c>
      <c r="BF85" s="176">
        <v>25.751000000000001</v>
      </c>
      <c r="BG85" s="176">
        <v>25.247</v>
      </c>
      <c r="BH85" s="176">
        <v>24.77</v>
      </c>
      <c r="BI85" s="176">
        <v>24.808</v>
      </c>
      <c r="BJ85" s="176">
        <v>24.367999999999999</v>
      </c>
      <c r="BK85" s="176">
        <v>23.609000000000002</v>
      </c>
      <c r="BL85" s="176">
        <v>0</v>
      </c>
      <c r="BM85" s="176">
        <v>24.597000000000001</v>
      </c>
      <c r="BN85" s="176">
        <v>26.411999999999999</v>
      </c>
      <c r="BO85" s="176">
        <v>0</v>
      </c>
      <c r="BP85" s="176">
        <v>0</v>
      </c>
      <c r="BQ85" s="176">
        <v>26.707000000000001</v>
      </c>
      <c r="BR85" s="176">
        <v>0</v>
      </c>
      <c r="BS85" s="176">
        <v>0</v>
      </c>
      <c r="BT85" s="176">
        <v>27.977</v>
      </c>
      <c r="BU85" s="176">
        <v>0</v>
      </c>
      <c r="BV85" s="176">
        <v>0</v>
      </c>
      <c r="BW85" s="176">
        <v>28.17</v>
      </c>
      <c r="BX85" s="176">
        <v>28.22</v>
      </c>
      <c r="BY85" s="176">
        <v>0</v>
      </c>
      <c r="BZ85" s="176">
        <v>0</v>
      </c>
      <c r="CA85" s="176">
        <v>0</v>
      </c>
      <c r="CB85" s="176">
        <v>0</v>
      </c>
      <c r="CC85" s="176">
        <v>27.24</v>
      </c>
      <c r="CD85" s="176">
        <v>0</v>
      </c>
      <c r="CE85" s="176">
        <v>0</v>
      </c>
      <c r="CF85" s="176">
        <v>26.728000000000002</v>
      </c>
      <c r="CG85" s="176">
        <v>0</v>
      </c>
      <c r="CH85" s="176">
        <v>26.446000000000002</v>
      </c>
      <c r="CI85" s="176">
        <v>27.213000000000001</v>
      </c>
      <c r="CJ85" s="176">
        <v>0</v>
      </c>
      <c r="CK85" s="176">
        <v>0</v>
      </c>
      <c r="CL85" s="176">
        <v>29.254999999999999</v>
      </c>
      <c r="CM85" s="176">
        <v>0</v>
      </c>
      <c r="CN85" s="176">
        <v>0</v>
      </c>
      <c r="CO85" s="176">
        <v>29.254999999999999</v>
      </c>
      <c r="CP85" s="176">
        <v>95.55</v>
      </c>
      <c r="CQ85" s="176">
        <v>109.706</v>
      </c>
      <c r="CR85" s="176">
        <v>109.706</v>
      </c>
      <c r="CS85" s="176">
        <v>73.137</v>
      </c>
      <c r="CT85" s="176">
        <v>73.137</v>
      </c>
      <c r="CU85" s="176">
        <v>36.569000000000003</v>
      </c>
      <c r="CV85" s="176">
        <v>73.137</v>
      </c>
      <c r="CW85" s="176">
        <v>36.569000000000003</v>
      </c>
      <c r="CX85" s="176">
        <v>109.706</v>
      </c>
      <c r="CY85" s="176">
        <v>73.137</v>
      </c>
      <c r="CZ85" s="176">
        <v>73.137</v>
      </c>
      <c r="DA85" s="176">
        <v>109.706</v>
      </c>
      <c r="DB85" s="176">
        <v>146.274</v>
      </c>
      <c r="DC85" s="176">
        <v>109.706</v>
      </c>
      <c r="DD85" s="176">
        <v>146.274</v>
      </c>
      <c r="DE85" s="176">
        <v>36.518999999999998</v>
      </c>
      <c r="DF85" s="176">
        <v>0</v>
      </c>
      <c r="DG85" s="176">
        <v>37.094000000000001</v>
      </c>
      <c r="DH85" s="176">
        <v>113.605</v>
      </c>
      <c r="DI85" s="176">
        <v>37.972999999999999</v>
      </c>
      <c r="DJ85" s="176">
        <v>38.664000000000001</v>
      </c>
      <c r="DK85" s="176">
        <v>39.360999999999997</v>
      </c>
      <c r="DL85" s="176">
        <v>39.71</v>
      </c>
      <c r="DM85" s="176">
        <v>40.478000000000002</v>
      </c>
      <c r="DN85" s="176">
        <v>40.99</v>
      </c>
      <c r="DO85" s="176">
        <v>164.75700000000001</v>
      </c>
      <c r="DP85" s="176">
        <v>41.247</v>
      </c>
      <c r="DQ85" s="176">
        <v>41.241999999999997</v>
      </c>
      <c r="DR85" s="176">
        <v>41.35</v>
      </c>
      <c r="DS85" s="176">
        <v>0</v>
      </c>
      <c r="DT85" s="176">
        <v>84.218000000000004</v>
      </c>
      <c r="DU85" s="176">
        <v>41.670999999999999</v>
      </c>
      <c r="DV85" s="176">
        <v>41.481000000000002</v>
      </c>
      <c r="DW85" s="176">
        <v>41.414000000000001</v>
      </c>
      <c r="DX85" s="176">
        <v>41.53</v>
      </c>
      <c r="DY85" s="176">
        <v>0</v>
      </c>
      <c r="DZ85" s="176">
        <v>125.38200000000001</v>
      </c>
      <c r="EA85" s="176">
        <v>82.884</v>
      </c>
      <c r="EB85" s="176">
        <v>41.317999999999998</v>
      </c>
      <c r="EC85" s="176">
        <v>166.50800000000001</v>
      </c>
      <c r="ED85" s="176">
        <v>42.103999999999999</v>
      </c>
      <c r="EE85" s="176">
        <v>42.2</v>
      </c>
      <c r="EF85" s="277">
        <f t="shared" si="2"/>
        <v>639.37699999999995</v>
      </c>
      <c r="EG85" s="277">
        <f t="shared" si="3"/>
        <v>750.71000000000015</v>
      </c>
    </row>
    <row r="86" spans="1:137" x14ac:dyDescent="0.2">
      <c r="A86" s="192" t="str">
        <f>IF('1'!$A$1=1,B86,C86)</f>
        <v xml:space="preserve">Freight </v>
      </c>
      <c r="B86" s="193" t="s">
        <v>248</v>
      </c>
      <c r="C86" s="193" t="s">
        <v>260</v>
      </c>
      <c r="D86" s="176">
        <v>-47.437999999999988</v>
      </c>
      <c r="E86" s="176">
        <v>-73.439000000000021</v>
      </c>
      <c r="F86" s="176">
        <v>-93.024000000000001</v>
      </c>
      <c r="G86" s="176">
        <v>-158.96600000000001</v>
      </c>
      <c r="H86" s="176">
        <v>-146.40699999999998</v>
      </c>
      <c r="I86" s="176">
        <v>-212.328</v>
      </c>
      <c r="J86" s="176">
        <v>-217.57399999999996</v>
      </c>
      <c r="K86" s="176">
        <v>-216.26900000000001</v>
      </c>
      <c r="L86" s="176">
        <v>-239.61799999999999</v>
      </c>
      <c r="M86" s="176">
        <v>-283.93700000000001</v>
      </c>
      <c r="N86" s="176">
        <v>-303.06400000000002</v>
      </c>
      <c r="O86" s="176">
        <v>-327.71699999999993</v>
      </c>
      <c r="P86" s="176">
        <v>-242.59700000000001</v>
      </c>
      <c r="Q86" s="176">
        <v>-263.93</v>
      </c>
      <c r="R86" s="176">
        <v>-316.274</v>
      </c>
      <c r="S86" s="176">
        <v>-230.66600000000005</v>
      </c>
      <c r="T86" s="176">
        <v>-226.85899999999998</v>
      </c>
      <c r="U86" s="176">
        <v>-274.46499999999997</v>
      </c>
      <c r="V86" s="176">
        <v>-124.084</v>
      </c>
      <c r="W86" s="176">
        <v>-125.32399999999996</v>
      </c>
      <c r="X86" s="176">
        <v>-157.65200000000004</v>
      </c>
      <c r="Y86" s="176">
        <v>-128.78599999999994</v>
      </c>
      <c r="Z86" s="176">
        <v>-128.505</v>
      </c>
      <c r="AA86" s="176">
        <v>-183.43100000000004</v>
      </c>
      <c r="AB86" s="176">
        <v>27.149999999999977</v>
      </c>
      <c r="AC86" s="176">
        <v>27.02800000000002</v>
      </c>
      <c r="AD86" s="176">
        <v>0</v>
      </c>
      <c r="AE86" s="176">
        <v>-187.99800000000005</v>
      </c>
      <c r="AF86" s="176">
        <v>-184.96600000000001</v>
      </c>
      <c r="AG86" s="176">
        <v>-182.76199999999994</v>
      </c>
      <c r="AH86" s="176">
        <v>-103.87799999999999</v>
      </c>
      <c r="AI86" s="176">
        <v>-102.541</v>
      </c>
      <c r="AJ86" s="176">
        <v>-156.65200000000004</v>
      </c>
      <c r="AK86" s="176">
        <v>-159.93</v>
      </c>
      <c r="AL86" s="176">
        <v>-160.23099999999999</v>
      </c>
      <c r="AM86" s="176">
        <v>-220.13200000000001</v>
      </c>
      <c r="AN86" s="176">
        <v>113.738</v>
      </c>
      <c r="AO86" s="176">
        <v>108.685</v>
      </c>
      <c r="AP86" s="176">
        <v>52.682999999999993</v>
      </c>
      <c r="AQ86" s="176">
        <v>104.60700000000003</v>
      </c>
      <c r="AR86" s="176">
        <v>104.72500000000002</v>
      </c>
      <c r="AS86" s="176">
        <v>131.01100000000002</v>
      </c>
      <c r="AT86" s="176">
        <v>26.40100000000001</v>
      </c>
      <c r="AU86" s="176">
        <v>27.481999999999971</v>
      </c>
      <c r="AV86" s="176">
        <v>84.574000000000012</v>
      </c>
      <c r="AW86" s="176">
        <v>0</v>
      </c>
      <c r="AX86" s="176">
        <v>0</v>
      </c>
      <c r="AY86" s="176">
        <v>55.577999999999975</v>
      </c>
      <c r="AZ86" s="176">
        <v>83.637</v>
      </c>
      <c r="BA86" s="176">
        <v>81.483000000000004</v>
      </c>
      <c r="BB86" s="176">
        <v>107.45400000000001</v>
      </c>
      <c r="BC86" s="176">
        <v>134.05700000000002</v>
      </c>
      <c r="BD86" s="176">
        <v>131.89499999999998</v>
      </c>
      <c r="BE86" s="176">
        <v>106.00100000000003</v>
      </c>
      <c r="BF86" s="176">
        <v>25.750999999999976</v>
      </c>
      <c r="BG86" s="176">
        <v>25.246999999999957</v>
      </c>
      <c r="BH86" s="176">
        <v>24.769999999999982</v>
      </c>
      <c r="BI86" s="176">
        <v>-24.809000000000026</v>
      </c>
      <c r="BJ86" s="176">
        <v>-24.367999999999995</v>
      </c>
      <c r="BK86" s="176">
        <v>-70.828000000000031</v>
      </c>
      <c r="BL86" s="176">
        <v>72.358000000000004</v>
      </c>
      <c r="BM86" s="176">
        <v>73.788999999999987</v>
      </c>
      <c r="BN86" s="176">
        <v>105.649</v>
      </c>
      <c r="BO86" s="176">
        <v>81.673999999999978</v>
      </c>
      <c r="BP86" s="176">
        <v>80.442999999999984</v>
      </c>
      <c r="BQ86" s="176">
        <v>0</v>
      </c>
      <c r="BR86" s="176">
        <v>-54.625999999999976</v>
      </c>
      <c r="BS86" s="176">
        <v>-55.043000000000063</v>
      </c>
      <c r="BT86" s="176">
        <v>0</v>
      </c>
      <c r="BU86" s="176">
        <v>-169.95000000000005</v>
      </c>
      <c r="BV86" s="176">
        <v>-169.86099999999999</v>
      </c>
      <c r="BW86" s="176">
        <v>-225.35800000000006</v>
      </c>
      <c r="BX86" s="176">
        <v>112.87899999999996</v>
      </c>
      <c r="BY86" s="176">
        <v>111.53800000000001</v>
      </c>
      <c r="BZ86" s="176">
        <v>138.97799999999995</v>
      </c>
      <c r="CA86" s="176">
        <v>195.50999999999993</v>
      </c>
      <c r="CB86" s="176">
        <v>193.21999999999997</v>
      </c>
      <c r="CC86" s="176">
        <v>190.68</v>
      </c>
      <c r="CD86" s="176">
        <v>108.858</v>
      </c>
      <c r="CE86" s="176">
        <v>107.13899999999995</v>
      </c>
      <c r="CF86" s="176">
        <v>106.911</v>
      </c>
      <c r="CG86" s="176">
        <v>-26.375</v>
      </c>
      <c r="CH86" s="176">
        <v>-26.446000000000026</v>
      </c>
      <c r="CI86" s="176">
        <v>-81.639999999999986</v>
      </c>
      <c r="CJ86" s="176">
        <v>867.41999999999985</v>
      </c>
      <c r="CK86" s="176">
        <v>1164.96</v>
      </c>
      <c r="CL86" s="176">
        <v>789.88200000000006</v>
      </c>
      <c r="CM86" s="176">
        <v>965.41200000000003</v>
      </c>
      <c r="CN86" s="176">
        <v>965.41200000000003</v>
      </c>
      <c r="CO86" s="176">
        <v>906.90199999999993</v>
      </c>
      <c r="CP86" s="176">
        <v>477.7510000000002</v>
      </c>
      <c r="CQ86" s="176">
        <v>548.529</v>
      </c>
      <c r="CR86" s="176">
        <v>548.529</v>
      </c>
      <c r="CS86" s="176">
        <v>694.80399999999986</v>
      </c>
      <c r="CT86" s="176">
        <v>694.80399999999986</v>
      </c>
      <c r="CU86" s="176">
        <v>694.80300000000011</v>
      </c>
      <c r="CV86" s="176">
        <v>-438.82300000000009</v>
      </c>
      <c r="CW86" s="176">
        <v>-475.39100000000008</v>
      </c>
      <c r="CX86" s="176">
        <v>-475.39200000000005</v>
      </c>
      <c r="CY86" s="176">
        <v>109.7059999999999</v>
      </c>
      <c r="CZ86" s="176">
        <v>36.567999999999984</v>
      </c>
      <c r="DA86" s="176">
        <v>-73.136999999999944</v>
      </c>
      <c r="DB86" s="176">
        <v>-292.54899999999998</v>
      </c>
      <c r="DC86" s="176">
        <v>-292.54899999999998</v>
      </c>
      <c r="DD86" s="176">
        <v>-292.54899999999998</v>
      </c>
      <c r="DE86" s="176">
        <v>-219.11400000000003</v>
      </c>
      <c r="DF86" s="176">
        <v>-216.93299999999999</v>
      </c>
      <c r="DG86" s="176">
        <v>-222.56399999999985</v>
      </c>
      <c r="DH86" s="176">
        <v>-265.08000000000015</v>
      </c>
      <c r="DI86" s="176">
        <v>227.83799999999997</v>
      </c>
      <c r="DJ86" s="176">
        <v>38.663999999999987</v>
      </c>
      <c r="DK86" s="176">
        <v>-118.08199999999988</v>
      </c>
      <c r="DL86" s="176">
        <v>-198.55099999999993</v>
      </c>
      <c r="DM86" s="176">
        <v>-80.954999999999927</v>
      </c>
      <c r="DN86" s="176">
        <v>163.96100000000001</v>
      </c>
      <c r="DO86" s="176">
        <v>247.13599999999997</v>
      </c>
      <c r="DP86" s="176">
        <v>247.48400000000015</v>
      </c>
      <c r="DQ86" s="176">
        <v>123.72700000000009</v>
      </c>
      <c r="DR86" s="176">
        <v>289.45100000000002</v>
      </c>
      <c r="DS86" s="176">
        <v>-83.503999999999905</v>
      </c>
      <c r="DT86" s="176">
        <v>-168.43600000000015</v>
      </c>
      <c r="DU86" s="176">
        <v>-166.6840000000002</v>
      </c>
      <c r="DV86" s="176">
        <v>-165.923</v>
      </c>
      <c r="DW86" s="176">
        <v>41.413000000000011</v>
      </c>
      <c r="DX86" s="176">
        <v>41.5300000000002</v>
      </c>
      <c r="DY86" s="176">
        <v>41.580000000000155</v>
      </c>
      <c r="DZ86" s="176">
        <v>710.5</v>
      </c>
      <c r="EA86" s="176">
        <v>745.95499999999993</v>
      </c>
      <c r="EB86" s="176">
        <v>454.50200000000018</v>
      </c>
      <c r="EC86" s="176">
        <v>1706.7109999999998</v>
      </c>
      <c r="ED86" s="176">
        <v>1389.4320000000002</v>
      </c>
      <c r="EE86" s="176">
        <v>1308.1969999999999</v>
      </c>
      <c r="EF86" s="277">
        <f t="shared" si="2"/>
        <v>592.0890000000004</v>
      </c>
      <c r="EG86" s="277">
        <f t="shared" si="3"/>
        <v>5938.777</v>
      </c>
    </row>
    <row r="87" spans="1:137" x14ac:dyDescent="0.2">
      <c r="A87" s="174" t="str">
        <f>IF('1'!$A$1=1,B87,C87)</f>
        <v xml:space="preserve">Credit </v>
      </c>
      <c r="B87" s="175" t="s">
        <v>214</v>
      </c>
      <c r="C87" s="175" t="s">
        <v>258</v>
      </c>
      <c r="D87" s="176">
        <v>205.565</v>
      </c>
      <c r="E87" s="176">
        <v>318.23899999999998</v>
      </c>
      <c r="F87" s="176">
        <v>279.07499999999999</v>
      </c>
      <c r="G87" s="176">
        <v>272.51400000000001</v>
      </c>
      <c r="H87" s="176">
        <v>250.983</v>
      </c>
      <c r="I87" s="176">
        <v>233.56100000000001</v>
      </c>
      <c r="J87" s="176">
        <v>261.08800000000002</v>
      </c>
      <c r="K87" s="176">
        <v>259.52199999999999</v>
      </c>
      <c r="L87" s="176">
        <v>283.18400000000003</v>
      </c>
      <c r="M87" s="176">
        <v>305.77800000000002</v>
      </c>
      <c r="N87" s="176">
        <v>326.37700000000001</v>
      </c>
      <c r="O87" s="176">
        <v>304.30900000000003</v>
      </c>
      <c r="P87" s="176">
        <v>242.59700000000001</v>
      </c>
      <c r="Q87" s="176">
        <v>263.93099999999998</v>
      </c>
      <c r="R87" s="176">
        <v>237.20500000000001</v>
      </c>
      <c r="S87" s="176">
        <v>333.18299999999999</v>
      </c>
      <c r="T87" s="176">
        <v>327.68400000000003</v>
      </c>
      <c r="U87" s="176">
        <v>299.416</v>
      </c>
      <c r="V87" s="176">
        <v>297.80099999999999</v>
      </c>
      <c r="W87" s="176">
        <v>300.77800000000002</v>
      </c>
      <c r="X87" s="176">
        <v>315.30599999999998</v>
      </c>
      <c r="Y87" s="176">
        <v>334.84500000000003</v>
      </c>
      <c r="Z87" s="176">
        <v>334.11200000000002</v>
      </c>
      <c r="AA87" s="176">
        <v>340.65899999999999</v>
      </c>
      <c r="AB87" s="176">
        <v>271.50599999999997</v>
      </c>
      <c r="AC87" s="176">
        <v>270.27800000000002</v>
      </c>
      <c r="AD87" s="176">
        <v>270.01600000000002</v>
      </c>
      <c r="AE87" s="176">
        <v>402.85199999999998</v>
      </c>
      <c r="AF87" s="176">
        <v>396.35500000000002</v>
      </c>
      <c r="AG87" s="176">
        <v>365.524</v>
      </c>
      <c r="AH87" s="176">
        <v>363.57</v>
      </c>
      <c r="AI87" s="176">
        <v>358.89400000000001</v>
      </c>
      <c r="AJ87" s="176">
        <v>339.41199999999998</v>
      </c>
      <c r="AK87" s="176">
        <v>373.17</v>
      </c>
      <c r="AL87" s="176">
        <v>373.87400000000002</v>
      </c>
      <c r="AM87" s="176">
        <v>357.71499999999997</v>
      </c>
      <c r="AN87" s="176">
        <v>398.08100000000002</v>
      </c>
      <c r="AO87" s="176">
        <v>380.39499999999998</v>
      </c>
      <c r="AP87" s="176">
        <v>368.77699999999999</v>
      </c>
      <c r="AQ87" s="176">
        <v>392.27600000000001</v>
      </c>
      <c r="AR87" s="176">
        <v>392.71800000000002</v>
      </c>
      <c r="AS87" s="176">
        <v>393.03300000000002</v>
      </c>
      <c r="AT87" s="176">
        <v>369.61</v>
      </c>
      <c r="AU87" s="176">
        <v>384.75099999999998</v>
      </c>
      <c r="AV87" s="176">
        <v>422.86900000000003</v>
      </c>
      <c r="AW87" s="176">
        <v>365.65600000000001</v>
      </c>
      <c r="AX87" s="176">
        <v>363.13499999999999</v>
      </c>
      <c r="AY87" s="176">
        <v>416.83699999999999</v>
      </c>
      <c r="AZ87" s="176">
        <v>390.30799999999999</v>
      </c>
      <c r="BA87" s="176">
        <v>380.25</v>
      </c>
      <c r="BB87" s="176">
        <v>376.089</v>
      </c>
      <c r="BC87" s="176">
        <v>402.17200000000003</v>
      </c>
      <c r="BD87" s="176">
        <v>395.68299999999999</v>
      </c>
      <c r="BE87" s="176">
        <v>397.50200000000001</v>
      </c>
      <c r="BF87" s="176">
        <v>386.27</v>
      </c>
      <c r="BG87" s="176">
        <v>378.70499999999998</v>
      </c>
      <c r="BH87" s="176">
        <v>396.31599999999997</v>
      </c>
      <c r="BI87" s="176">
        <v>396.93099999999998</v>
      </c>
      <c r="BJ87" s="176">
        <v>389.88</v>
      </c>
      <c r="BK87" s="176">
        <v>354.142</v>
      </c>
      <c r="BL87" s="176">
        <v>337.67099999999999</v>
      </c>
      <c r="BM87" s="176">
        <v>344.351</v>
      </c>
      <c r="BN87" s="176">
        <v>396.18400000000003</v>
      </c>
      <c r="BO87" s="176">
        <v>381.14499999999998</v>
      </c>
      <c r="BP87" s="176">
        <v>375.40100000000001</v>
      </c>
      <c r="BQ87" s="176">
        <v>347.19499999999999</v>
      </c>
      <c r="BR87" s="176">
        <v>464.31799999999998</v>
      </c>
      <c r="BS87" s="176">
        <v>467.86399999999998</v>
      </c>
      <c r="BT87" s="176">
        <v>475.60399999999998</v>
      </c>
      <c r="BU87" s="176">
        <v>481.524</v>
      </c>
      <c r="BV87" s="176">
        <v>481.27300000000002</v>
      </c>
      <c r="BW87" s="176">
        <v>478.88499999999999</v>
      </c>
      <c r="BX87" s="176">
        <v>479.73599999999999</v>
      </c>
      <c r="BY87" s="176">
        <v>474.03899999999999</v>
      </c>
      <c r="BZ87" s="176">
        <v>472.52499999999998</v>
      </c>
      <c r="CA87" s="176">
        <v>530.66999999999996</v>
      </c>
      <c r="CB87" s="176">
        <v>524.45399999999995</v>
      </c>
      <c r="CC87" s="176">
        <v>517.55799999999999</v>
      </c>
      <c r="CD87" s="176">
        <v>517.07600000000002</v>
      </c>
      <c r="CE87" s="176">
        <v>508.91199999999998</v>
      </c>
      <c r="CF87" s="176">
        <v>507.82799999999997</v>
      </c>
      <c r="CG87" s="176">
        <v>474.74400000000003</v>
      </c>
      <c r="CH87" s="176">
        <v>476.03199999999998</v>
      </c>
      <c r="CI87" s="176">
        <v>462.62900000000002</v>
      </c>
      <c r="CJ87" s="176">
        <v>1315.12</v>
      </c>
      <c r="CK87" s="176">
        <v>1591.165</v>
      </c>
      <c r="CL87" s="176">
        <v>936.15700000000004</v>
      </c>
      <c r="CM87" s="176">
        <v>1492</v>
      </c>
      <c r="CN87" s="176">
        <v>1492</v>
      </c>
      <c r="CO87" s="176">
        <v>1462.7449999999999</v>
      </c>
      <c r="CP87" s="176">
        <v>1911.0050000000001</v>
      </c>
      <c r="CQ87" s="176">
        <v>2194.116</v>
      </c>
      <c r="CR87" s="176">
        <v>2194.116</v>
      </c>
      <c r="CS87" s="176">
        <v>2486.665</v>
      </c>
      <c r="CT87" s="176">
        <v>2486.665</v>
      </c>
      <c r="CU87" s="176">
        <v>2450.096</v>
      </c>
      <c r="CV87" s="176">
        <v>1133.627</v>
      </c>
      <c r="CW87" s="176">
        <v>1133.627</v>
      </c>
      <c r="CX87" s="176">
        <v>1097.058</v>
      </c>
      <c r="CY87" s="176">
        <v>1353.038</v>
      </c>
      <c r="CZ87" s="176">
        <v>1353.038</v>
      </c>
      <c r="DA87" s="176">
        <v>1353.038</v>
      </c>
      <c r="DB87" s="176">
        <v>1279.9010000000001</v>
      </c>
      <c r="DC87" s="176">
        <v>1279.9010000000001</v>
      </c>
      <c r="DD87" s="176">
        <v>1279.9010000000001</v>
      </c>
      <c r="DE87" s="176">
        <v>1314.682</v>
      </c>
      <c r="DF87" s="176">
        <v>1301.595</v>
      </c>
      <c r="DG87" s="176">
        <v>1335.3810000000001</v>
      </c>
      <c r="DH87" s="176">
        <v>1476.87</v>
      </c>
      <c r="DI87" s="176">
        <v>1480.943</v>
      </c>
      <c r="DJ87" s="176">
        <v>1469.2270000000001</v>
      </c>
      <c r="DK87" s="176">
        <v>1731.864</v>
      </c>
      <c r="DL87" s="176">
        <v>1747.242</v>
      </c>
      <c r="DM87" s="176">
        <v>1781.011</v>
      </c>
      <c r="DN87" s="176">
        <v>1598.617</v>
      </c>
      <c r="DO87" s="176">
        <v>1565.1959999999999</v>
      </c>
      <c r="DP87" s="176">
        <v>1526.152</v>
      </c>
      <c r="DQ87" s="176">
        <v>1484.7280000000001</v>
      </c>
      <c r="DR87" s="176">
        <v>1488.6089999999999</v>
      </c>
      <c r="DS87" s="176">
        <v>1544.8240000000001</v>
      </c>
      <c r="DT87" s="176">
        <v>1558.0319999999999</v>
      </c>
      <c r="DU87" s="176">
        <v>1541.8309999999999</v>
      </c>
      <c r="DV87" s="176">
        <v>1534.7860000000001</v>
      </c>
      <c r="DW87" s="176">
        <v>1573.713</v>
      </c>
      <c r="DX87" s="176">
        <v>1578.14</v>
      </c>
      <c r="DY87" s="176">
        <v>1621.5930000000001</v>
      </c>
      <c r="DZ87" s="176">
        <v>1880.7349999999999</v>
      </c>
      <c r="EA87" s="176">
        <v>1864.886</v>
      </c>
      <c r="EB87" s="176">
        <v>1859.3240000000001</v>
      </c>
      <c r="EC87" s="176">
        <v>2955.5239999999999</v>
      </c>
      <c r="ED87" s="176">
        <v>2652.5520000000001</v>
      </c>
      <c r="EE87" s="176">
        <v>2953.9929999999999</v>
      </c>
      <c r="EF87" s="277">
        <f t="shared" si="2"/>
        <v>18895.283000000003</v>
      </c>
      <c r="EG87" s="277">
        <f t="shared" si="3"/>
        <v>23575.109</v>
      </c>
    </row>
    <row r="88" spans="1:137" x14ac:dyDescent="0.2">
      <c r="A88" s="174" t="str">
        <f>IF('1'!$A$1=1,B88,C88)</f>
        <v xml:space="preserve">Debit </v>
      </c>
      <c r="B88" s="175" t="s">
        <v>216</v>
      </c>
      <c r="C88" s="175" t="s">
        <v>134</v>
      </c>
      <c r="D88" s="176">
        <v>253.00299999999999</v>
      </c>
      <c r="E88" s="176">
        <v>391.678</v>
      </c>
      <c r="F88" s="176">
        <v>372.09899999999999</v>
      </c>
      <c r="G88" s="176">
        <v>431.48</v>
      </c>
      <c r="H88" s="176">
        <v>397.39</v>
      </c>
      <c r="I88" s="176">
        <v>445.88900000000001</v>
      </c>
      <c r="J88" s="176">
        <v>478.66199999999998</v>
      </c>
      <c r="K88" s="176">
        <v>475.791</v>
      </c>
      <c r="L88" s="176">
        <v>522.80200000000002</v>
      </c>
      <c r="M88" s="176">
        <v>589.71500000000003</v>
      </c>
      <c r="N88" s="176">
        <v>629.44100000000003</v>
      </c>
      <c r="O88" s="176">
        <v>632.02599999999995</v>
      </c>
      <c r="P88" s="176">
        <v>485.19400000000002</v>
      </c>
      <c r="Q88" s="176">
        <v>527.86099999999999</v>
      </c>
      <c r="R88" s="176">
        <v>553.47900000000004</v>
      </c>
      <c r="S88" s="176">
        <v>563.84900000000005</v>
      </c>
      <c r="T88" s="176">
        <v>554.54300000000001</v>
      </c>
      <c r="U88" s="176">
        <v>573.88099999999997</v>
      </c>
      <c r="V88" s="176">
        <v>421.88499999999999</v>
      </c>
      <c r="W88" s="176">
        <v>426.10199999999998</v>
      </c>
      <c r="X88" s="176">
        <v>472.95800000000003</v>
      </c>
      <c r="Y88" s="176">
        <v>463.63099999999997</v>
      </c>
      <c r="Z88" s="176">
        <v>462.61700000000002</v>
      </c>
      <c r="AA88" s="176">
        <v>524.09</v>
      </c>
      <c r="AB88" s="176">
        <v>244.35599999999999</v>
      </c>
      <c r="AC88" s="176">
        <v>243.25</v>
      </c>
      <c r="AD88" s="176">
        <v>270.01600000000002</v>
      </c>
      <c r="AE88" s="176">
        <v>590.85</v>
      </c>
      <c r="AF88" s="176">
        <v>581.32100000000003</v>
      </c>
      <c r="AG88" s="176">
        <v>548.28599999999994</v>
      </c>
      <c r="AH88" s="176">
        <v>467.44799999999998</v>
      </c>
      <c r="AI88" s="176">
        <v>461.435</v>
      </c>
      <c r="AJ88" s="176">
        <v>496.06400000000002</v>
      </c>
      <c r="AK88" s="176">
        <v>533.1</v>
      </c>
      <c r="AL88" s="176">
        <v>534.10500000000002</v>
      </c>
      <c r="AM88" s="176">
        <v>577.84699999999998</v>
      </c>
      <c r="AN88" s="176">
        <v>284.34300000000002</v>
      </c>
      <c r="AO88" s="176">
        <v>271.70999999999998</v>
      </c>
      <c r="AP88" s="176">
        <v>316.09399999999999</v>
      </c>
      <c r="AQ88" s="176">
        <v>287.66899999999998</v>
      </c>
      <c r="AR88" s="176">
        <v>287.99299999999999</v>
      </c>
      <c r="AS88" s="176">
        <v>262.02199999999999</v>
      </c>
      <c r="AT88" s="176">
        <v>343.209</v>
      </c>
      <c r="AU88" s="176">
        <v>357.26900000000001</v>
      </c>
      <c r="AV88" s="176">
        <v>338.29500000000002</v>
      </c>
      <c r="AW88" s="176">
        <v>365.65600000000001</v>
      </c>
      <c r="AX88" s="176">
        <v>363.13499999999999</v>
      </c>
      <c r="AY88" s="176">
        <v>361.25900000000001</v>
      </c>
      <c r="AZ88" s="176">
        <v>306.67099999999999</v>
      </c>
      <c r="BA88" s="176">
        <v>298.767</v>
      </c>
      <c r="BB88" s="176">
        <v>268.63499999999999</v>
      </c>
      <c r="BC88" s="176">
        <v>268.11500000000001</v>
      </c>
      <c r="BD88" s="176">
        <v>263.78800000000001</v>
      </c>
      <c r="BE88" s="176">
        <v>291.50099999999998</v>
      </c>
      <c r="BF88" s="176">
        <v>360.51900000000001</v>
      </c>
      <c r="BG88" s="176">
        <v>353.45800000000003</v>
      </c>
      <c r="BH88" s="176">
        <v>371.54599999999999</v>
      </c>
      <c r="BI88" s="176">
        <v>421.74</v>
      </c>
      <c r="BJ88" s="176">
        <v>414.24799999999999</v>
      </c>
      <c r="BK88" s="176">
        <v>424.97</v>
      </c>
      <c r="BL88" s="176">
        <v>265.31299999999999</v>
      </c>
      <c r="BM88" s="176">
        <v>270.56200000000001</v>
      </c>
      <c r="BN88" s="176">
        <v>290.53500000000003</v>
      </c>
      <c r="BO88" s="176">
        <v>299.471</v>
      </c>
      <c r="BP88" s="176">
        <v>294.95800000000003</v>
      </c>
      <c r="BQ88" s="176">
        <v>347.19499999999999</v>
      </c>
      <c r="BR88" s="176">
        <v>518.94399999999996</v>
      </c>
      <c r="BS88" s="176">
        <v>522.90700000000004</v>
      </c>
      <c r="BT88" s="176">
        <v>475.60399999999998</v>
      </c>
      <c r="BU88" s="176">
        <v>651.47400000000005</v>
      </c>
      <c r="BV88" s="176">
        <v>651.13400000000001</v>
      </c>
      <c r="BW88" s="176">
        <v>704.24300000000005</v>
      </c>
      <c r="BX88" s="176">
        <v>366.85700000000003</v>
      </c>
      <c r="BY88" s="176">
        <v>362.50099999999998</v>
      </c>
      <c r="BZ88" s="176">
        <v>333.54700000000003</v>
      </c>
      <c r="CA88" s="176">
        <v>335.16</v>
      </c>
      <c r="CB88" s="176">
        <v>331.23399999999998</v>
      </c>
      <c r="CC88" s="176">
        <v>326.87799999999999</v>
      </c>
      <c r="CD88" s="176">
        <v>408.21800000000002</v>
      </c>
      <c r="CE88" s="176">
        <v>401.77300000000002</v>
      </c>
      <c r="CF88" s="176">
        <v>400.91699999999997</v>
      </c>
      <c r="CG88" s="176">
        <v>501.11900000000003</v>
      </c>
      <c r="CH88" s="176">
        <v>502.47800000000001</v>
      </c>
      <c r="CI88" s="176">
        <v>544.26900000000001</v>
      </c>
      <c r="CJ88" s="176">
        <v>447.7</v>
      </c>
      <c r="CK88" s="176">
        <v>426.20499999999998</v>
      </c>
      <c r="CL88" s="176">
        <v>146.27500000000001</v>
      </c>
      <c r="CM88" s="176">
        <v>526.58799999999997</v>
      </c>
      <c r="CN88" s="176">
        <v>526.58799999999997</v>
      </c>
      <c r="CO88" s="176">
        <v>555.84299999999996</v>
      </c>
      <c r="CP88" s="176">
        <v>1433.2539999999999</v>
      </c>
      <c r="CQ88" s="176">
        <v>1645.587</v>
      </c>
      <c r="CR88" s="176">
        <v>1645.587</v>
      </c>
      <c r="CS88" s="176">
        <v>1791.8610000000001</v>
      </c>
      <c r="CT88" s="176">
        <v>1791.8610000000001</v>
      </c>
      <c r="CU88" s="176">
        <v>1755.2929999999999</v>
      </c>
      <c r="CV88" s="176">
        <v>1572.45</v>
      </c>
      <c r="CW88" s="176">
        <v>1609.018</v>
      </c>
      <c r="CX88" s="176">
        <v>1572.45</v>
      </c>
      <c r="CY88" s="176">
        <v>1243.3320000000001</v>
      </c>
      <c r="CZ88" s="176">
        <v>1316.47</v>
      </c>
      <c r="DA88" s="176">
        <v>1426.175</v>
      </c>
      <c r="DB88" s="176">
        <v>1572.45</v>
      </c>
      <c r="DC88" s="176">
        <v>1572.45</v>
      </c>
      <c r="DD88" s="176">
        <v>1572.45</v>
      </c>
      <c r="DE88" s="176">
        <v>1533.796</v>
      </c>
      <c r="DF88" s="176">
        <v>1518.528</v>
      </c>
      <c r="DG88" s="176">
        <v>1557.9449999999999</v>
      </c>
      <c r="DH88" s="176">
        <v>1741.95</v>
      </c>
      <c r="DI88" s="176">
        <v>1253.105</v>
      </c>
      <c r="DJ88" s="176">
        <v>1430.5630000000001</v>
      </c>
      <c r="DK88" s="176">
        <v>1849.9459999999999</v>
      </c>
      <c r="DL88" s="176">
        <v>1945.7929999999999</v>
      </c>
      <c r="DM88" s="176">
        <v>1861.9659999999999</v>
      </c>
      <c r="DN88" s="176">
        <v>1434.6559999999999</v>
      </c>
      <c r="DO88" s="176">
        <v>1318.06</v>
      </c>
      <c r="DP88" s="176">
        <v>1278.6679999999999</v>
      </c>
      <c r="DQ88" s="176">
        <v>1361.001</v>
      </c>
      <c r="DR88" s="176">
        <v>1199.1579999999999</v>
      </c>
      <c r="DS88" s="176">
        <v>1628.328</v>
      </c>
      <c r="DT88" s="176">
        <v>1726.4680000000001</v>
      </c>
      <c r="DU88" s="176">
        <v>1708.5150000000001</v>
      </c>
      <c r="DV88" s="176">
        <v>1700.7090000000001</v>
      </c>
      <c r="DW88" s="176">
        <v>1532.3</v>
      </c>
      <c r="DX88" s="176">
        <v>1536.61</v>
      </c>
      <c r="DY88" s="176">
        <v>1580.0129999999999</v>
      </c>
      <c r="DZ88" s="176">
        <v>1170.2349999999999</v>
      </c>
      <c r="EA88" s="176">
        <v>1118.931</v>
      </c>
      <c r="EB88" s="176">
        <v>1404.8219999999999</v>
      </c>
      <c r="EC88" s="176">
        <v>1248.8130000000001</v>
      </c>
      <c r="ED88" s="176">
        <v>1263.1199999999999</v>
      </c>
      <c r="EE88" s="176">
        <v>1645.796</v>
      </c>
      <c r="EF88" s="277">
        <f t="shared" si="2"/>
        <v>18303.194</v>
      </c>
      <c r="EG88" s="277">
        <f t="shared" si="3"/>
        <v>17636.332000000002</v>
      </c>
    </row>
    <row r="89" spans="1:137" x14ac:dyDescent="0.2">
      <c r="A89" s="192" t="str">
        <f>IF('1'!$A$1=1,B89,C89)</f>
        <v xml:space="preserve">Other </v>
      </c>
      <c r="B89" s="193" t="s">
        <v>250</v>
      </c>
      <c r="C89" s="193" t="s">
        <v>261</v>
      </c>
      <c r="D89" s="176">
        <v>47.438000000000002</v>
      </c>
      <c r="E89" s="176">
        <v>122.399</v>
      </c>
      <c r="F89" s="176">
        <v>93.025000000000006</v>
      </c>
      <c r="G89" s="176">
        <v>90.837999999999994</v>
      </c>
      <c r="H89" s="176">
        <v>104.57599999999999</v>
      </c>
      <c r="I89" s="176">
        <v>106.16499999999999</v>
      </c>
      <c r="J89" s="176">
        <v>108.78699999999999</v>
      </c>
      <c r="K89" s="176">
        <v>108.13399999999999</v>
      </c>
      <c r="L89" s="176">
        <v>65.350000000000009</v>
      </c>
      <c r="M89" s="176">
        <v>87.365000000000009</v>
      </c>
      <c r="N89" s="176">
        <v>69.936999999999983</v>
      </c>
      <c r="O89" s="176">
        <v>46.815999999999988</v>
      </c>
      <c r="P89" s="176">
        <v>72.778999999999996</v>
      </c>
      <c r="Q89" s="176">
        <v>79.179000000000002</v>
      </c>
      <c r="R89" s="176">
        <v>105.425</v>
      </c>
      <c r="S89" s="176">
        <v>102.518</v>
      </c>
      <c r="T89" s="176">
        <v>75.619</v>
      </c>
      <c r="U89" s="176">
        <v>99.805999999999983</v>
      </c>
      <c r="V89" s="176">
        <v>49.63300000000001</v>
      </c>
      <c r="W89" s="176">
        <v>75.195000000000007</v>
      </c>
      <c r="X89" s="176">
        <v>105.102</v>
      </c>
      <c r="Y89" s="176">
        <v>103.029</v>
      </c>
      <c r="Z89" s="176">
        <v>102.804</v>
      </c>
      <c r="AA89" s="176">
        <v>104.81799999999998</v>
      </c>
      <c r="AB89" s="176">
        <v>135.75300000000001</v>
      </c>
      <c r="AC89" s="176">
        <v>135.13900000000001</v>
      </c>
      <c r="AD89" s="176">
        <v>108.006</v>
      </c>
      <c r="AE89" s="176">
        <v>134.285</v>
      </c>
      <c r="AF89" s="176">
        <v>132.11899999999997</v>
      </c>
      <c r="AG89" s="176">
        <v>78.326999999999998</v>
      </c>
      <c r="AH89" s="176">
        <v>129.84699999999998</v>
      </c>
      <c r="AI89" s="176">
        <v>102.541</v>
      </c>
      <c r="AJ89" s="176">
        <v>156.65100000000001</v>
      </c>
      <c r="AK89" s="176">
        <v>133.27500000000001</v>
      </c>
      <c r="AL89" s="176">
        <v>133.52600000000001</v>
      </c>
      <c r="AM89" s="176">
        <v>137.583</v>
      </c>
      <c r="AN89" s="176">
        <v>142.172</v>
      </c>
      <c r="AO89" s="176">
        <v>135.85499999999999</v>
      </c>
      <c r="AP89" s="176">
        <v>105.36500000000001</v>
      </c>
      <c r="AQ89" s="176">
        <v>130.75900000000001</v>
      </c>
      <c r="AR89" s="176">
        <v>104.72499999999999</v>
      </c>
      <c r="AS89" s="176">
        <v>157.21299999999999</v>
      </c>
      <c r="AT89" s="176">
        <v>158.40500000000003</v>
      </c>
      <c r="AU89" s="176">
        <v>164.89299999999997</v>
      </c>
      <c r="AV89" s="176">
        <v>140.95600000000002</v>
      </c>
      <c r="AW89" s="176">
        <v>168.76400000000001</v>
      </c>
      <c r="AX89" s="176">
        <v>195.53399999999999</v>
      </c>
      <c r="AY89" s="176">
        <v>166.73400000000004</v>
      </c>
      <c r="AZ89" s="176">
        <v>195.15399999999997</v>
      </c>
      <c r="BA89" s="176">
        <v>162.96400000000003</v>
      </c>
      <c r="BB89" s="176">
        <v>134.31800000000001</v>
      </c>
      <c r="BC89" s="176">
        <v>160.869</v>
      </c>
      <c r="BD89" s="176">
        <v>158.27299999999997</v>
      </c>
      <c r="BE89" s="176">
        <v>185.49999999999997</v>
      </c>
      <c r="BF89" s="176">
        <v>128.75700000000003</v>
      </c>
      <c r="BG89" s="176">
        <v>176.72899999999998</v>
      </c>
      <c r="BH89" s="176">
        <v>173.38800000000003</v>
      </c>
      <c r="BI89" s="176">
        <v>198.46600000000001</v>
      </c>
      <c r="BJ89" s="176">
        <v>194.93999999999997</v>
      </c>
      <c r="BK89" s="176">
        <v>165.26599999999999</v>
      </c>
      <c r="BL89" s="176">
        <v>168.83500000000004</v>
      </c>
      <c r="BM89" s="176">
        <v>147.57900000000001</v>
      </c>
      <c r="BN89" s="176">
        <v>184.88600000000002</v>
      </c>
      <c r="BO89" s="176">
        <v>108.899</v>
      </c>
      <c r="BP89" s="176">
        <v>134.07099999999997</v>
      </c>
      <c r="BQ89" s="176">
        <v>160.244</v>
      </c>
      <c r="BR89" s="176">
        <v>136.56400000000002</v>
      </c>
      <c r="BS89" s="176">
        <v>137.607</v>
      </c>
      <c r="BT89" s="176">
        <v>167.86</v>
      </c>
      <c r="BU89" s="176">
        <v>198.27399999999997</v>
      </c>
      <c r="BV89" s="176">
        <v>198.17099999999999</v>
      </c>
      <c r="BW89" s="176">
        <v>169.01799999999997</v>
      </c>
      <c r="BX89" s="176">
        <v>197.53800000000004</v>
      </c>
      <c r="BY89" s="176">
        <v>167.30799999999996</v>
      </c>
      <c r="BZ89" s="176">
        <v>166.773</v>
      </c>
      <c r="CA89" s="176">
        <v>167.57999999999998</v>
      </c>
      <c r="CB89" s="176">
        <v>193.22</v>
      </c>
      <c r="CC89" s="176">
        <v>217.91900000000001</v>
      </c>
      <c r="CD89" s="176">
        <v>217.71699999999998</v>
      </c>
      <c r="CE89" s="176">
        <v>187.494</v>
      </c>
      <c r="CF89" s="176">
        <v>187.09499999999997</v>
      </c>
      <c r="CG89" s="176">
        <v>290.12200000000001</v>
      </c>
      <c r="CH89" s="176">
        <v>290.90800000000002</v>
      </c>
      <c r="CI89" s="176">
        <v>299.34799999999996</v>
      </c>
      <c r="CJ89" s="176">
        <v>643.56899999999996</v>
      </c>
      <c r="CK89" s="176">
        <v>312.54999999999995</v>
      </c>
      <c r="CL89" s="176">
        <v>87.763999999999996</v>
      </c>
      <c r="CM89" s="176">
        <v>204.78400000000002</v>
      </c>
      <c r="CN89" s="176">
        <v>87.765000000000043</v>
      </c>
      <c r="CO89" s="176">
        <v>-87.765000000000043</v>
      </c>
      <c r="CP89" s="176">
        <v>127.40000000000003</v>
      </c>
      <c r="CQ89" s="176">
        <v>219.41100000000006</v>
      </c>
      <c r="CR89" s="176">
        <v>146.27499999999998</v>
      </c>
      <c r="CS89" s="176">
        <v>146.27499999999998</v>
      </c>
      <c r="CT89" s="176">
        <v>109.70599999999996</v>
      </c>
      <c r="CU89" s="176">
        <v>-36.568000000000097</v>
      </c>
      <c r="CV89" s="176">
        <v>621.66599999999994</v>
      </c>
      <c r="CW89" s="176">
        <v>548.529</v>
      </c>
      <c r="CX89" s="176">
        <v>548.529</v>
      </c>
      <c r="CY89" s="176">
        <v>292.54900000000004</v>
      </c>
      <c r="CZ89" s="176">
        <v>219.41200000000003</v>
      </c>
      <c r="DA89" s="176">
        <v>182.84300000000007</v>
      </c>
      <c r="DB89" s="176">
        <v>109.70600000000007</v>
      </c>
      <c r="DC89" s="176">
        <v>109.70600000000007</v>
      </c>
      <c r="DD89" s="176">
        <v>109.70600000000007</v>
      </c>
      <c r="DE89" s="176">
        <v>255.63300000000004</v>
      </c>
      <c r="DF89" s="176">
        <v>216.93299999999999</v>
      </c>
      <c r="DG89" s="176">
        <v>148.375</v>
      </c>
      <c r="DH89" s="176">
        <v>340.81600000000003</v>
      </c>
      <c r="DI89" s="176">
        <v>341.75599999999997</v>
      </c>
      <c r="DJ89" s="176">
        <v>579.95799999999986</v>
      </c>
      <c r="DK89" s="176">
        <v>472.327</v>
      </c>
      <c r="DL89" s="176">
        <v>476.52099999999996</v>
      </c>
      <c r="DM89" s="176">
        <v>607.16300000000012</v>
      </c>
      <c r="DN89" s="176">
        <v>286.93100000000004</v>
      </c>
      <c r="DO89" s="176">
        <v>247.13600000000008</v>
      </c>
      <c r="DP89" s="176">
        <v>206.23699999999997</v>
      </c>
      <c r="DQ89" s="176">
        <v>247.45500000000004</v>
      </c>
      <c r="DR89" s="176">
        <v>248.10200000000009</v>
      </c>
      <c r="DS89" s="176">
        <v>250.51200000000006</v>
      </c>
      <c r="DT89" s="176">
        <v>252.654</v>
      </c>
      <c r="DU89" s="176">
        <v>125.01300000000003</v>
      </c>
      <c r="DV89" s="176">
        <v>0</v>
      </c>
      <c r="DW89" s="176">
        <v>-41.413999999999987</v>
      </c>
      <c r="DX89" s="176">
        <v>41.529999999999973</v>
      </c>
      <c r="DY89" s="176">
        <v>332.63400000000013</v>
      </c>
      <c r="DZ89" s="176">
        <v>-41.793999999999869</v>
      </c>
      <c r="EA89" s="176">
        <v>207.21000000000004</v>
      </c>
      <c r="EB89" s="176">
        <v>41.317999999999984</v>
      </c>
      <c r="EC89" s="176">
        <v>-957.42399999999998</v>
      </c>
      <c r="ED89" s="176">
        <v>-884.18399999999997</v>
      </c>
      <c r="EE89" s="176">
        <v>-1054.9970000000001</v>
      </c>
      <c r="EF89" s="277">
        <f t="shared" si="2"/>
        <v>4304.9139999999998</v>
      </c>
      <c r="EG89" s="277">
        <f t="shared" si="3"/>
        <v>-1979.4539999999997</v>
      </c>
    </row>
    <row r="90" spans="1:137" x14ac:dyDescent="0.2">
      <c r="A90" s="174" t="str">
        <f>IF('1'!$A$1=1,B90,C90)</f>
        <v xml:space="preserve">Credit </v>
      </c>
      <c r="B90" s="175" t="s">
        <v>214</v>
      </c>
      <c r="C90" s="175" t="s">
        <v>258</v>
      </c>
      <c r="D90" s="176">
        <v>126.501</v>
      </c>
      <c r="E90" s="176">
        <v>195.839</v>
      </c>
      <c r="F90" s="176">
        <v>162.79400000000001</v>
      </c>
      <c r="G90" s="176">
        <v>181.67599999999999</v>
      </c>
      <c r="H90" s="176">
        <v>167.322</v>
      </c>
      <c r="I90" s="176">
        <v>169.863</v>
      </c>
      <c r="J90" s="176">
        <v>174.059</v>
      </c>
      <c r="K90" s="176">
        <v>173.01499999999999</v>
      </c>
      <c r="L90" s="176">
        <v>152.48400000000001</v>
      </c>
      <c r="M90" s="176">
        <v>152.88900000000001</v>
      </c>
      <c r="N90" s="176">
        <v>163.18799999999999</v>
      </c>
      <c r="O90" s="176">
        <v>140.44999999999999</v>
      </c>
      <c r="P90" s="176">
        <v>145.55799999999999</v>
      </c>
      <c r="Q90" s="176">
        <v>158.358</v>
      </c>
      <c r="R90" s="176">
        <v>184.49299999999999</v>
      </c>
      <c r="S90" s="176">
        <v>179.40600000000001</v>
      </c>
      <c r="T90" s="176">
        <v>176.44499999999999</v>
      </c>
      <c r="U90" s="176">
        <v>199.61099999999999</v>
      </c>
      <c r="V90" s="176">
        <v>173.71700000000001</v>
      </c>
      <c r="W90" s="176">
        <v>175.45400000000001</v>
      </c>
      <c r="X90" s="176">
        <v>210.20400000000001</v>
      </c>
      <c r="Y90" s="176">
        <v>206.05799999999999</v>
      </c>
      <c r="Z90" s="176">
        <v>205.608</v>
      </c>
      <c r="AA90" s="176">
        <v>183.43199999999999</v>
      </c>
      <c r="AB90" s="176">
        <v>217.20500000000001</v>
      </c>
      <c r="AC90" s="176">
        <v>216.22200000000001</v>
      </c>
      <c r="AD90" s="176">
        <v>189.011</v>
      </c>
      <c r="AE90" s="176">
        <v>214.85499999999999</v>
      </c>
      <c r="AF90" s="176">
        <v>211.39</v>
      </c>
      <c r="AG90" s="176">
        <v>182.762</v>
      </c>
      <c r="AH90" s="176">
        <v>207.755</v>
      </c>
      <c r="AI90" s="176">
        <v>205.08199999999999</v>
      </c>
      <c r="AJ90" s="176">
        <v>234.977</v>
      </c>
      <c r="AK90" s="176">
        <v>239.89500000000001</v>
      </c>
      <c r="AL90" s="176">
        <v>240.34700000000001</v>
      </c>
      <c r="AM90" s="176">
        <v>247.649</v>
      </c>
      <c r="AN90" s="176">
        <v>255.90899999999999</v>
      </c>
      <c r="AO90" s="176">
        <v>244.53899999999999</v>
      </c>
      <c r="AP90" s="176">
        <v>237.071</v>
      </c>
      <c r="AQ90" s="176">
        <v>235.36600000000001</v>
      </c>
      <c r="AR90" s="176">
        <v>235.631</v>
      </c>
      <c r="AS90" s="176">
        <v>288.22399999999999</v>
      </c>
      <c r="AT90" s="176">
        <v>290.40800000000002</v>
      </c>
      <c r="AU90" s="176">
        <v>302.30399999999997</v>
      </c>
      <c r="AV90" s="176">
        <v>253.721</v>
      </c>
      <c r="AW90" s="176">
        <v>309.40100000000001</v>
      </c>
      <c r="AX90" s="176">
        <v>307.26799999999997</v>
      </c>
      <c r="AY90" s="176">
        <v>277.89100000000002</v>
      </c>
      <c r="AZ90" s="176">
        <v>278.79199999999997</v>
      </c>
      <c r="BA90" s="176">
        <v>271.60700000000003</v>
      </c>
      <c r="BB90" s="176">
        <v>295.49900000000002</v>
      </c>
      <c r="BC90" s="176">
        <v>294.92599999999999</v>
      </c>
      <c r="BD90" s="176">
        <v>290.16699999999997</v>
      </c>
      <c r="BE90" s="176">
        <v>318.00099999999998</v>
      </c>
      <c r="BF90" s="176">
        <v>309.01600000000002</v>
      </c>
      <c r="BG90" s="176">
        <v>302.964</v>
      </c>
      <c r="BH90" s="176">
        <v>297.23700000000002</v>
      </c>
      <c r="BI90" s="176">
        <v>347.315</v>
      </c>
      <c r="BJ90" s="176">
        <v>341.14499999999998</v>
      </c>
      <c r="BK90" s="176">
        <v>306.923</v>
      </c>
      <c r="BL90" s="176">
        <v>289.43200000000002</v>
      </c>
      <c r="BM90" s="176">
        <v>295.15800000000002</v>
      </c>
      <c r="BN90" s="176">
        <v>343.36</v>
      </c>
      <c r="BO90" s="176">
        <v>272.24700000000001</v>
      </c>
      <c r="BP90" s="176">
        <v>268.14299999999997</v>
      </c>
      <c r="BQ90" s="176">
        <v>293.78100000000001</v>
      </c>
      <c r="BR90" s="176">
        <v>327.75400000000002</v>
      </c>
      <c r="BS90" s="176">
        <v>330.25700000000001</v>
      </c>
      <c r="BT90" s="176">
        <v>363.697</v>
      </c>
      <c r="BU90" s="176">
        <v>396.54899999999998</v>
      </c>
      <c r="BV90" s="176">
        <v>396.34199999999998</v>
      </c>
      <c r="BW90" s="176">
        <v>394.37599999999998</v>
      </c>
      <c r="BX90" s="176">
        <v>366.85700000000003</v>
      </c>
      <c r="BY90" s="176">
        <v>362.50099999999998</v>
      </c>
      <c r="BZ90" s="176">
        <v>361.34199999999998</v>
      </c>
      <c r="CA90" s="176">
        <v>418.95</v>
      </c>
      <c r="CB90" s="176">
        <v>414.04300000000001</v>
      </c>
      <c r="CC90" s="176">
        <v>408.59800000000001</v>
      </c>
      <c r="CD90" s="176">
        <v>435.43299999999999</v>
      </c>
      <c r="CE90" s="176">
        <v>428.55799999999999</v>
      </c>
      <c r="CF90" s="176">
        <v>400.91699999999997</v>
      </c>
      <c r="CG90" s="176">
        <v>501.11900000000003</v>
      </c>
      <c r="CH90" s="176">
        <v>502.47800000000001</v>
      </c>
      <c r="CI90" s="176">
        <v>489.84199999999998</v>
      </c>
      <c r="CJ90" s="176">
        <v>811.45699999999999</v>
      </c>
      <c r="CK90" s="176">
        <v>483.03199999999998</v>
      </c>
      <c r="CL90" s="176">
        <v>175.529</v>
      </c>
      <c r="CM90" s="176">
        <v>351.05900000000003</v>
      </c>
      <c r="CN90" s="176">
        <v>351.05900000000003</v>
      </c>
      <c r="CO90" s="176">
        <v>321.80399999999997</v>
      </c>
      <c r="CP90" s="176">
        <v>541.45100000000002</v>
      </c>
      <c r="CQ90" s="176">
        <v>621.66600000000005</v>
      </c>
      <c r="CR90" s="176">
        <v>585.09799999999996</v>
      </c>
      <c r="CS90" s="176">
        <v>585.09799999999996</v>
      </c>
      <c r="CT90" s="176">
        <v>585.09799999999996</v>
      </c>
      <c r="CU90" s="176">
        <v>585.09799999999996</v>
      </c>
      <c r="CV90" s="176">
        <v>1097.058</v>
      </c>
      <c r="CW90" s="176">
        <v>1097.058</v>
      </c>
      <c r="CX90" s="176">
        <v>1097.058</v>
      </c>
      <c r="CY90" s="176">
        <v>767.94100000000003</v>
      </c>
      <c r="CZ90" s="176">
        <v>767.94100000000003</v>
      </c>
      <c r="DA90" s="176">
        <v>767.94100000000003</v>
      </c>
      <c r="DB90" s="176">
        <v>621.66600000000005</v>
      </c>
      <c r="DC90" s="176">
        <v>621.66600000000005</v>
      </c>
      <c r="DD90" s="176">
        <v>621.66600000000005</v>
      </c>
      <c r="DE90" s="176">
        <v>766.89800000000002</v>
      </c>
      <c r="DF90" s="176">
        <v>759.26400000000001</v>
      </c>
      <c r="DG90" s="176">
        <v>778.97199999999998</v>
      </c>
      <c r="DH90" s="176">
        <v>984.58</v>
      </c>
      <c r="DI90" s="176">
        <v>987.29499999999996</v>
      </c>
      <c r="DJ90" s="176">
        <v>1275.9079999999999</v>
      </c>
      <c r="DK90" s="176">
        <v>1180.817</v>
      </c>
      <c r="DL90" s="176">
        <v>1191.3019999999999</v>
      </c>
      <c r="DM90" s="176">
        <v>1254.8030000000001</v>
      </c>
      <c r="DN90" s="176">
        <v>942.774</v>
      </c>
      <c r="DO90" s="176">
        <v>906.16600000000005</v>
      </c>
      <c r="DP90" s="176">
        <v>824.947</v>
      </c>
      <c r="DQ90" s="176">
        <v>948.577</v>
      </c>
      <c r="DR90" s="176">
        <v>951.05600000000004</v>
      </c>
      <c r="DS90" s="176">
        <v>1002.048</v>
      </c>
      <c r="DT90" s="176">
        <v>926.39700000000005</v>
      </c>
      <c r="DU90" s="176">
        <v>916.76400000000001</v>
      </c>
      <c r="DV90" s="176">
        <v>954.05600000000004</v>
      </c>
      <c r="DW90" s="176">
        <v>1076.751</v>
      </c>
      <c r="DX90" s="176">
        <v>1079.78</v>
      </c>
      <c r="DY90" s="176">
        <v>1122.6410000000001</v>
      </c>
      <c r="DZ90" s="176">
        <v>1044.8530000000001</v>
      </c>
      <c r="EA90" s="176">
        <v>1036.048</v>
      </c>
      <c r="EB90" s="176">
        <v>991.63900000000001</v>
      </c>
      <c r="EC90" s="176">
        <v>166.50800000000001</v>
      </c>
      <c r="ED90" s="176">
        <v>168.416</v>
      </c>
      <c r="EE90" s="176">
        <v>168.8</v>
      </c>
      <c r="EF90" s="277">
        <f t="shared" si="2"/>
        <v>12450.273000000001</v>
      </c>
      <c r="EG90" s="277">
        <f t="shared" si="3"/>
        <v>9652.6529999999966</v>
      </c>
    </row>
    <row r="91" spans="1:137" x14ac:dyDescent="0.2">
      <c r="A91" s="174" t="str">
        <f>IF('1'!$A$1=1,B91,C91)</f>
        <v xml:space="preserve">Debit </v>
      </c>
      <c r="B91" s="175" t="s">
        <v>216</v>
      </c>
      <c r="C91" s="175" t="s">
        <v>134</v>
      </c>
      <c r="D91" s="176">
        <v>79.063000000000002</v>
      </c>
      <c r="E91" s="176">
        <v>73.44</v>
      </c>
      <c r="F91" s="176">
        <v>69.769000000000005</v>
      </c>
      <c r="G91" s="176">
        <v>90.837999999999994</v>
      </c>
      <c r="H91" s="176">
        <v>62.746000000000002</v>
      </c>
      <c r="I91" s="176">
        <v>63.698</v>
      </c>
      <c r="J91" s="176">
        <v>65.272000000000006</v>
      </c>
      <c r="K91" s="176">
        <v>64.881</v>
      </c>
      <c r="L91" s="176">
        <v>87.134</v>
      </c>
      <c r="M91" s="176">
        <v>65.524000000000001</v>
      </c>
      <c r="N91" s="176">
        <v>93.251000000000005</v>
      </c>
      <c r="O91" s="176">
        <v>93.634</v>
      </c>
      <c r="P91" s="176">
        <v>72.778999999999996</v>
      </c>
      <c r="Q91" s="176">
        <v>79.179000000000002</v>
      </c>
      <c r="R91" s="176">
        <v>79.067999999999998</v>
      </c>
      <c r="S91" s="176">
        <v>76.888000000000005</v>
      </c>
      <c r="T91" s="176">
        <v>100.82599999999999</v>
      </c>
      <c r="U91" s="176">
        <v>99.805000000000007</v>
      </c>
      <c r="V91" s="176">
        <v>124.084</v>
      </c>
      <c r="W91" s="176">
        <v>100.259</v>
      </c>
      <c r="X91" s="176">
        <v>105.102</v>
      </c>
      <c r="Y91" s="176">
        <v>103.029</v>
      </c>
      <c r="Z91" s="176">
        <v>102.804</v>
      </c>
      <c r="AA91" s="176">
        <v>78.614000000000004</v>
      </c>
      <c r="AB91" s="176">
        <v>81.451999999999998</v>
      </c>
      <c r="AC91" s="176">
        <v>81.082999999999998</v>
      </c>
      <c r="AD91" s="176">
        <v>81.004999999999995</v>
      </c>
      <c r="AE91" s="176">
        <v>80.569999999999993</v>
      </c>
      <c r="AF91" s="176">
        <v>79.271000000000001</v>
      </c>
      <c r="AG91" s="176">
        <v>104.435</v>
      </c>
      <c r="AH91" s="176">
        <v>77.908000000000001</v>
      </c>
      <c r="AI91" s="176">
        <v>102.541</v>
      </c>
      <c r="AJ91" s="176">
        <v>78.325999999999993</v>
      </c>
      <c r="AK91" s="176">
        <v>106.62</v>
      </c>
      <c r="AL91" s="176">
        <v>106.821</v>
      </c>
      <c r="AM91" s="176">
        <v>110.066</v>
      </c>
      <c r="AN91" s="176">
        <v>113.73699999999999</v>
      </c>
      <c r="AO91" s="176">
        <v>108.684</v>
      </c>
      <c r="AP91" s="176">
        <v>131.70599999999999</v>
      </c>
      <c r="AQ91" s="176">
        <v>104.607</v>
      </c>
      <c r="AR91" s="176">
        <v>130.90600000000001</v>
      </c>
      <c r="AS91" s="176">
        <v>131.011</v>
      </c>
      <c r="AT91" s="176">
        <v>132.00299999999999</v>
      </c>
      <c r="AU91" s="176">
        <v>137.411</v>
      </c>
      <c r="AV91" s="176">
        <v>112.765</v>
      </c>
      <c r="AW91" s="176">
        <v>140.637</v>
      </c>
      <c r="AX91" s="176">
        <v>111.73399999999999</v>
      </c>
      <c r="AY91" s="176">
        <v>111.157</v>
      </c>
      <c r="AZ91" s="176">
        <v>83.638000000000005</v>
      </c>
      <c r="BA91" s="176">
        <v>108.643</v>
      </c>
      <c r="BB91" s="176">
        <v>161.18100000000001</v>
      </c>
      <c r="BC91" s="176">
        <v>134.05699999999999</v>
      </c>
      <c r="BD91" s="176">
        <v>131.89400000000001</v>
      </c>
      <c r="BE91" s="176">
        <v>132.501</v>
      </c>
      <c r="BF91" s="176">
        <v>180.25899999999999</v>
      </c>
      <c r="BG91" s="176">
        <v>126.235</v>
      </c>
      <c r="BH91" s="176">
        <v>123.849</v>
      </c>
      <c r="BI91" s="176">
        <v>148.84899999999999</v>
      </c>
      <c r="BJ91" s="176">
        <v>146.20500000000001</v>
      </c>
      <c r="BK91" s="176">
        <v>141.65700000000001</v>
      </c>
      <c r="BL91" s="176">
        <v>120.59699999999999</v>
      </c>
      <c r="BM91" s="176">
        <v>147.57900000000001</v>
      </c>
      <c r="BN91" s="176">
        <v>158.47399999999999</v>
      </c>
      <c r="BO91" s="176">
        <v>163.34800000000001</v>
      </c>
      <c r="BP91" s="176">
        <v>134.072</v>
      </c>
      <c r="BQ91" s="176">
        <v>133.53700000000001</v>
      </c>
      <c r="BR91" s="176">
        <v>191.19</v>
      </c>
      <c r="BS91" s="176">
        <v>192.65</v>
      </c>
      <c r="BT91" s="176">
        <v>195.83699999999999</v>
      </c>
      <c r="BU91" s="176">
        <v>198.27500000000001</v>
      </c>
      <c r="BV91" s="176">
        <v>198.17099999999999</v>
      </c>
      <c r="BW91" s="176">
        <v>225.358</v>
      </c>
      <c r="BX91" s="176">
        <v>169.31899999999999</v>
      </c>
      <c r="BY91" s="176">
        <v>195.19300000000001</v>
      </c>
      <c r="BZ91" s="176">
        <v>194.56899999999999</v>
      </c>
      <c r="CA91" s="176">
        <v>251.37</v>
      </c>
      <c r="CB91" s="176">
        <v>220.82300000000001</v>
      </c>
      <c r="CC91" s="176">
        <v>190.679</v>
      </c>
      <c r="CD91" s="176">
        <v>217.71600000000001</v>
      </c>
      <c r="CE91" s="176">
        <v>241.06399999999999</v>
      </c>
      <c r="CF91" s="176">
        <v>213.822</v>
      </c>
      <c r="CG91" s="176">
        <v>210.99700000000001</v>
      </c>
      <c r="CH91" s="176">
        <v>211.57</v>
      </c>
      <c r="CI91" s="176">
        <v>190.494</v>
      </c>
      <c r="CJ91" s="176">
        <v>167.88800000000001</v>
      </c>
      <c r="CK91" s="176">
        <v>170.482</v>
      </c>
      <c r="CL91" s="176">
        <v>87.765000000000001</v>
      </c>
      <c r="CM91" s="176">
        <v>146.27500000000001</v>
      </c>
      <c r="CN91" s="176">
        <v>263.29399999999998</v>
      </c>
      <c r="CO91" s="176">
        <v>409.56900000000002</v>
      </c>
      <c r="CP91" s="176">
        <v>414.05099999999999</v>
      </c>
      <c r="CQ91" s="176">
        <v>402.255</v>
      </c>
      <c r="CR91" s="176">
        <v>438.82299999999998</v>
      </c>
      <c r="CS91" s="176">
        <v>438.82299999999998</v>
      </c>
      <c r="CT91" s="176">
        <v>475.392</v>
      </c>
      <c r="CU91" s="176">
        <v>621.66600000000005</v>
      </c>
      <c r="CV91" s="176">
        <v>475.392</v>
      </c>
      <c r="CW91" s="176">
        <v>548.529</v>
      </c>
      <c r="CX91" s="176">
        <v>548.529</v>
      </c>
      <c r="CY91" s="176">
        <v>475.392</v>
      </c>
      <c r="CZ91" s="176">
        <v>548.529</v>
      </c>
      <c r="DA91" s="176">
        <v>585.09799999999996</v>
      </c>
      <c r="DB91" s="176">
        <v>511.96</v>
      </c>
      <c r="DC91" s="176">
        <v>511.96</v>
      </c>
      <c r="DD91" s="176">
        <v>511.96</v>
      </c>
      <c r="DE91" s="176">
        <v>511.26499999999999</v>
      </c>
      <c r="DF91" s="176">
        <v>542.33100000000002</v>
      </c>
      <c r="DG91" s="176">
        <v>630.59699999999998</v>
      </c>
      <c r="DH91" s="176">
        <v>643.76400000000001</v>
      </c>
      <c r="DI91" s="176">
        <v>645.53899999999999</v>
      </c>
      <c r="DJ91" s="176">
        <v>695.95</v>
      </c>
      <c r="DK91" s="176">
        <v>708.49</v>
      </c>
      <c r="DL91" s="176">
        <v>714.78099999999995</v>
      </c>
      <c r="DM91" s="176">
        <v>647.64</v>
      </c>
      <c r="DN91" s="176">
        <v>655.84299999999996</v>
      </c>
      <c r="DO91" s="176">
        <v>659.03</v>
      </c>
      <c r="DP91" s="176">
        <v>618.71</v>
      </c>
      <c r="DQ91" s="176">
        <v>701.12199999999996</v>
      </c>
      <c r="DR91" s="176">
        <v>702.95399999999995</v>
      </c>
      <c r="DS91" s="176">
        <v>751.53599999999994</v>
      </c>
      <c r="DT91" s="176">
        <v>673.74300000000005</v>
      </c>
      <c r="DU91" s="176">
        <v>791.75099999999998</v>
      </c>
      <c r="DV91" s="176">
        <v>954.05600000000004</v>
      </c>
      <c r="DW91" s="176">
        <v>1118.165</v>
      </c>
      <c r="DX91" s="176">
        <v>1038.25</v>
      </c>
      <c r="DY91" s="176">
        <v>790.00699999999995</v>
      </c>
      <c r="DZ91" s="176">
        <v>1086.6469999999999</v>
      </c>
      <c r="EA91" s="176">
        <v>828.83799999999997</v>
      </c>
      <c r="EB91" s="176">
        <v>950.32100000000003</v>
      </c>
      <c r="EC91" s="176">
        <v>1123.932</v>
      </c>
      <c r="ED91" s="176">
        <v>1052.5999999999999</v>
      </c>
      <c r="EE91" s="176">
        <v>1223.797</v>
      </c>
      <c r="EF91" s="277">
        <f t="shared" si="2"/>
        <v>8145.3589999999995</v>
      </c>
      <c r="EG91" s="277">
        <f t="shared" si="3"/>
        <v>11632.107000000002</v>
      </c>
    </row>
    <row r="92" spans="1:137" x14ac:dyDescent="0.2">
      <c r="A92" s="194" t="str">
        <f>IF('1'!$A$1=1,B92,C92)</f>
        <v>Other modes of transport</v>
      </c>
      <c r="B92" s="195" t="s">
        <v>265</v>
      </c>
      <c r="C92" s="195" t="s">
        <v>264</v>
      </c>
      <c r="D92" s="179">
        <v>2514.2179999999998</v>
      </c>
      <c r="E92" s="179">
        <v>3500.625</v>
      </c>
      <c r="F92" s="179">
        <v>4302.4000000000005</v>
      </c>
      <c r="G92" s="179">
        <v>4519.1849999999995</v>
      </c>
      <c r="H92" s="179">
        <v>4392.2029999999995</v>
      </c>
      <c r="I92" s="179">
        <v>4437.6620000000003</v>
      </c>
      <c r="J92" s="179">
        <v>5526.3730000000005</v>
      </c>
      <c r="K92" s="179">
        <v>5428.344000000001</v>
      </c>
      <c r="L92" s="179">
        <v>4879.4859999999999</v>
      </c>
      <c r="M92" s="179">
        <v>5001.66</v>
      </c>
      <c r="N92" s="179">
        <v>4942.2759999999998</v>
      </c>
      <c r="O92" s="179">
        <v>5758.4640000000009</v>
      </c>
      <c r="P92" s="179">
        <v>5385.652</v>
      </c>
      <c r="Q92" s="179">
        <v>5727.2919999999995</v>
      </c>
      <c r="R92" s="179">
        <v>6061.9170000000004</v>
      </c>
      <c r="S92" s="179">
        <v>5074.6410000000005</v>
      </c>
      <c r="T92" s="179">
        <v>5772.2839999999997</v>
      </c>
      <c r="U92" s="179">
        <v>5539.1980000000003</v>
      </c>
      <c r="V92" s="179">
        <v>4640.7389999999996</v>
      </c>
      <c r="W92" s="179">
        <v>5689.7120000000004</v>
      </c>
      <c r="X92" s="179">
        <v>5754.3259999999991</v>
      </c>
      <c r="Y92" s="179">
        <v>7186.2790000000005</v>
      </c>
      <c r="Z92" s="179">
        <v>7247.6639999999998</v>
      </c>
      <c r="AA92" s="179">
        <v>7075.2219999999998</v>
      </c>
      <c r="AB92" s="179">
        <v>7710.7739999999994</v>
      </c>
      <c r="AC92" s="179">
        <v>6594.7759999999989</v>
      </c>
      <c r="AD92" s="179">
        <v>5697.33</v>
      </c>
      <c r="AE92" s="179">
        <v>6633.6360000000004</v>
      </c>
      <c r="AF92" s="179">
        <v>6817.3130000000001</v>
      </c>
      <c r="AG92" s="179">
        <v>6605.5410000000002</v>
      </c>
      <c r="AH92" s="179">
        <v>6570.2380000000003</v>
      </c>
      <c r="AI92" s="179">
        <v>7511.1350000000002</v>
      </c>
      <c r="AJ92" s="179">
        <v>7545.3869999999997</v>
      </c>
      <c r="AK92" s="179">
        <v>6317.23</v>
      </c>
      <c r="AL92" s="179">
        <v>7263.8340000000007</v>
      </c>
      <c r="AM92" s="179">
        <v>7401.9409999999998</v>
      </c>
      <c r="AN92" s="179">
        <v>5715.3</v>
      </c>
      <c r="AO92" s="179">
        <v>5488.5529999999999</v>
      </c>
      <c r="AP92" s="179">
        <v>7375.5370000000003</v>
      </c>
      <c r="AQ92" s="179">
        <v>6982.5169999999998</v>
      </c>
      <c r="AR92" s="179">
        <v>6597.6679999999997</v>
      </c>
      <c r="AS92" s="179">
        <v>6995.9790000000003</v>
      </c>
      <c r="AT92" s="179">
        <v>8052.21</v>
      </c>
      <c r="AU92" s="179">
        <v>7282.7860000000001</v>
      </c>
      <c r="AV92" s="179">
        <v>7386.1120000000001</v>
      </c>
      <c r="AW92" s="179">
        <v>6919.3370000000004</v>
      </c>
      <c r="AX92" s="179">
        <v>7402.3770000000004</v>
      </c>
      <c r="AY92" s="179">
        <v>7892.1149999999998</v>
      </c>
      <c r="AZ92" s="179">
        <v>7861.9269999999997</v>
      </c>
      <c r="BA92" s="179">
        <v>6328.4380000000001</v>
      </c>
      <c r="BB92" s="179">
        <v>7253.1540000000005</v>
      </c>
      <c r="BC92" s="179">
        <v>7775.3330000000005</v>
      </c>
      <c r="BD92" s="179">
        <v>7702.6239999999998</v>
      </c>
      <c r="BE92" s="179">
        <v>6890.0280000000002</v>
      </c>
      <c r="BF92" s="179">
        <v>7055.8720000000003</v>
      </c>
      <c r="BG92" s="179">
        <v>5604.8320000000003</v>
      </c>
      <c r="BH92" s="179">
        <v>5845.6550000000007</v>
      </c>
      <c r="BI92" s="179">
        <v>6003.5859999999993</v>
      </c>
      <c r="BJ92" s="179">
        <v>6871.64</v>
      </c>
      <c r="BK92" s="179">
        <v>6563.4220000000005</v>
      </c>
      <c r="BL92" s="179">
        <v>5306.2579999999998</v>
      </c>
      <c r="BM92" s="179">
        <v>5091.4809999999998</v>
      </c>
      <c r="BN92" s="179">
        <v>5652.2309999999998</v>
      </c>
      <c r="BO92" s="179">
        <v>5717.1770000000006</v>
      </c>
      <c r="BP92" s="179">
        <v>5872.3379999999997</v>
      </c>
      <c r="BQ92" s="179">
        <v>5768.7859999999991</v>
      </c>
      <c r="BR92" s="179">
        <v>6637.0199999999995</v>
      </c>
      <c r="BS92" s="179">
        <v>6687.7049999999999</v>
      </c>
      <c r="BT92" s="179">
        <v>6602.5059999999994</v>
      </c>
      <c r="BU92" s="179">
        <v>6684.6880000000001</v>
      </c>
      <c r="BV92" s="179">
        <v>6822.7469999999994</v>
      </c>
      <c r="BW92" s="179">
        <v>6873.4120000000003</v>
      </c>
      <c r="BX92" s="179">
        <v>5982.5920000000006</v>
      </c>
      <c r="BY92" s="179">
        <v>4461.5460000000003</v>
      </c>
      <c r="BZ92" s="179">
        <v>4669.6539999999995</v>
      </c>
      <c r="CA92" s="179">
        <v>4189.5010000000002</v>
      </c>
      <c r="CB92" s="179">
        <v>4278.442</v>
      </c>
      <c r="CC92" s="179">
        <v>4085.98</v>
      </c>
      <c r="CD92" s="179">
        <v>4626.4740000000002</v>
      </c>
      <c r="CE92" s="179">
        <v>4553.4250000000002</v>
      </c>
      <c r="CF92" s="179">
        <v>3902.2570000000001</v>
      </c>
      <c r="CG92" s="179">
        <v>4246.3230000000003</v>
      </c>
      <c r="CH92" s="179">
        <v>4363.6260000000002</v>
      </c>
      <c r="CI92" s="179">
        <v>4707.9279999999999</v>
      </c>
      <c r="CJ92" s="179">
        <v>3945.3589999999999</v>
      </c>
      <c r="CK92" s="179">
        <v>3835.8440000000001</v>
      </c>
      <c r="CL92" s="179">
        <v>4066.431</v>
      </c>
      <c r="CM92" s="179">
        <v>4007.9209999999998</v>
      </c>
      <c r="CN92" s="179">
        <v>4037.1770000000001</v>
      </c>
      <c r="CO92" s="179">
        <v>3510.5879999999997</v>
      </c>
      <c r="CP92" s="179">
        <v>4618.2619999999997</v>
      </c>
      <c r="CQ92" s="179">
        <v>5412.1530000000002</v>
      </c>
      <c r="CR92" s="179">
        <v>5156.1719999999996</v>
      </c>
      <c r="CS92" s="179">
        <v>5339.0160000000005</v>
      </c>
      <c r="CT92" s="179">
        <v>5156.1719999999996</v>
      </c>
      <c r="CU92" s="179">
        <v>5302.4480000000003</v>
      </c>
      <c r="CV92" s="179">
        <v>5265.8779999999997</v>
      </c>
      <c r="CW92" s="179">
        <v>4900.192</v>
      </c>
      <c r="CX92" s="179">
        <v>5192.7400000000007</v>
      </c>
      <c r="CY92" s="179">
        <v>4827.0550000000003</v>
      </c>
      <c r="CZ92" s="179">
        <v>4936.7610000000004</v>
      </c>
      <c r="DA92" s="179">
        <v>4863.6239999999998</v>
      </c>
      <c r="DB92" s="179">
        <v>5558.4269999999997</v>
      </c>
      <c r="DC92" s="179">
        <v>5375.5830000000005</v>
      </c>
      <c r="DD92" s="179">
        <v>5412.152000000001</v>
      </c>
      <c r="DE92" s="179">
        <v>5477.8429999999998</v>
      </c>
      <c r="DF92" s="179">
        <v>5134.07</v>
      </c>
      <c r="DG92" s="179">
        <v>5304.4320000000007</v>
      </c>
      <c r="DH92" s="179">
        <v>5831.7460000000001</v>
      </c>
      <c r="DI92" s="179">
        <v>5657.9620000000004</v>
      </c>
      <c r="DJ92" s="179">
        <v>5760.9160000000002</v>
      </c>
      <c r="DK92" s="179">
        <v>4998.7899999999991</v>
      </c>
      <c r="DL92" s="179">
        <v>5360.8560000000007</v>
      </c>
      <c r="DM92" s="179">
        <v>5504.9419999999991</v>
      </c>
      <c r="DN92" s="179">
        <v>6025.5560000000005</v>
      </c>
      <c r="DO92" s="179">
        <v>6178.4060000000009</v>
      </c>
      <c r="DP92" s="179">
        <v>5815.8779999999997</v>
      </c>
      <c r="DQ92" s="179">
        <v>5897.6709999999994</v>
      </c>
      <c r="DR92" s="179">
        <v>5623.6349999999993</v>
      </c>
      <c r="DS92" s="179">
        <v>5970.5370000000003</v>
      </c>
      <c r="DT92" s="179">
        <v>1389.596</v>
      </c>
      <c r="DU92" s="179">
        <v>1333.4759999999997</v>
      </c>
      <c r="DV92" s="179">
        <v>1078.498</v>
      </c>
      <c r="DW92" s="179">
        <v>786.85699999999997</v>
      </c>
      <c r="DX92" s="179">
        <v>1038.25</v>
      </c>
      <c r="DY92" s="179">
        <v>1330.5380000000002</v>
      </c>
      <c r="DZ92" s="179">
        <v>710.5</v>
      </c>
      <c r="EA92" s="179">
        <v>745.95399999999995</v>
      </c>
      <c r="EB92" s="179">
        <v>909.00300000000004</v>
      </c>
      <c r="EC92" s="179">
        <v>790.91500000000019</v>
      </c>
      <c r="ED92" s="179">
        <v>673.66399999999987</v>
      </c>
      <c r="EE92" s="179">
        <v>1772.396</v>
      </c>
      <c r="EF92" s="278">
        <f t="shared" si="2"/>
        <v>68626.895000000004</v>
      </c>
      <c r="EG92" s="278">
        <f t="shared" si="3"/>
        <v>12559.647000000003</v>
      </c>
    </row>
    <row r="93" spans="1:137" x14ac:dyDescent="0.2">
      <c r="A93" s="174" t="str">
        <f>IF('1'!$A$1=1,B93,C93)</f>
        <v xml:space="preserve">     Credit</v>
      </c>
      <c r="B93" s="175" t="s">
        <v>214</v>
      </c>
      <c r="C93" s="175" t="s">
        <v>233</v>
      </c>
      <c r="D93" s="176">
        <v>2672.3440000000001</v>
      </c>
      <c r="E93" s="176">
        <v>3720.944</v>
      </c>
      <c r="F93" s="176">
        <v>4581.4750000000004</v>
      </c>
      <c r="G93" s="176">
        <v>4791.6979999999994</v>
      </c>
      <c r="H93" s="176">
        <v>4622.2709999999997</v>
      </c>
      <c r="I93" s="176">
        <v>4692.4560000000001</v>
      </c>
      <c r="J93" s="176">
        <v>5787.4610000000002</v>
      </c>
      <c r="K93" s="176">
        <v>5622.9860000000008</v>
      </c>
      <c r="L93" s="176">
        <v>5140.8869999999997</v>
      </c>
      <c r="M93" s="176">
        <v>5198.232</v>
      </c>
      <c r="N93" s="176">
        <v>5175.402</v>
      </c>
      <c r="O93" s="176">
        <v>5992.5470000000005</v>
      </c>
      <c r="P93" s="176">
        <v>5652.5079999999998</v>
      </c>
      <c r="Q93" s="176">
        <v>5859.2569999999996</v>
      </c>
      <c r="R93" s="176">
        <v>6404.5470000000005</v>
      </c>
      <c r="S93" s="176">
        <v>5305.3060000000005</v>
      </c>
      <c r="T93" s="176">
        <v>5999.1419999999998</v>
      </c>
      <c r="U93" s="176">
        <v>5813.6620000000003</v>
      </c>
      <c r="V93" s="176">
        <v>4913.723</v>
      </c>
      <c r="W93" s="176">
        <v>6065.6840000000002</v>
      </c>
      <c r="X93" s="176">
        <v>6253.5599999999995</v>
      </c>
      <c r="Y93" s="176">
        <v>7469.6090000000004</v>
      </c>
      <c r="Z93" s="176">
        <v>7581.777</v>
      </c>
      <c r="AA93" s="176">
        <v>7546.9039999999995</v>
      </c>
      <c r="AB93" s="176">
        <v>8118.0329999999994</v>
      </c>
      <c r="AC93" s="176">
        <v>6892.0809999999992</v>
      </c>
      <c r="AD93" s="176">
        <v>6102.3530000000001</v>
      </c>
      <c r="AE93" s="176">
        <v>7009.6320000000005</v>
      </c>
      <c r="AF93" s="176">
        <v>7240.0919999999996</v>
      </c>
      <c r="AG93" s="176">
        <v>6918.8469999999998</v>
      </c>
      <c r="AH93" s="176">
        <v>6933.808</v>
      </c>
      <c r="AI93" s="176">
        <v>7921.299</v>
      </c>
      <c r="AJ93" s="176">
        <v>7858.6909999999998</v>
      </c>
      <c r="AK93" s="176">
        <v>6663.7449999999999</v>
      </c>
      <c r="AL93" s="176">
        <v>7584.2970000000005</v>
      </c>
      <c r="AM93" s="176">
        <v>7732.1390000000001</v>
      </c>
      <c r="AN93" s="176">
        <v>5971.2089999999998</v>
      </c>
      <c r="AO93" s="176">
        <v>5760.2629999999999</v>
      </c>
      <c r="AP93" s="176">
        <v>7665.29</v>
      </c>
      <c r="AQ93" s="176">
        <v>7270.1859999999997</v>
      </c>
      <c r="AR93" s="176">
        <v>6911.8429999999998</v>
      </c>
      <c r="AS93" s="176">
        <v>7284.2030000000004</v>
      </c>
      <c r="AT93" s="176">
        <v>8395.4189999999999</v>
      </c>
      <c r="AU93" s="176">
        <v>7640.0540000000001</v>
      </c>
      <c r="AV93" s="176">
        <v>7724.4070000000002</v>
      </c>
      <c r="AW93" s="176">
        <v>7256.8650000000007</v>
      </c>
      <c r="AX93" s="176">
        <v>7681.7120000000004</v>
      </c>
      <c r="AY93" s="176">
        <v>8142.2169999999996</v>
      </c>
      <c r="AZ93" s="176">
        <v>8140.7190000000001</v>
      </c>
      <c r="BA93" s="176">
        <v>6600.0450000000001</v>
      </c>
      <c r="BB93" s="176">
        <v>7468.0630000000001</v>
      </c>
      <c r="BC93" s="176">
        <v>7936.2020000000002</v>
      </c>
      <c r="BD93" s="176">
        <v>7887.2759999999998</v>
      </c>
      <c r="BE93" s="176">
        <v>7102.0290000000005</v>
      </c>
      <c r="BF93" s="176">
        <v>7390.6390000000001</v>
      </c>
      <c r="BG93" s="176">
        <v>5857.3020000000006</v>
      </c>
      <c r="BH93" s="176">
        <v>6118.1220000000003</v>
      </c>
      <c r="BI93" s="176">
        <v>6276.4759999999997</v>
      </c>
      <c r="BJ93" s="176">
        <v>7139.683</v>
      </c>
      <c r="BK93" s="176">
        <v>6823.1260000000002</v>
      </c>
      <c r="BL93" s="176">
        <v>5402.7349999999997</v>
      </c>
      <c r="BM93" s="176">
        <v>5189.8670000000002</v>
      </c>
      <c r="BN93" s="176">
        <v>5837.1170000000002</v>
      </c>
      <c r="BO93" s="176">
        <v>5934.9740000000002</v>
      </c>
      <c r="BP93" s="176">
        <v>6033.2240000000002</v>
      </c>
      <c r="BQ93" s="176">
        <v>5848.9079999999994</v>
      </c>
      <c r="BR93" s="176">
        <v>6746.2709999999997</v>
      </c>
      <c r="BS93" s="176">
        <v>6797.7910000000002</v>
      </c>
      <c r="BT93" s="176">
        <v>6686.4359999999997</v>
      </c>
      <c r="BU93" s="176">
        <v>6826.3130000000001</v>
      </c>
      <c r="BV93" s="176">
        <v>6964.2979999999998</v>
      </c>
      <c r="BW93" s="176">
        <v>7070.6</v>
      </c>
      <c r="BX93" s="176">
        <v>6095.4710000000005</v>
      </c>
      <c r="BY93" s="176">
        <v>4600.9690000000001</v>
      </c>
      <c r="BZ93" s="176">
        <v>4864.223</v>
      </c>
      <c r="CA93" s="176">
        <v>4357.0810000000001</v>
      </c>
      <c r="CB93" s="176">
        <v>4444.0590000000002</v>
      </c>
      <c r="CC93" s="176">
        <v>4249.4189999999999</v>
      </c>
      <c r="CD93" s="176">
        <v>4789.7610000000004</v>
      </c>
      <c r="CE93" s="176">
        <v>4714.134</v>
      </c>
      <c r="CF93" s="176">
        <v>4062.6240000000003</v>
      </c>
      <c r="CG93" s="176">
        <v>4404.5709999999999</v>
      </c>
      <c r="CH93" s="176">
        <v>4548.75</v>
      </c>
      <c r="CI93" s="176">
        <v>4871.2089999999998</v>
      </c>
      <c r="CJ93" s="176">
        <v>4169.2089999999998</v>
      </c>
      <c r="CK93" s="176">
        <v>3949.4990000000003</v>
      </c>
      <c r="CL93" s="176">
        <v>4505.2550000000001</v>
      </c>
      <c r="CM93" s="176">
        <v>4124.9409999999998</v>
      </c>
      <c r="CN93" s="176">
        <v>4241.9610000000002</v>
      </c>
      <c r="CO93" s="176">
        <v>3832.3919999999998</v>
      </c>
      <c r="CP93" s="176">
        <v>5000.4629999999997</v>
      </c>
      <c r="CQ93" s="176">
        <v>5741.2710000000006</v>
      </c>
      <c r="CR93" s="176">
        <v>5558.4269999999997</v>
      </c>
      <c r="CS93" s="176">
        <v>5741.2710000000006</v>
      </c>
      <c r="CT93" s="176">
        <v>5594.9959999999992</v>
      </c>
      <c r="CU93" s="176">
        <v>5741.2710000000006</v>
      </c>
      <c r="CV93" s="176">
        <v>5668.1329999999998</v>
      </c>
      <c r="CW93" s="176">
        <v>5265.8779999999997</v>
      </c>
      <c r="CX93" s="176">
        <v>5704.7010000000009</v>
      </c>
      <c r="CY93" s="176">
        <v>5265.8789999999999</v>
      </c>
      <c r="CZ93" s="176">
        <v>5485.29</v>
      </c>
      <c r="DA93" s="176">
        <v>5375.585</v>
      </c>
      <c r="DB93" s="176">
        <v>5997.25</v>
      </c>
      <c r="DC93" s="176">
        <v>5997.25</v>
      </c>
      <c r="DD93" s="176">
        <v>5850.9760000000006</v>
      </c>
      <c r="DE93" s="176">
        <v>6025.6269999999995</v>
      </c>
      <c r="DF93" s="176">
        <v>5784.8670000000002</v>
      </c>
      <c r="DG93" s="176">
        <v>6157.5920000000006</v>
      </c>
      <c r="DH93" s="176">
        <v>6475.51</v>
      </c>
      <c r="DI93" s="176">
        <v>6265.5280000000002</v>
      </c>
      <c r="DJ93" s="176">
        <v>6418.2020000000002</v>
      </c>
      <c r="DK93" s="176">
        <v>5786.0009999999993</v>
      </c>
      <c r="DL93" s="176">
        <v>5996.2170000000006</v>
      </c>
      <c r="DM93" s="176">
        <v>6233.5369999999994</v>
      </c>
      <c r="DN93" s="176">
        <v>6804.3690000000006</v>
      </c>
      <c r="DO93" s="176">
        <v>6755.0570000000007</v>
      </c>
      <c r="DP93" s="176">
        <v>6475.835</v>
      </c>
      <c r="DQ93" s="176">
        <v>6598.7929999999997</v>
      </c>
      <c r="DR93" s="176">
        <v>6367.94</v>
      </c>
      <c r="DS93" s="176">
        <v>6722.0730000000003</v>
      </c>
      <c r="DT93" s="176">
        <v>2063.3389999999999</v>
      </c>
      <c r="DU93" s="176">
        <v>1916.8709999999999</v>
      </c>
      <c r="DV93" s="176">
        <v>1825.1510000000001</v>
      </c>
      <c r="DW93" s="176">
        <v>1573.7139999999999</v>
      </c>
      <c r="DX93" s="176">
        <v>1827.3200000000002</v>
      </c>
      <c r="DY93" s="176">
        <v>2078.9650000000001</v>
      </c>
      <c r="DZ93" s="176">
        <v>1588.1759999999999</v>
      </c>
      <c r="EA93" s="176">
        <v>1657.6759999999999</v>
      </c>
      <c r="EB93" s="176">
        <v>1900.6420000000001</v>
      </c>
      <c r="EC93" s="176">
        <v>1706.7110000000002</v>
      </c>
      <c r="ED93" s="176">
        <v>1473.6399999999999</v>
      </c>
      <c r="EE93" s="176">
        <v>2869.5929999999998</v>
      </c>
      <c r="EF93" s="277">
        <f t="shared" si="2"/>
        <v>76899.062000000005</v>
      </c>
      <c r="EG93" s="277">
        <f t="shared" si="3"/>
        <v>22481.797999999999</v>
      </c>
    </row>
    <row r="94" spans="1:137" x14ac:dyDescent="0.2">
      <c r="A94" s="174" t="str">
        <f>IF('1'!$A$1=1,B94,C94)</f>
        <v xml:space="preserve">     Debit</v>
      </c>
      <c r="B94" s="175" t="s">
        <v>216</v>
      </c>
      <c r="C94" s="175" t="s">
        <v>234</v>
      </c>
      <c r="D94" s="176">
        <v>158.126</v>
      </c>
      <c r="E94" s="176">
        <v>220.31899999999999</v>
      </c>
      <c r="F94" s="176">
        <v>279.07500000000005</v>
      </c>
      <c r="G94" s="176">
        <v>272.51299999999998</v>
      </c>
      <c r="H94" s="176">
        <v>230.06799999999998</v>
      </c>
      <c r="I94" s="176">
        <v>254.79399999999998</v>
      </c>
      <c r="J94" s="176">
        <v>261.08800000000002</v>
      </c>
      <c r="K94" s="176">
        <v>194.642</v>
      </c>
      <c r="L94" s="176">
        <v>261.40099999999995</v>
      </c>
      <c r="M94" s="176">
        <v>196.572</v>
      </c>
      <c r="N94" s="176">
        <v>233.12599999999998</v>
      </c>
      <c r="O94" s="176">
        <v>234.08300000000003</v>
      </c>
      <c r="P94" s="176">
        <v>266.85599999999999</v>
      </c>
      <c r="Q94" s="176">
        <v>131.965</v>
      </c>
      <c r="R94" s="176">
        <v>342.63</v>
      </c>
      <c r="S94" s="176">
        <v>230.66499999999999</v>
      </c>
      <c r="T94" s="176">
        <v>226.858</v>
      </c>
      <c r="U94" s="176">
        <v>274.464</v>
      </c>
      <c r="V94" s="176">
        <v>272.98400000000004</v>
      </c>
      <c r="W94" s="176">
        <v>375.97199999999998</v>
      </c>
      <c r="X94" s="176">
        <v>499.23399999999998</v>
      </c>
      <c r="Y94" s="176">
        <v>283.33000000000004</v>
      </c>
      <c r="Z94" s="176">
        <v>334.113</v>
      </c>
      <c r="AA94" s="176">
        <v>471.68200000000002</v>
      </c>
      <c r="AB94" s="176">
        <v>407.25900000000001</v>
      </c>
      <c r="AC94" s="176">
        <v>297.30500000000001</v>
      </c>
      <c r="AD94" s="176">
        <v>405.02300000000002</v>
      </c>
      <c r="AE94" s="176">
        <v>375.99599999999998</v>
      </c>
      <c r="AF94" s="176">
        <v>422.779</v>
      </c>
      <c r="AG94" s="176">
        <v>313.30599999999998</v>
      </c>
      <c r="AH94" s="176">
        <v>363.57</v>
      </c>
      <c r="AI94" s="176">
        <v>410.16399999999999</v>
      </c>
      <c r="AJ94" s="176">
        <v>313.30399999999997</v>
      </c>
      <c r="AK94" s="176">
        <v>346.51499999999999</v>
      </c>
      <c r="AL94" s="176">
        <v>320.46300000000002</v>
      </c>
      <c r="AM94" s="176">
        <v>330.19799999999998</v>
      </c>
      <c r="AN94" s="176">
        <v>255.90899999999999</v>
      </c>
      <c r="AO94" s="176">
        <v>271.71000000000004</v>
      </c>
      <c r="AP94" s="176">
        <v>289.75299999999999</v>
      </c>
      <c r="AQ94" s="176">
        <v>287.66899999999998</v>
      </c>
      <c r="AR94" s="176">
        <v>314.17500000000001</v>
      </c>
      <c r="AS94" s="176">
        <v>288.22399999999999</v>
      </c>
      <c r="AT94" s="176">
        <v>343.209</v>
      </c>
      <c r="AU94" s="176">
        <v>357.26800000000003</v>
      </c>
      <c r="AV94" s="176">
        <v>338.29499999999996</v>
      </c>
      <c r="AW94" s="176">
        <v>337.52800000000002</v>
      </c>
      <c r="AX94" s="176">
        <v>279.33499999999998</v>
      </c>
      <c r="AY94" s="176">
        <v>250.102</v>
      </c>
      <c r="AZ94" s="176">
        <v>278.79200000000003</v>
      </c>
      <c r="BA94" s="176">
        <v>271.60699999999997</v>
      </c>
      <c r="BB94" s="176">
        <v>214.90899999999999</v>
      </c>
      <c r="BC94" s="176">
        <v>160.869</v>
      </c>
      <c r="BD94" s="176">
        <v>184.65200000000002</v>
      </c>
      <c r="BE94" s="176">
        <v>212.001</v>
      </c>
      <c r="BF94" s="176">
        <v>334.767</v>
      </c>
      <c r="BG94" s="176">
        <v>252.47</v>
      </c>
      <c r="BH94" s="176">
        <v>272.46699999999998</v>
      </c>
      <c r="BI94" s="176">
        <v>272.89</v>
      </c>
      <c r="BJ94" s="176">
        <v>268.04300000000001</v>
      </c>
      <c r="BK94" s="176">
        <v>259.70400000000001</v>
      </c>
      <c r="BL94" s="176">
        <v>96.477000000000004</v>
      </c>
      <c r="BM94" s="176">
        <v>98.385999999999996</v>
      </c>
      <c r="BN94" s="176">
        <v>184.886</v>
      </c>
      <c r="BO94" s="176">
        <v>217.797</v>
      </c>
      <c r="BP94" s="176">
        <v>160.886</v>
      </c>
      <c r="BQ94" s="176">
        <v>80.122</v>
      </c>
      <c r="BR94" s="176">
        <v>109.251</v>
      </c>
      <c r="BS94" s="176">
        <v>110.086</v>
      </c>
      <c r="BT94" s="176">
        <v>83.93</v>
      </c>
      <c r="BU94" s="176">
        <v>141.625</v>
      </c>
      <c r="BV94" s="176">
        <v>141.55099999999999</v>
      </c>
      <c r="BW94" s="176">
        <v>197.18799999999999</v>
      </c>
      <c r="BX94" s="176">
        <v>112.879</v>
      </c>
      <c r="BY94" s="176">
        <v>139.423</v>
      </c>
      <c r="BZ94" s="176">
        <v>194.56899999999999</v>
      </c>
      <c r="CA94" s="176">
        <v>167.58</v>
      </c>
      <c r="CB94" s="176">
        <v>165.61700000000002</v>
      </c>
      <c r="CC94" s="176">
        <v>163.43899999999999</v>
      </c>
      <c r="CD94" s="176">
        <v>163.28700000000001</v>
      </c>
      <c r="CE94" s="176">
        <v>160.709</v>
      </c>
      <c r="CF94" s="176">
        <v>160.36699999999999</v>
      </c>
      <c r="CG94" s="176">
        <v>158.24799999999999</v>
      </c>
      <c r="CH94" s="176">
        <v>185.124</v>
      </c>
      <c r="CI94" s="176">
        <v>163.28100000000001</v>
      </c>
      <c r="CJ94" s="176">
        <v>223.85</v>
      </c>
      <c r="CK94" s="176">
        <v>113.655</v>
      </c>
      <c r="CL94" s="176">
        <v>438.82400000000001</v>
      </c>
      <c r="CM94" s="176">
        <v>117.02</v>
      </c>
      <c r="CN94" s="176">
        <v>204.78399999999999</v>
      </c>
      <c r="CO94" s="176">
        <v>321.80399999999997</v>
      </c>
      <c r="CP94" s="176">
        <v>382.20100000000002</v>
      </c>
      <c r="CQ94" s="176">
        <v>329.11799999999999</v>
      </c>
      <c r="CR94" s="176">
        <v>402.255</v>
      </c>
      <c r="CS94" s="176">
        <v>402.255</v>
      </c>
      <c r="CT94" s="176">
        <v>438.82400000000001</v>
      </c>
      <c r="CU94" s="176">
        <v>438.82299999999998</v>
      </c>
      <c r="CV94" s="176">
        <v>402.255</v>
      </c>
      <c r="CW94" s="176">
        <v>365.68600000000004</v>
      </c>
      <c r="CX94" s="176">
        <v>511.96100000000001</v>
      </c>
      <c r="CY94" s="176">
        <v>438.82400000000001</v>
      </c>
      <c r="CZ94" s="176">
        <v>548.529</v>
      </c>
      <c r="DA94" s="176">
        <v>511.96100000000001</v>
      </c>
      <c r="DB94" s="176">
        <v>438.82299999999998</v>
      </c>
      <c r="DC94" s="176">
        <v>621.66699999999992</v>
      </c>
      <c r="DD94" s="176">
        <v>438.82400000000001</v>
      </c>
      <c r="DE94" s="176">
        <v>547.78399999999999</v>
      </c>
      <c r="DF94" s="176">
        <v>650.79700000000003</v>
      </c>
      <c r="DG94" s="176">
        <v>853.16000000000008</v>
      </c>
      <c r="DH94" s="176">
        <v>643.76400000000001</v>
      </c>
      <c r="DI94" s="176">
        <v>607.56600000000003</v>
      </c>
      <c r="DJ94" s="176">
        <v>657.28599999999994</v>
      </c>
      <c r="DK94" s="176">
        <v>787.21100000000001</v>
      </c>
      <c r="DL94" s="176">
        <v>635.36099999999999</v>
      </c>
      <c r="DM94" s="176">
        <v>728.59500000000003</v>
      </c>
      <c r="DN94" s="176">
        <v>778.81299999999999</v>
      </c>
      <c r="DO94" s="176">
        <v>576.65099999999995</v>
      </c>
      <c r="DP94" s="176">
        <v>659.95699999999999</v>
      </c>
      <c r="DQ94" s="176">
        <v>701.12199999999996</v>
      </c>
      <c r="DR94" s="176">
        <v>744.30500000000006</v>
      </c>
      <c r="DS94" s="176">
        <v>751.53599999999994</v>
      </c>
      <c r="DT94" s="176">
        <v>673.74300000000005</v>
      </c>
      <c r="DU94" s="176">
        <v>583.3950000000001</v>
      </c>
      <c r="DV94" s="176">
        <v>746.65300000000002</v>
      </c>
      <c r="DW94" s="176">
        <v>786.85699999999997</v>
      </c>
      <c r="DX94" s="176">
        <v>789.07</v>
      </c>
      <c r="DY94" s="176">
        <v>748.42699999999991</v>
      </c>
      <c r="DZ94" s="176">
        <v>877.67599999999993</v>
      </c>
      <c r="EA94" s="176">
        <v>911.72199999999998</v>
      </c>
      <c r="EB94" s="176">
        <v>991.63900000000001</v>
      </c>
      <c r="EC94" s="176">
        <v>915.79600000000005</v>
      </c>
      <c r="ED94" s="176">
        <v>799.976</v>
      </c>
      <c r="EE94" s="176">
        <v>1097.1969999999999</v>
      </c>
      <c r="EF94" s="277">
        <f t="shared" si="2"/>
        <v>8272.1670000000013</v>
      </c>
      <c r="EG94" s="277">
        <f t="shared" si="3"/>
        <v>9922.1509999999998</v>
      </c>
    </row>
    <row r="95" spans="1:137" x14ac:dyDescent="0.2">
      <c r="A95" s="192" t="str">
        <f>IF('1'!$A$1=1,B95,C95)</f>
        <v>Passenger</v>
      </c>
      <c r="B95" s="193" t="s">
        <v>244</v>
      </c>
      <c r="C95" s="193" t="s">
        <v>243</v>
      </c>
      <c r="D95" s="176">
        <v>0</v>
      </c>
      <c r="E95" s="176">
        <v>0</v>
      </c>
      <c r="F95" s="176">
        <v>0</v>
      </c>
      <c r="G95" s="176">
        <v>0</v>
      </c>
      <c r="H95" s="176">
        <v>0</v>
      </c>
      <c r="I95" s="176">
        <v>21.233000000000001</v>
      </c>
      <c r="J95" s="176">
        <v>0</v>
      </c>
      <c r="K95" s="176">
        <v>0</v>
      </c>
      <c r="L95" s="176">
        <v>0</v>
      </c>
      <c r="M95" s="176">
        <v>0</v>
      </c>
      <c r="N95" s="176">
        <v>0</v>
      </c>
      <c r="O95" s="176">
        <v>0</v>
      </c>
      <c r="P95" s="176">
        <v>0</v>
      </c>
      <c r="Q95" s="176">
        <v>0</v>
      </c>
      <c r="R95" s="176">
        <v>0</v>
      </c>
      <c r="S95" s="176">
        <v>0</v>
      </c>
      <c r="T95" s="176">
        <v>0</v>
      </c>
      <c r="U95" s="176">
        <v>24.951000000000001</v>
      </c>
      <c r="V95" s="176">
        <v>24.817</v>
      </c>
      <c r="W95" s="176">
        <v>25.065000000000001</v>
      </c>
      <c r="X95" s="176">
        <v>0</v>
      </c>
      <c r="Y95" s="176">
        <v>0</v>
      </c>
      <c r="Z95" s="176">
        <v>0</v>
      </c>
      <c r="AA95" s="176">
        <v>0</v>
      </c>
      <c r="AB95" s="176">
        <v>0</v>
      </c>
      <c r="AC95" s="176">
        <v>0</v>
      </c>
      <c r="AD95" s="176">
        <v>0</v>
      </c>
      <c r="AE95" s="176">
        <v>0</v>
      </c>
      <c r="AF95" s="176">
        <v>0</v>
      </c>
      <c r="AG95" s="176">
        <v>0</v>
      </c>
      <c r="AH95" s="176">
        <v>0</v>
      </c>
      <c r="AI95" s="176">
        <v>0</v>
      </c>
      <c r="AJ95" s="176">
        <v>0</v>
      </c>
      <c r="AK95" s="176">
        <v>26.655000000000001</v>
      </c>
      <c r="AL95" s="176">
        <v>26.704999999999998</v>
      </c>
      <c r="AM95" s="176">
        <v>27.516999999999999</v>
      </c>
      <c r="AN95" s="176">
        <v>0</v>
      </c>
      <c r="AO95" s="176">
        <v>0</v>
      </c>
      <c r="AP95" s="176">
        <v>0</v>
      </c>
      <c r="AQ95" s="176">
        <v>0</v>
      </c>
      <c r="AR95" s="176">
        <v>0</v>
      </c>
      <c r="AS95" s="176">
        <v>26.202000000000002</v>
      </c>
      <c r="AT95" s="176">
        <v>26.401</v>
      </c>
      <c r="AU95" s="176">
        <v>27.481999999999999</v>
      </c>
      <c r="AV95" s="176">
        <v>28.190999999999999</v>
      </c>
      <c r="AW95" s="176">
        <v>0</v>
      </c>
      <c r="AX95" s="176">
        <v>0</v>
      </c>
      <c r="AY95" s="176">
        <v>27.789000000000001</v>
      </c>
      <c r="AZ95" s="176">
        <v>0</v>
      </c>
      <c r="BA95" s="176">
        <v>0</v>
      </c>
      <c r="BB95" s="176">
        <v>0</v>
      </c>
      <c r="BC95" s="176">
        <v>26.811</v>
      </c>
      <c r="BD95" s="176">
        <v>26.379000000000001</v>
      </c>
      <c r="BE95" s="176">
        <v>0</v>
      </c>
      <c r="BF95" s="176">
        <v>25.751000000000001</v>
      </c>
      <c r="BG95" s="176">
        <v>25.247</v>
      </c>
      <c r="BH95" s="176">
        <v>24.77</v>
      </c>
      <c r="BI95" s="176">
        <v>0</v>
      </c>
      <c r="BJ95" s="176">
        <v>0</v>
      </c>
      <c r="BK95" s="176">
        <v>23.609000000000002</v>
      </c>
      <c r="BL95" s="176">
        <v>0</v>
      </c>
      <c r="BM95" s="176">
        <v>0</v>
      </c>
      <c r="BN95" s="176">
        <v>0</v>
      </c>
      <c r="BO95" s="176">
        <v>0</v>
      </c>
      <c r="BP95" s="176">
        <v>0</v>
      </c>
      <c r="BQ95" s="176">
        <v>0</v>
      </c>
      <c r="BR95" s="176">
        <v>0</v>
      </c>
      <c r="BS95" s="176">
        <v>0</v>
      </c>
      <c r="BT95" s="176">
        <v>0</v>
      </c>
      <c r="BU95" s="176">
        <v>0</v>
      </c>
      <c r="BV95" s="176">
        <v>0</v>
      </c>
      <c r="BW95" s="176">
        <v>0</v>
      </c>
      <c r="BX95" s="176">
        <v>0</v>
      </c>
      <c r="BY95" s="176">
        <v>0</v>
      </c>
      <c r="BZ95" s="176">
        <v>0</v>
      </c>
      <c r="CA95" s="176">
        <v>0</v>
      </c>
      <c r="CB95" s="176">
        <v>0</v>
      </c>
      <c r="CC95" s="176">
        <v>0</v>
      </c>
      <c r="CD95" s="176">
        <v>0</v>
      </c>
      <c r="CE95" s="176">
        <v>0</v>
      </c>
      <c r="CF95" s="176">
        <v>0</v>
      </c>
      <c r="CG95" s="176">
        <v>0</v>
      </c>
      <c r="CH95" s="176">
        <v>0</v>
      </c>
      <c r="CI95" s="176">
        <v>0</v>
      </c>
      <c r="CJ95" s="176">
        <v>0</v>
      </c>
      <c r="CK95" s="176">
        <v>0</v>
      </c>
      <c r="CL95" s="176">
        <v>0</v>
      </c>
      <c r="CM95" s="176">
        <v>29.254999999999999</v>
      </c>
      <c r="CN95" s="176">
        <v>29.254999999999999</v>
      </c>
      <c r="CO95" s="176">
        <v>0</v>
      </c>
      <c r="CP95" s="176">
        <v>31.85</v>
      </c>
      <c r="CQ95" s="176">
        <v>36.569000000000003</v>
      </c>
      <c r="CR95" s="176">
        <v>0</v>
      </c>
      <c r="CS95" s="176">
        <v>0</v>
      </c>
      <c r="CT95" s="176">
        <v>0</v>
      </c>
      <c r="CU95" s="176">
        <v>0</v>
      </c>
      <c r="CV95" s="176">
        <v>0</v>
      </c>
      <c r="CW95" s="176">
        <v>0</v>
      </c>
      <c r="CX95" s="176">
        <v>0</v>
      </c>
      <c r="CY95" s="176">
        <v>0</v>
      </c>
      <c r="CZ95" s="176">
        <v>0</v>
      </c>
      <c r="DA95" s="176">
        <v>0</v>
      </c>
      <c r="DB95" s="176">
        <v>0</v>
      </c>
      <c r="DC95" s="176">
        <v>0</v>
      </c>
      <c r="DD95" s="176">
        <v>36.569000000000003</v>
      </c>
      <c r="DE95" s="176">
        <v>0</v>
      </c>
      <c r="DF95" s="176">
        <v>0</v>
      </c>
      <c r="DG95" s="176">
        <v>0</v>
      </c>
      <c r="DH95" s="176">
        <v>0</v>
      </c>
      <c r="DI95" s="176">
        <v>0</v>
      </c>
      <c r="DJ95" s="176">
        <v>0</v>
      </c>
      <c r="DK95" s="176">
        <v>0</v>
      </c>
      <c r="DL95" s="176">
        <v>0</v>
      </c>
      <c r="DM95" s="176">
        <v>0</v>
      </c>
      <c r="DN95" s="176">
        <v>0</v>
      </c>
      <c r="DO95" s="176">
        <v>0</v>
      </c>
      <c r="DP95" s="176">
        <v>0</v>
      </c>
      <c r="DQ95" s="176">
        <v>0</v>
      </c>
      <c r="DR95" s="176">
        <v>0</v>
      </c>
      <c r="DS95" s="176">
        <v>0</v>
      </c>
      <c r="DT95" s="176">
        <v>0</v>
      </c>
      <c r="DU95" s="176">
        <v>0</v>
      </c>
      <c r="DV95" s="176">
        <v>0</v>
      </c>
      <c r="DW95" s="176">
        <v>0</v>
      </c>
      <c r="DX95" s="176">
        <v>0</v>
      </c>
      <c r="DY95" s="176">
        <v>0</v>
      </c>
      <c r="DZ95" s="176">
        <v>0</v>
      </c>
      <c r="EA95" s="176">
        <v>0</v>
      </c>
      <c r="EB95" s="176">
        <v>0</v>
      </c>
      <c r="EC95" s="176">
        <v>0</v>
      </c>
      <c r="ED95" s="176">
        <v>0</v>
      </c>
      <c r="EE95" s="176">
        <v>0</v>
      </c>
      <c r="EF95" s="277">
        <f t="shared" si="2"/>
        <v>0</v>
      </c>
      <c r="EG95" s="277">
        <f t="shared" si="3"/>
        <v>0</v>
      </c>
    </row>
    <row r="96" spans="1:137" x14ac:dyDescent="0.2">
      <c r="A96" s="174" t="str">
        <f>IF('1'!$A$1=1,B96,C96)</f>
        <v xml:space="preserve">      Credit</v>
      </c>
      <c r="B96" s="175" t="s">
        <v>214</v>
      </c>
      <c r="C96" s="175" t="s">
        <v>245</v>
      </c>
      <c r="D96" s="176">
        <v>0</v>
      </c>
      <c r="E96" s="176">
        <v>0</v>
      </c>
      <c r="F96" s="176">
        <v>0</v>
      </c>
      <c r="G96" s="176">
        <v>0</v>
      </c>
      <c r="H96" s="176">
        <v>0</v>
      </c>
      <c r="I96" s="176">
        <v>21.233000000000001</v>
      </c>
      <c r="J96" s="176">
        <v>0</v>
      </c>
      <c r="K96" s="176">
        <v>0</v>
      </c>
      <c r="L96" s="176">
        <v>0</v>
      </c>
      <c r="M96" s="176">
        <v>0</v>
      </c>
      <c r="N96" s="176">
        <v>0</v>
      </c>
      <c r="O96" s="176">
        <v>0</v>
      </c>
      <c r="P96" s="176">
        <v>0</v>
      </c>
      <c r="Q96" s="176">
        <v>0</v>
      </c>
      <c r="R96" s="176">
        <v>0</v>
      </c>
      <c r="S96" s="176">
        <v>0</v>
      </c>
      <c r="T96" s="176">
        <v>0</v>
      </c>
      <c r="U96" s="176">
        <v>24.951000000000001</v>
      </c>
      <c r="V96" s="176">
        <v>24.817</v>
      </c>
      <c r="W96" s="176">
        <v>25.065000000000001</v>
      </c>
      <c r="X96" s="176">
        <v>0</v>
      </c>
      <c r="Y96" s="176">
        <v>0</v>
      </c>
      <c r="Z96" s="176">
        <v>0</v>
      </c>
      <c r="AA96" s="176">
        <v>0</v>
      </c>
      <c r="AB96" s="176">
        <v>0</v>
      </c>
      <c r="AC96" s="176">
        <v>0</v>
      </c>
      <c r="AD96" s="176">
        <v>0</v>
      </c>
      <c r="AE96" s="176">
        <v>0</v>
      </c>
      <c r="AF96" s="176">
        <v>0</v>
      </c>
      <c r="AG96" s="176">
        <v>0</v>
      </c>
      <c r="AH96" s="176">
        <v>0</v>
      </c>
      <c r="AI96" s="176">
        <v>0</v>
      </c>
      <c r="AJ96" s="176">
        <v>0</v>
      </c>
      <c r="AK96" s="176">
        <v>26.655000000000001</v>
      </c>
      <c r="AL96" s="176">
        <v>26.704999999999998</v>
      </c>
      <c r="AM96" s="176">
        <v>27.516999999999999</v>
      </c>
      <c r="AN96" s="176">
        <v>0</v>
      </c>
      <c r="AO96" s="176">
        <v>0</v>
      </c>
      <c r="AP96" s="176">
        <v>0</v>
      </c>
      <c r="AQ96" s="176">
        <v>0</v>
      </c>
      <c r="AR96" s="176">
        <v>0</v>
      </c>
      <c r="AS96" s="176">
        <v>26.202000000000002</v>
      </c>
      <c r="AT96" s="176">
        <v>26.401</v>
      </c>
      <c r="AU96" s="176">
        <v>27.481999999999999</v>
      </c>
      <c r="AV96" s="176">
        <v>28.190999999999999</v>
      </c>
      <c r="AW96" s="176">
        <v>0</v>
      </c>
      <c r="AX96" s="176">
        <v>0</v>
      </c>
      <c r="AY96" s="176">
        <v>27.789000000000001</v>
      </c>
      <c r="AZ96" s="176">
        <v>0</v>
      </c>
      <c r="BA96" s="176">
        <v>0</v>
      </c>
      <c r="BB96" s="176">
        <v>0</v>
      </c>
      <c r="BC96" s="176">
        <v>26.811</v>
      </c>
      <c r="BD96" s="176">
        <v>26.379000000000001</v>
      </c>
      <c r="BE96" s="176">
        <v>0</v>
      </c>
      <c r="BF96" s="176">
        <v>25.751000000000001</v>
      </c>
      <c r="BG96" s="176">
        <v>25.247</v>
      </c>
      <c r="BH96" s="176">
        <v>24.77</v>
      </c>
      <c r="BI96" s="176">
        <v>0</v>
      </c>
      <c r="BJ96" s="176">
        <v>0</v>
      </c>
      <c r="BK96" s="176">
        <v>23.609000000000002</v>
      </c>
      <c r="BL96" s="176">
        <v>0</v>
      </c>
      <c r="BM96" s="176">
        <v>0</v>
      </c>
      <c r="BN96" s="176">
        <v>0</v>
      </c>
      <c r="BO96" s="176">
        <v>0</v>
      </c>
      <c r="BP96" s="176">
        <v>0</v>
      </c>
      <c r="BQ96" s="176">
        <v>0</v>
      </c>
      <c r="BR96" s="176">
        <v>0</v>
      </c>
      <c r="BS96" s="176">
        <v>0</v>
      </c>
      <c r="BT96" s="176">
        <v>0</v>
      </c>
      <c r="BU96" s="176">
        <v>0</v>
      </c>
      <c r="BV96" s="176">
        <v>0</v>
      </c>
      <c r="BW96" s="176">
        <v>0</v>
      </c>
      <c r="BX96" s="176">
        <v>0</v>
      </c>
      <c r="BY96" s="176">
        <v>0</v>
      </c>
      <c r="BZ96" s="176">
        <v>0</v>
      </c>
      <c r="CA96" s="176">
        <v>0</v>
      </c>
      <c r="CB96" s="176">
        <v>0</v>
      </c>
      <c r="CC96" s="176">
        <v>0</v>
      </c>
      <c r="CD96" s="176">
        <v>0</v>
      </c>
      <c r="CE96" s="176">
        <v>0</v>
      </c>
      <c r="CF96" s="176">
        <v>0</v>
      </c>
      <c r="CG96" s="176">
        <v>0</v>
      </c>
      <c r="CH96" s="176">
        <v>0</v>
      </c>
      <c r="CI96" s="176">
        <v>0</v>
      </c>
      <c r="CJ96" s="176">
        <v>0</v>
      </c>
      <c r="CK96" s="176">
        <v>0</v>
      </c>
      <c r="CL96" s="176">
        <v>0</v>
      </c>
      <c r="CM96" s="176">
        <v>29.254999999999999</v>
      </c>
      <c r="CN96" s="176">
        <v>29.254999999999999</v>
      </c>
      <c r="CO96" s="176">
        <v>0</v>
      </c>
      <c r="CP96" s="176">
        <v>31.85</v>
      </c>
      <c r="CQ96" s="176">
        <v>36.569000000000003</v>
      </c>
      <c r="CR96" s="176">
        <v>0</v>
      </c>
      <c r="CS96" s="176">
        <v>0</v>
      </c>
      <c r="CT96" s="176">
        <v>0</v>
      </c>
      <c r="CU96" s="176">
        <v>0</v>
      </c>
      <c r="CV96" s="176">
        <v>0</v>
      </c>
      <c r="CW96" s="176">
        <v>0</v>
      </c>
      <c r="CX96" s="176">
        <v>0</v>
      </c>
      <c r="CY96" s="176">
        <v>0</v>
      </c>
      <c r="CZ96" s="176">
        <v>0</v>
      </c>
      <c r="DA96" s="176">
        <v>0</v>
      </c>
      <c r="DB96" s="176">
        <v>0</v>
      </c>
      <c r="DC96" s="176">
        <v>0</v>
      </c>
      <c r="DD96" s="176">
        <v>36.569000000000003</v>
      </c>
      <c r="DE96" s="176">
        <v>0</v>
      </c>
      <c r="DF96" s="176">
        <v>0</v>
      </c>
      <c r="DG96" s="176">
        <v>0</v>
      </c>
      <c r="DH96" s="176">
        <v>0</v>
      </c>
      <c r="DI96" s="176">
        <v>0</v>
      </c>
      <c r="DJ96" s="176">
        <v>0</v>
      </c>
      <c r="DK96" s="176">
        <v>0</v>
      </c>
      <c r="DL96" s="176">
        <v>0</v>
      </c>
      <c r="DM96" s="176">
        <v>0</v>
      </c>
      <c r="DN96" s="176">
        <v>0</v>
      </c>
      <c r="DO96" s="176">
        <v>0</v>
      </c>
      <c r="DP96" s="176">
        <v>0</v>
      </c>
      <c r="DQ96" s="176">
        <v>0</v>
      </c>
      <c r="DR96" s="176">
        <v>0</v>
      </c>
      <c r="DS96" s="176">
        <v>0</v>
      </c>
      <c r="DT96" s="176">
        <v>0</v>
      </c>
      <c r="DU96" s="176">
        <v>0</v>
      </c>
      <c r="DV96" s="176">
        <v>0</v>
      </c>
      <c r="DW96" s="176">
        <v>0</v>
      </c>
      <c r="DX96" s="176">
        <v>0</v>
      </c>
      <c r="DY96" s="176">
        <v>0</v>
      </c>
      <c r="DZ96" s="176">
        <v>0</v>
      </c>
      <c r="EA96" s="176">
        <v>0</v>
      </c>
      <c r="EB96" s="176">
        <v>0</v>
      </c>
      <c r="EC96" s="176">
        <v>0</v>
      </c>
      <c r="ED96" s="176">
        <v>0</v>
      </c>
      <c r="EE96" s="176">
        <v>0</v>
      </c>
      <c r="EF96" s="277">
        <f t="shared" si="2"/>
        <v>0</v>
      </c>
      <c r="EG96" s="277">
        <f t="shared" si="3"/>
        <v>0</v>
      </c>
    </row>
    <row r="97" spans="1:137" x14ac:dyDescent="0.2">
      <c r="A97" s="174" t="str">
        <f>IF('1'!$A$1=1,B97,C97)</f>
        <v xml:space="preserve">      Debit</v>
      </c>
      <c r="B97" s="175" t="s">
        <v>216</v>
      </c>
      <c r="C97" s="175" t="s">
        <v>246</v>
      </c>
      <c r="D97" s="176">
        <v>0</v>
      </c>
      <c r="E97" s="176">
        <v>0</v>
      </c>
      <c r="F97" s="176">
        <v>0</v>
      </c>
      <c r="G97" s="176">
        <v>0</v>
      </c>
      <c r="H97" s="176">
        <v>0</v>
      </c>
      <c r="I97" s="176">
        <v>0</v>
      </c>
      <c r="J97" s="176">
        <v>0</v>
      </c>
      <c r="K97" s="176">
        <v>0</v>
      </c>
      <c r="L97" s="176">
        <v>0</v>
      </c>
      <c r="M97" s="176">
        <v>0</v>
      </c>
      <c r="N97" s="176">
        <v>0</v>
      </c>
      <c r="O97" s="176">
        <v>0</v>
      </c>
      <c r="P97" s="176">
        <v>0</v>
      </c>
      <c r="Q97" s="176">
        <v>0</v>
      </c>
      <c r="R97" s="176">
        <v>0</v>
      </c>
      <c r="S97" s="176">
        <v>0</v>
      </c>
      <c r="T97" s="176">
        <v>0</v>
      </c>
      <c r="U97" s="176">
        <v>0</v>
      </c>
      <c r="V97" s="176">
        <v>0</v>
      </c>
      <c r="W97" s="176">
        <v>0</v>
      </c>
      <c r="X97" s="176">
        <v>0</v>
      </c>
      <c r="Y97" s="176">
        <v>0</v>
      </c>
      <c r="Z97" s="176">
        <v>0</v>
      </c>
      <c r="AA97" s="176">
        <v>0</v>
      </c>
      <c r="AB97" s="176">
        <v>0</v>
      </c>
      <c r="AC97" s="176">
        <v>0</v>
      </c>
      <c r="AD97" s="176">
        <v>0</v>
      </c>
      <c r="AE97" s="176">
        <v>0</v>
      </c>
      <c r="AF97" s="176">
        <v>0</v>
      </c>
      <c r="AG97" s="176">
        <v>0</v>
      </c>
      <c r="AH97" s="176">
        <v>0</v>
      </c>
      <c r="AI97" s="176">
        <v>0</v>
      </c>
      <c r="AJ97" s="176">
        <v>0</v>
      </c>
      <c r="AK97" s="176">
        <v>0</v>
      </c>
      <c r="AL97" s="176">
        <v>0</v>
      </c>
      <c r="AM97" s="176">
        <v>0</v>
      </c>
      <c r="AN97" s="176">
        <v>0</v>
      </c>
      <c r="AO97" s="176">
        <v>0</v>
      </c>
      <c r="AP97" s="176">
        <v>0</v>
      </c>
      <c r="AQ97" s="176">
        <v>0</v>
      </c>
      <c r="AR97" s="176">
        <v>0</v>
      </c>
      <c r="AS97" s="176">
        <v>0</v>
      </c>
      <c r="AT97" s="176">
        <v>0</v>
      </c>
      <c r="AU97" s="176">
        <v>0</v>
      </c>
      <c r="AV97" s="176">
        <v>0</v>
      </c>
      <c r="AW97" s="176">
        <v>0</v>
      </c>
      <c r="AX97" s="176">
        <v>0</v>
      </c>
      <c r="AY97" s="176">
        <v>0</v>
      </c>
      <c r="AZ97" s="176">
        <v>0</v>
      </c>
      <c r="BA97" s="176">
        <v>0</v>
      </c>
      <c r="BB97" s="176">
        <v>0</v>
      </c>
      <c r="BC97" s="176">
        <v>0</v>
      </c>
      <c r="BD97" s="176">
        <v>0</v>
      </c>
      <c r="BE97" s="176">
        <v>0</v>
      </c>
      <c r="BF97" s="176">
        <v>0</v>
      </c>
      <c r="BG97" s="176">
        <v>0</v>
      </c>
      <c r="BH97" s="176">
        <v>0</v>
      </c>
      <c r="BI97" s="176">
        <v>0</v>
      </c>
      <c r="BJ97" s="176">
        <v>0</v>
      </c>
      <c r="BK97" s="176">
        <v>0</v>
      </c>
      <c r="BL97" s="176">
        <v>0</v>
      </c>
      <c r="BM97" s="176">
        <v>0</v>
      </c>
      <c r="BN97" s="176">
        <v>0</v>
      </c>
      <c r="BO97" s="176">
        <v>0</v>
      </c>
      <c r="BP97" s="176">
        <v>0</v>
      </c>
      <c r="BQ97" s="176">
        <v>0</v>
      </c>
      <c r="BR97" s="176">
        <v>0</v>
      </c>
      <c r="BS97" s="176">
        <v>0</v>
      </c>
      <c r="BT97" s="176">
        <v>0</v>
      </c>
      <c r="BU97" s="176">
        <v>0</v>
      </c>
      <c r="BV97" s="176">
        <v>0</v>
      </c>
      <c r="BW97" s="176">
        <v>0</v>
      </c>
      <c r="BX97" s="176">
        <v>0</v>
      </c>
      <c r="BY97" s="176">
        <v>0</v>
      </c>
      <c r="BZ97" s="176">
        <v>0</v>
      </c>
      <c r="CA97" s="176">
        <v>0</v>
      </c>
      <c r="CB97" s="176">
        <v>0</v>
      </c>
      <c r="CC97" s="176">
        <v>0</v>
      </c>
      <c r="CD97" s="176">
        <v>0</v>
      </c>
      <c r="CE97" s="176">
        <v>0</v>
      </c>
      <c r="CF97" s="176">
        <v>0</v>
      </c>
      <c r="CG97" s="176">
        <v>0</v>
      </c>
      <c r="CH97" s="176">
        <v>0</v>
      </c>
      <c r="CI97" s="176">
        <v>0</v>
      </c>
      <c r="CJ97" s="176">
        <v>0</v>
      </c>
      <c r="CK97" s="176">
        <v>0</v>
      </c>
      <c r="CL97" s="176">
        <v>0</v>
      </c>
      <c r="CM97" s="176">
        <v>0</v>
      </c>
      <c r="CN97" s="176">
        <v>0</v>
      </c>
      <c r="CO97" s="176">
        <v>0</v>
      </c>
      <c r="CP97" s="176">
        <v>0</v>
      </c>
      <c r="CQ97" s="176">
        <v>0</v>
      </c>
      <c r="CR97" s="176">
        <v>0</v>
      </c>
      <c r="CS97" s="176">
        <v>0</v>
      </c>
      <c r="CT97" s="176">
        <v>0</v>
      </c>
      <c r="CU97" s="176">
        <v>0</v>
      </c>
      <c r="CV97" s="176">
        <v>0</v>
      </c>
      <c r="CW97" s="176">
        <v>0</v>
      </c>
      <c r="CX97" s="176">
        <v>0</v>
      </c>
      <c r="CY97" s="176">
        <v>0</v>
      </c>
      <c r="CZ97" s="176">
        <v>0</v>
      </c>
      <c r="DA97" s="176">
        <v>0</v>
      </c>
      <c r="DB97" s="176">
        <v>0</v>
      </c>
      <c r="DC97" s="176">
        <v>0</v>
      </c>
      <c r="DD97" s="176">
        <v>0</v>
      </c>
      <c r="DE97" s="176">
        <v>0</v>
      </c>
      <c r="DF97" s="176">
        <v>0</v>
      </c>
      <c r="DG97" s="176">
        <v>0</v>
      </c>
      <c r="DH97" s="176">
        <v>0</v>
      </c>
      <c r="DI97" s="176">
        <v>0</v>
      </c>
      <c r="DJ97" s="176">
        <v>0</v>
      </c>
      <c r="DK97" s="176">
        <v>0</v>
      </c>
      <c r="DL97" s="176">
        <v>0</v>
      </c>
      <c r="DM97" s="176">
        <v>0</v>
      </c>
      <c r="DN97" s="176">
        <v>0</v>
      </c>
      <c r="DO97" s="176">
        <v>0</v>
      </c>
      <c r="DP97" s="176">
        <v>0</v>
      </c>
      <c r="DQ97" s="176">
        <v>0</v>
      </c>
      <c r="DR97" s="176">
        <v>0</v>
      </c>
      <c r="DS97" s="176">
        <v>0</v>
      </c>
      <c r="DT97" s="176">
        <v>0</v>
      </c>
      <c r="DU97" s="176">
        <v>0</v>
      </c>
      <c r="DV97" s="176">
        <v>0</v>
      </c>
      <c r="DW97" s="176">
        <v>0</v>
      </c>
      <c r="DX97" s="176">
        <v>0</v>
      </c>
      <c r="DY97" s="176">
        <v>0</v>
      </c>
      <c r="DZ97" s="176">
        <v>0</v>
      </c>
      <c r="EA97" s="176">
        <v>0</v>
      </c>
      <c r="EB97" s="176">
        <v>0</v>
      </c>
      <c r="EC97" s="176">
        <v>0</v>
      </c>
      <c r="ED97" s="176">
        <v>0</v>
      </c>
      <c r="EE97" s="176">
        <v>0</v>
      </c>
      <c r="EF97" s="277">
        <f t="shared" si="2"/>
        <v>0</v>
      </c>
      <c r="EG97" s="277">
        <f t="shared" si="3"/>
        <v>0</v>
      </c>
    </row>
    <row r="98" spans="1:137" x14ac:dyDescent="0.2">
      <c r="A98" s="192" t="str">
        <f>IF('1'!$A$1=1,B98,C98)</f>
        <v>Freight</v>
      </c>
      <c r="B98" s="193" t="s">
        <v>248</v>
      </c>
      <c r="C98" s="193" t="s">
        <v>247</v>
      </c>
      <c r="D98" s="176">
        <v>2087.2749999999996</v>
      </c>
      <c r="E98" s="176">
        <v>2815.1880000000001</v>
      </c>
      <c r="F98" s="176">
        <v>3674.482</v>
      </c>
      <c r="G98" s="176">
        <v>3951.4479999999994</v>
      </c>
      <c r="H98" s="176">
        <v>3848.4069999999997</v>
      </c>
      <c r="I98" s="176">
        <v>3843.1420000000003</v>
      </c>
      <c r="J98" s="176">
        <v>4895.4090000000006</v>
      </c>
      <c r="K98" s="176">
        <v>4757.9110000000001</v>
      </c>
      <c r="L98" s="176">
        <v>4291.3329999999996</v>
      </c>
      <c r="M98" s="176">
        <v>4390.1030000000001</v>
      </c>
      <c r="N98" s="176">
        <v>4289.5230000000001</v>
      </c>
      <c r="O98" s="176">
        <v>5032.8040000000001</v>
      </c>
      <c r="P98" s="176">
        <v>4827.6790000000001</v>
      </c>
      <c r="Q98" s="176">
        <v>5120.2519999999995</v>
      </c>
      <c r="R98" s="176">
        <v>5482.0810000000001</v>
      </c>
      <c r="S98" s="176">
        <v>4613.3100000000004</v>
      </c>
      <c r="T98" s="176">
        <v>5318.567</v>
      </c>
      <c r="U98" s="176">
        <v>5040.1710000000003</v>
      </c>
      <c r="V98" s="176">
        <v>4218.8530000000001</v>
      </c>
      <c r="W98" s="176">
        <v>5363.8690000000006</v>
      </c>
      <c r="X98" s="176">
        <v>5491.5709999999999</v>
      </c>
      <c r="Y98" s="176">
        <v>6722.6480000000001</v>
      </c>
      <c r="Z98" s="176">
        <v>6810.7479999999996</v>
      </c>
      <c r="AA98" s="176">
        <v>6629.7449999999999</v>
      </c>
      <c r="AB98" s="176">
        <v>7384.9669999999996</v>
      </c>
      <c r="AC98" s="176">
        <v>6135.3039999999992</v>
      </c>
      <c r="AD98" s="176">
        <v>5319.308</v>
      </c>
      <c r="AE98" s="176">
        <v>6230.7840000000006</v>
      </c>
      <c r="AF98" s="176">
        <v>6473.8049999999994</v>
      </c>
      <c r="AG98" s="176">
        <v>6213.9079999999994</v>
      </c>
      <c r="AH98" s="176">
        <v>6206.6670000000004</v>
      </c>
      <c r="AI98" s="176">
        <v>7203.5109999999995</v>
      </c>
      <c r="AJ98" s="176">
        <v>7075.4319999999998</v>
      </c>
      <c r="AK98" s="176">
        <v>5917.4049999999997</v>
      </c>
      <c r="AL98" s="176">
        <v>6836.55</v>
      </c>
      <c r="AM98" s="176">
        <v>6934.16</v>
      </c>
      <c r="AN98" s="176">
        <v>5317.2190000000001</v>
      </c>
      <c r="AO98" s="176">
        <v>5080.9870000000001</v>
      </c>
      <c r="AP98" s="176">
        <v>6822.3720000000003</v>
      </c>
      <c r="AQ98" s="176">
        <v>6564.0889999999999</v>
      </c>
      <c r="AR98" s="176">
        <v>6204.95</v>
      </c>
      <c r="AS98" s="176">
        <v>6602.9470000000001</v>
      </c>
      <c r="AT98" s="176">
        <v>7682.5999999999995</v>
      </c>
      <c r="AU98" s="176">
        <v>6898.0349999999999</v>
      </c>
      <c r="AV98" s="176">
        <v>7019.625</v>
      </c>
      <c r="AW98" s="176">
        <v>6441.1710000000003</v>
      </c>
      <c r="AX98" s="176">
        <v>6871.6410000000005</v>
      </c>
      <c r="AY98" s="176">
        <v>7308.5429999999997</v>
      </c>
      <c r="AZ98" s="176">
        <v>7387.9810000000007</v>
      </c>
      <c r="BA98" s="176">
        <v>5866.7070000000003</v>
      </c>
      <c r="BB98" s="176">
        <v>6742.7469999999994</v>
      </c>
      <c r="BC98" s="176">
        <v>7292.7270000000008</v>
      </c>
      <c r="BD98" s="176">
        <v>7254.183</v>
      </c>
      <c r="BE98" s="176">
        <v>6492.527</v>
      </c>
      <c r="BF98" s="176">
        <v>6643.85</v>
      </c>
      <c r="BG98" s="176">
        <v>5125.1390000000001</v>
      </c>
      <c r="BH98" s="176">
        <v>5399.8</v>
      </c>
      <c r="BI98" s="176">
        <v>5507.4219999999996</v>
      </c>
      <c r="BJ98" s="176">
        <v>6384.29</v>
      </c>
      <c r="BK98" s="176">
        <v>6091.2340000000004</v>
      </c>
      <c r="BL98" s="176">
        <v>4775.6319999999996</v>
      </c>
      <c r="BM98" s="176">
        <v>4550.357</v>
      </c>
      <c r="BN98" s="176">
        <v>5176.8100000000004</v>
      </c>
      <c r="BO98" s="176">
        <v>5336.0320000000002</v>
      </c>
      <c r="BP98" s="176">
        <v>5443.3090000000002</v>
      </c>
      <c r="BQ98" s="176">
        <v>5207.9319999999998</v>
      </c>
      <c r="BR98" s="176">
        <v>5981.5119999999997</v>
      </c>
      <c r="BS98" s="176">
        <v>6027.1909999999998</v>
      </c>
      <c r="BT98" s="176">
        <v>5959.0410000000002</v>
      </c>
      <c r="BU98" s="176">
        <v>5863.2650000000003</v>
      </c>
      <c r="BV98" s="176">
        <v>6001.7529999999997</v>
      </c>
      <c r="BW98" s="176">
        <v>6169.1689999999999</v>
      </c>
      <c r="BX98" s="176">
        <v>5333.5370000000003</v>
      </c>
      <c r="BY98" s="176">
        <v>3848.0830000000001</v>
      </c>
      <c r="BZ98" s="176">
        <v>4085.9470000000006</v>
      </c>
      <c r="CA98" s="176">
        <v>3602.971</v>
      </c>
      <c r="CB98" s="176">
        <v>3698.7820000000002</v>
      </c>
      <c r="CC98" s="176">
        <v>3513.9430000000002</v>
      </c>
      <c r="CD98" s="176">
        <v>3973.3240000000001</v>
      </c>
      <c r="CE98" s="176">
        <v>3910.5880000000002</v>
      </c>
      <c r="CF98" s="176">
        <v>3314.2460000000001</v>
      </c>
      <c r="CG98" s="176">
        <v>3349.5839999999998</v>
      </c>
      <c r="CH98" s="176">
        <v>3490.9009999999998</v>
      </c>
      <c r="CI98" s="176">
        <v>3782.6709999999998</v>
      </c>
      <c r="CJ98" s="176">
        <v>3609.5839999999998</v>
      </c>
      <c r="CK98" s="176">
        <v>3381.2260000000001</v>
      </c>
      <c r="CL98" s="176">
        <v>3861.6469999999999</v>
      </c>
      <c r="CM98" s="176">
        <v>3832.3919999999998</v>
      </c>
      <c r="CN98" s="176">
        <v>3949.4119999999998</v>
      </c>
      <c r="CO98" s="176">
        <v>3510.5879999999997</v>
      </c>
      <c r="CP98" s="176">
        <v>4044.9610000000002</v>
      </c>
      <c r="CQ98" s="176">
        <v>4644.2119999999995</v>
      </c>
      <c r="CR98" s="176">
        <v>4534.5059999999994</v>
      </c>
      <c r="CS98" s="176">
        <v>4571.0749999999998</v>
      </c>
      <c r="CT98" s="176">
        <v>4424.7999999999993</v>
      </c>
      <c r="CU98" s="176">
        <v>4607.6440000000002</v>
      </c>
      <c r="CV98" s="176">
        <v>4644.2119999999995</v>
      </c>
      <c r="CW98" s="176">
        <v>4241.9569999999994</v>
      </c>
      <c r="CX98" s="176">
        <v>4607.643</v>
      </c>
      <c r="CY98" s="176">
        <v>4461.3689999999997</v>
      </c>
      <c r="CZ98" s="176">
        <v>4607.643</v>
      </c>
      <c r="DA98" s="176">
        <v>4497.9380000000001</v>
      </c>
      <c r="DB98" s="176">
        <v>5265.8779999999997</v>
      </c>
      <c r="DC98" s="176">
        <v>5229.3089999999993</v>
      </c>
      <c r="DD98" s="176">
        <v>5046.4659999999994</v>
      </c>
      <c r="DE98" s="176">
        <v>5039.6149999999998</v>
      </c>
      <c r="DF98" s="176">
        <v>4772.5160000000005</v>
      </c>
      <c r="DG98" s="176">
        <v>5044.7740000000003</v>
      </c>
      <c r="DH98" s="176">
        <v>4998.6390000000001</v>
      </c>
      <c r="DI98" s="176">
        <v>4784.585</v>
      </c>
      <c r="DJ98" s="176">
        <v>5180.9580000000005</v>
      </c>
      <c r="DK98" s="176">
        <v>4605.1839999999993</v>
      </c>
      <c r="DL98" s="176">
        <v>4884.3360000000002</v>
      </c>
      <c r="DM98" s="176">
        <v>4938.2569999999996</v>
      </c>
      <c r="DN98" s="176">
        <v>5410.7030000000004</v>
      </c>
      <c r="DO98" s="176">
        <v>5436.9970000000003</v>
      </c>
      <c r="DP98" s="176">
        <v>5238.415</v>
      </c>
      <c r="DQ98" s="176">
        <v>5567.732</v>
      </c>
      <c r="DR98" s="176">
        <v>5292.8329999999996</v>
      </c>
      <c r="DS98" s="176">
        <v>5636.5209999999997</v>
      </c>
      <c r="DT98" s="176">
        <v>1094.8330000000001</v>
      </c>
      <c r="DU98" s="176">
        <v>1083.4489999999998</v>
      </c>
      <c r="DV98" s="176">
        <v>1037.0170000000001</v>
      </c>
      <c r="DW98" s="176">
        <v>704.03</v>
      </c>
      <c r="DX98" s="176">
        <v>955.19</v>
      </c>
      <c r="DY98" s="176">
        <v>1122.6410000000001</v>
      </c>
      <c r="DZ98" s="176">
        <v>626.91200000000003</v>
      </c>
      <c r="EA98" s="176">
        <v>745.95399999999995</v>
      </c>
      <c r="EB98" s="176">
        <v>702.41099999999994</v>
      </c>
      <c r="EC98" s="176">
        <v>457.89800000000002</v>
      </c>
      <c r="ED98" s="176">
        <v>336.83199999999999</v>
      </c>
      <c r="EE98" s="176">
        <v>1097.1969999999999</v>
      </c>
      <c r="EF98" s="277">
        <f t="shared" si="2"/>
        <v>61975.160000000011</v>
      </c>
      <c r="EG98" s="277">
        <f t="shared" si="3"/>
        <v>9964.3639999999996</v>
      </c>
    </row>
    <row r="99" spans="1:137" x14ac:dyDescent="0.2">
      <c r="A99" s="174" t="str">
        <f>IF('1'!$A$1=1,B99,C99)</f>
        <v xml:space="preserve">      Credit</v>
      </c>
      <c r="B99" s="175" t="s">
        <v>214</v>
      </c>
      <c r="C99" s="175" t="s">
        <v>245</v>
      </c>
      <c r="D99" s="176">
        <v>2213.7759999999998</v>
      </c>
      <c r="E99" s="176">
        <v>3011.027</v>
      </c>
      <c r="F99" s="176">
        <v>3860.5320000000002</v>
      </c>
      <c r="G99" s="176">
        <v>4155.8329999999996</v>
      </c>
      <c r="H99" s="176">
        <v>4036.6439999999998</v>
      </c>
      <c r="I99" s="176">
        <v>4013.0050000000001</v>
      </c>
      <c r="J99" s="176">
        <v>5091.2250000000004</v>
      </c>
      <c r="K99" s="176">
        <v>4930.9260000000004</v>
      </c>
      <c r="L99" s="176">
        <v>4487.384</v>
      </c>
      <c r="M99" s="176">
        <v>4521.1509999999998</v>
      </c>
      <c r="N99" s="176">
        <v>4452.7110000000002</v>
      </c>
      <c r="O99" s="176">
        <v>5243.4790000000003</v>
      </c>
      <c r="P99" s="176">
        <v>5046.0159999999996</v>
      </c>
      <c r="Q99" s="176">
        <v>5199.4309999999996</v>
      </c>
      <c r="R99" s="176">
        <v>5745.643</v>
      </c>
      <c r="S99" s="176">
        <v>4767.0870000000004</v>
      </c>
      <c r="T99" s="176">
        <v>5469.8059999999996</v>
      </c>
      <c r="U99" s="176">
        <v>5214.83</v>
      </c>
      <c r="V99" s="176">
        <v>4392.57</v>
      </c>
      <c r="W99" s="176">
        <v>5539.3230000000003</v>
      </c>
      <c r="X99" s="176">
        <v>5701.7749999999996</v>
      </c>
      <c r="Y99" s="176">
        <v>6877.192</v>
      </c>
      <c r="Z99" s="176">
        <v>6990.6549999999997</v>
      </c>
      <c r="AA99" s="176">
        <v>6917.9949999999999</v>
      </c>
      <c r="AB99" s="176">
        <v>7575.0209999999997</v>
      </c>
      <c r="AC99" s="176">
        <v>6324.4979999999996</v>
      </c>
      <c r="AD99" s="176">
        <v>5535.32</v>
      </c>
      <c r="AE99" s="176">
        <v>6391.9250000000002</v>
      </c>
      <c r="AF99" s="176">
        <v>6632.3469999999998</v>
      </c>
      <c r="AG99" s="176">
        <v>6370.5609999999997</v>
      </c>
      <c r="AH99" s="176">
        <v>6388.4520000000002</v>
      </c>
      <c r="AI99" s="176">
        <v>7382.9579999999996</v>
      </c>
      <c r="AJ99" s="176">
        <v>7232.0839999999998</v>
      </c>
      <c r="AK99" s="176">
        <v>6103.99</v>
      </c>
      <c r="AL99" s="176">
        <v>7023.4870000000001</v>
      </c>
      <c r="AM99" s="176">
        <v>7099.259</v>
      </c>
      <c r="AN99" s="176">
        <v>5487.8249999999998</v>
      </c>
      <c r="AO99" s="176">
        <v>5244.0129999999999</v>
      </c>
      <c r="AP99" s="176">
        <v>7006.76</v>
      </c>
      <c r="AQ99" s="176">
        <v>6747.1509999999998</v>
      </c>
      <c r="AR99" s="176">
        <v>6388.2190000000001</v>
      </c>
      <c r="AS99" s="176">
        <v>6760.16</v>
      </c>
      <c r="AT99" s="176">
        <v>7867.4049999999997</v>
      </c>
      <c r="AU99" s="176">
        <v>7090.41</v>
      </c>
      <c r="AV99" s="176">
        <v>7216.9639999999999</v>
      </c>
      <c r="AW99" s="176">
        <v>6609.9350000000004</v>
      </c>
      <c r="AX99" s="176">
        <v>7039.2420000000002</v>
      </c>
      <c r="AY99" s="176">
        <v>7503.067</v>
      </c>
      <c r="AZ99" s="176">
        <v>7555.2560000000003</v>
      </c>
      <c r="BA99" s="176">
        <v>6029.6710000000003</v>
      </c>
      <c r="BB99" s="176">
        <v>6877.0649999999996</v>
      </c>
      <c r="BC99" s="176">
        <v>7346.35</v>
      </c>
      <c r="BD99" s="176">
        <v>7306.9409999999998</v>
      </c>
      <c r="BE99" s="176">
        <v>6572.027</v>
      </c>
      <c r="BF99" s="176">
        <v>6798.3580000000002</v>
      </c>
      <c r="BG99" s="176">
        <v>5276.6210000000001</v>
      </c>
      <c r="BH99" s="176">
        <v>5573.1880000000001</v>
      </c>
      <c r="BI99" s="176">
        <v>5656.2709999999997</v>
      </c>
      <c r="BJ99" s="176">
        <v>6530.4949999999999</v>
      </c>
      <c r="BK99" s="176">
        <v>6209.2809999999999</v>
      </c>
      <c r="BL99" s="176">
        <v>4775.6319999999996</v>
      </c>
      <c r="BM99" s="176">
        <v>4550.357</v>
      </c>
      <c r="BN99" s="176">
        <v>5176.8100000000004</v>
      </c>
      <c r="BO99" s="176">
        <v>5336.0320000000002</v>
      </c>
      <c r="BP99" s="176">
        <v>5443.3090000000002</v>
      </c>
      <c r="BQ99" s="176">
        <v>5207.9319999999998</v>
      </c>
      <c r="BR99" s="176">
        <v>5981.5119999999997</v>
      </c>
      <c r="BS99" s="176">
        <v>6027.1909999999998</v>
      </c>
      <c r="BT99" s="176">
        <v>5959.0410000000002</v>
      </c>
      <c r="BU99" s="176">
        <v>5863.2650000000003</v>
      </c>
      <c r="BV99" s="176">
        <v>6001.7529999999997</v>
      </c>
      <c r="BW99" s="176">
        <v>6169.1689999999999</v>
      </c>
      <c r="BX99" s="176">
        <v>5333.5370000000003</v>
      </c>
      <c r="BY99" s="176">
        <v>3848.0830000000001</v>
      </c>
      <c r="BZ99" s="176">
        <v>4113.7430000000004</v>
      </c>
      <c r="CA99" s="176">
        <v>3630.9009999999998</v>
      </c>
      <c r="CB99" s="176">
        <v>3726.3850000000002</v>
      </c>
      <c r="CC99" s="176">
        <v>3513.9430000000002</v>
      </c>
      <c r="CD99" s="176">
        <v>3973.3240000000001</v>
      </c>
      <c r="CE99" s="176">
        <v>3910.5880000000002</v>
      </c>
      <c r="CF99" s="176">
        <v>3314.2460000000001</v>
      </c>
      <c r="CG99" s="176">
        <v>3349.5839999999998</v>
      </c>
      <c r="CH99" s="176">
        <v>3490.9009999999998</v>
      </c>
      <c r="CI99" s="176">
        <v>3782.6709999999998</v>
      </c>
      <c r="CJ99" s="176">
        <v>3609.5839999999998</v>
      </c>
      <c r="CK99" s="176">
        <v>3381.2260000000001</v>
      </c>
      <c r="CL99" s="176">
        <v>3861.6469999999999</v>
      </c>
      <c r="CM99" s="176">
        <v>3832.3919999999998</v>
      </c>
      <c r="CN99" s="176">
        <v>3949.4119999999998</v>
      </c>
      <c r="CO99" s="176">
        <v>3539.8429999999998</v>
      </c>
      <c r="CP99" s="176">
        <v>4076.8110000000001</v>
      </c>
      <c r="CQ99" s="176">
        <v>4680.7809999999999</v>
      </c>
      <c r="CR99" s="176">
        <v>4571.0749999999998</v>
      </c>
      <c r="CS99" s="176">
        <v>4607.6440000000002</v>
      </c>
      <c r="CT99" s="176">
        <v>4461.3689999999997</v>
      </c>
      <c r="CU99" s="176">
        <v>4607.6440000000002</v>
      </c>
      <c r="CV99" s="176">
        <v>4680.7809999999999</v>
      </c>
      <c r="CW99" s="176">
        <v>4278.5259999999998</v>
      </c>
      <c r="CX99" s="176">
        <v>4644.2120000000004</v>
      </c>
      <c r="CY99" s="176">
        <v>4497.9380000000001</v>
      </c>
      <c r="CZ99" s="176">
        <v>4717.3490000000002</v>
      </c>
      <c r="DA99" s="176">
        <v>4607.6440000000002</v>
      </c>
      <c r="DB99" s="176">
        <v>5265.8779999999997</v>
      </c>
      <c r="DC99" s="176">
        <v>5265.8779999999997</v>
      </c>
      <c r="DD99" s="176">
        <v>5083.0349999999999</v>
      </c>
      <c r="DE99" s="176">
        <v>5039.6149999999998</v>
      </c>
      <c r="DF99" s="176">
        <v>4808.6710000000003</v>
      </c>
      <c r="DG99" s="176">
        <v>5081.8680000000004</v>
      </c>
      <c r="DH99" s="176">
        <v>5074.3760000000002</v>
      </c>
      <c r="DI99" s="176">
        <v>4784.585</v>
      </c>
      <c r="DJ99" s="176">
        <v>5219.6220000000003</v>
      </c>
      <c r="DK99" s="176">
        <v>4723.2659999999996</v>
      </c>
      <c r="DL99" s="176">
        <v>4924.0460000000003</v>
      </c>
      <c r="DM99" s="176">
        <v>4938.2569999999996</v>
      </c>
      <c r="DN99" s="176">
        <v>5410.7030000000004</v>
      </c>
      <c r="DO99" s="176">
        <v>5436.9970000000003</v>
      </c>
      <c r="DP99" s="176">
        <v>5279.6620000000003</v>
      </c>
      <c r="DQ99" s="176">
        <v>5567.732</v>
      </c>
      <c r="DR99" s="176">
        <v>5375.5339999999997</v>
      </c>
      <c r="DS99" s="176">
        <v>5678.2730000000001</v>
      </c>
      <c r="DT99" s="176">
        <v>1136.942</v>
      </c>
      <c r="DU99" s="176">
        <v>1125.1199999999999</v>
      </c>
      <c r="DV99" s="176">
        <v>1078.498</v>
      </c>
      <c r="DW99" s="176">
        <v>704.03</v>
      </c>
      <c r="DX99" s="176">
        <v>955.19</v>
      </c>
      <c r="DY99" s="176">
        <v>1164.22</v>
      </c>
      <c r="DZ99" s="176">
        <v>710.5</v>
      </c>
      <c r="EA99" s="176">
        <v>828.83799999999997</v>
      </c>
      <c r="EB99" s="176">
        <v>867.68399999999997</v>
      </c>
      <c r="EC99" s="176">
        <v>457.89800000000002</v>
      </c>
      <c r="ED99" s="176">
        <v>336.83199999999999</v>
      </c>
      <c r="EE99" s="176">
        <v>1097.1969999999999</v>
      </c>
      <c r="EF99" s="277">
        <f t="shared" si="2"/>
        <v>62413.053</v>
      </c>
      <c r="EG99" s="277">
        <f t="shared" si="3"/>
        <v>10462.949000000001</v>
      </c>
    </row>
    <row r="100" spans="1:137" x14ac:dyDescent="0.2">
      <c r="A100" s="174" t="str">
        <f>IF('1'!$A$1=1,B100,C100)</f>
        <v xml:space="preserve">      Debit</v>
      </c>
      <c r="B100" s="175" t="s">
        <v>216</v>
      </c>
      <c r="C100" s="175" t="s">
        <v>246</v>
      </c>
      <c r="D100" s="176">
        <v>126.501</v>
      </c>
      <c r="E100" s="176">
        <v>195.839</v>
      </c>
      <c r="F100" s="176">
        <v>186.05</v>
      </c>
      <c r="G100" s="176">
        <v>204.38499999999999</v>
      </c>
      <c r="H100" s="176">
        <v>188.23699999999999</v>
      </c>
      <c r="I100" s="176">
        <v>169.863</v>
      </c>
      <c r="J100" s="176">
        <v>195.816</v>
      </c>
      <c r="K100" s="176">
        <v>173.01499999999999</v>
      </c>
      <c r="L100" s="176">
        <v>196.05099999999999</v>
      </c>
      <c r="M100" s="176">
        <v>131.048</v>
      </c>
      <c r="N100" s="176">
        <v>163.18799999999999</v>
      </c>
      <c r="O100" s="176">
        <v>210.67500000000001</v>
      </c>
      <c r="P100" s="176">
        <v>218.33699999999999</v>
      </c>
      <c r="Q100" s="176">
        <v>79.179000000000002</v>
      </c>
      <c r="R100" s="176">
        <v>263.56200000000001</v>
      </c>
      <c r="S100" s="176">
        <v>153.77699999999999</v>
      </c>
      <c r="T100" s="176">
        <v>151.239</v>
      </c>
      <c r="U100" s="176">
        <v>174.65899999999999</v>
      </c>
      <c r="V100" s="176">
        <v>173.71700000000001</v>
      </c>
      <c r="W100" s="176">
        <v>175.45400000000001</v>
      </c>
      <c r="X100" s="176">
        <v>210.20400000000001</v>
      </c>
      <c r="Y100" s="176">
        <v>154.54400000000001</v>
      </c>
      <c r="Z100" s="176">
        <v>179.90700000000001</v>
      </c>
      <c r="AA100" s="176">
        <v>288.25</v>
      </c>
      <c r="AB100" s="176">
        <v>190.054</v>
      </c>
      <c r="AC100" s="176">
        <v>189.19399999999999</v>
      </c>
      <c r="AD100" s="176">
        <v>216.012</v>
      </c>
      <c r="AE100" s="176">
        <v>161.14099999999999</v>
      </c>
      <c r="AF100" s="176">
        <v>158.542</v>
      </c>
      <c r="AG100" s="176">
        <v>156.65299999999999</v>
      </c>
      <c r="AH100" s="176">
        <v>181.785</v>
      </c>
      <c r="AI100" s="176">
        <v>179.447</v>
      </c>
      <c r="AJ100" s="176">
        <v>156.65199999999999</v>
      </c>
      <c r="AK100" s="176">
        <v>186.58500000000001</v>
      </c>
      <c r="AL100" s="176">
        <v>186.93700000000001</v>
      </c>
      <c r="AM100" s="176">
        <v>165.09899999999999</v>
      </c>
      <c r="AN100" s="176">
        <v>170.60599999999999</v>
      </c>
      <c r="AO100" s="176">
        <v>163.02600000000001</v>
      </c>
      <c r="AP100" s="176">
        <v>184.38800000000001</v>
      </c>
      <c r="AQ100" s="176">
        <v>183.06200000000001</v>
      </c>
      <c r="AR100" s="176">
        <v>183.26900000000001</v>
      </c>
      <c r="AS100" s="176">
        <v>157.21299999999999</v>
      </c>
      <c r="AT100" s="176">
        <v>184.80500000000001</v>
      </c>
      <c r="AU100" s="176">
        <v>192.375</v>
      </c>
      <c r="AV100" s="176">
        <v>197.339</v>
      </c>
      <c r="AW100" s="176">
        <v>168.76400000000001</v>
      </c>
      <c r="AX100" s="176">
        <v>167.601</v>
      </c>
      <c r="AY100" s="176">
        <v>194.524</v>
      </c>
      <c r="AZ100" s="176">
        <v>167.27500000000001</v>
      </c>
      <c r="BA100" s="176">
        <v>162.964</v>
      </c>
      <c r="BB100" s="176">
        <v>134.31800000000001</v>
      </c>
      <c r="BC100" s="176">
        <v>53.622999999999998</v>
      </c>
      <c r="BD100" s="176">
        <v>52.758000000000003</v>
      </c>
      <c r="BE100" s="176">
        <v>79.5</v>
      </c>
      <c r="BF100" s="176">
        <v>154.50800000000001</v>
      </c>
      <c r="BG100" s="176">
        <v>151.482</v>
      </c>
      <c r="BH100" s="176">
        <v>173.38800000000001</v>
      </c>
      <c r="BI100" s="176">
        <v>148.84899999999999</v>
      </c>
      <c r="BJ100" s="176">
        <v>146.20500000000001</v>
      </c>
      <c r="BK100" s="176">
        <v>118.047</v>
      </c>
      <c r="BL100" s="176">
        <v>0</v>
      </c>
      <c r="BM100" s="176">
        <v>0</v>
      </c>
      <c r="BN100" s="176">
        <v>0</v>
      </c>
      <c r="BO100" s="176">
        <v>0</v>
      </c>
      <c r="BP100" s="176">
        <v>0</v>
      </c>
      <c r="BQ100" s="176">
        <v>0</v>
      </c>
      <c r="BR100" s="176">
        <v>0</v>
      </c>
      <c r="BS100" s="176">
        <v>0</v>
      </c>
      <c r="BT100" s="176">
        <v>0</v>
      </c>
      <c r="BU100" s="176">
        <v>0</v>
      </c>
      <c r="BV100" s="176">
        <v>0</v>
      </c>
      <c r="BW100" s="176">
        <v>0</v>
      </c>
      <c r="BX100" s="176">
        <v>0</v>
      </c>
      <c r="BY100" s="176">
        <v>0</v>
      </c>
      <c r="BZ100" s="176">
        <v>27.795999999999999</v>
      </c>
      <c r="CA100" s="176">
        <v>27.93</v>
      </c>
      <c r="CB100" s="176">
        <v>27.603000000000002</v>
      </c>
      <c r="CC100" s="176">
        <v>0</v>
      </c>
      <c r="CD100" s="176">
        <v>0</v>
      </c>
      <c r="CE100" s="176">
        <v>0</v>
      </c>
      <c r="CF100" s="176">
        <v>0</v>
      </c>
      <c r="CG100" s="176">
        <v>0</v>
      </c>
      <c r="CH100" s="176">
        <v>0</v>
      </c>
      <c r="CI100" s="176">
        <v>0</v>
      </c>
      <c r="CJ100" s="176">
        <v>0</v>
      </c>
      <c r="CK100" s="176">
        <v>0</v>
      </c>
      <c r="CL100" s="176">
        <v>0</v>
      </c>
      <c r="CM100" s="176">
        <v>0</v>
      </c>
      <c r="CN100" s="176">
        <v>0</v>
      </c>
      <c r="CO100" s="176">
        <v>29.254999999999999</v>
      </c>
      <c r="CP100" s="176">
        <v>31.85</v>
      </c>
      <c r="CQ100" s="176">
        <v>36.569000000000003</v>
      </c>
      <c r="CR100" s="176">
        <v>36.569000000000003</v>
      </c>
      <c r="CS100" s="176">
        <v>36.569000000000003</v>
      </c>
      <c r="CT100" s="176">
        <v>36.569000000000003</v>
      </c>
      <c r="CU100" s="176">
        <v>0</v>
      </c>
      <c r="CV100" s="176">
        <v>36.569000000000003</v>
      </c>
      <c r="CW100" s="176">
        <v>36.569000000000003</v>
      </c>
      <c r="CX100" s="176">
        <v>36.569000000000003</v>
      </c>
      <c r="CY100" s="176">
        <v>36.569000000000003</v>
      </c>
      <c r="CZ100" s="176">
        <v>109.706</v>
      </c>
      <c r="DA100" s="176">
        <v>109.706</v>
      </c>
      <c r="DB100" s="176">
        <v>0</v>
      </c>
      <c r="DC100" s="176">
        <v>36.569000000000003</v>
      </c>
      <c r="DD100" s="176">
        <v>36.569000000000003</v>
      </c>
      <c r="DE100" s="176">
        <v>0</v>
      </c>
      <c r="DF100" s="176">
        <v>36.155000000000001</v>
      </c>
      <c r="DG100" s="176">
        <v>37.094000000000001</v>
      </c>
      <c r="DH100" s="176">
        <v>75.736999999999995</v>
      </c>
      <c r="DI100" s="176">
        <v>0</v>
      </c>
      <c r="DJ100" s="176">
        <v>38.664000000000001</v>
      </c>
      <c r="DK100" s="176">
        <v>118.08199999999999</v>
      </c>
      <c r="DL100" s="176">
        <v>39.71</v>
      </c>
      <c r="DM100" s="176">
        <v>0</v>
      </c>
      <c r="DN100" s="176">
        <v>0</v>
      </c>
      <c r="DO100" s="176">
        <v>0</v>
      </c>
      <c r="DP100" s="176">
        <v>41.247</v>
      </c>
      <c r="DQ100" s="176">
        <v>0</v>
      </c>
      <c r="DR100" s="176">
        <v>82.700999999999993</v>
      </c>
      <c r="DS100" s="176">
        <v>41.752000000000002</v>
      </c>
      <c r="DT100" s="176">
        <v>42.109000000000002</v>
      </c>
      <c r="DU100" s="176">
        <v>41.670999999999999</v>
      </c>
      <c r="DV100" s="176">
        <v>41.481000000000002</v>
      </c>
      <c r="DW100" s="176">
        <v>0</v>
      </c>
      <c r="DX100" s="176">
        <v>0</v>
      </c>
      <c r="DY100" s="176">
        <v>41.579000000000001</v>
      </c>
      <c r="DZ100" s="176">
        <v>83.587999999999994</v>
      </c>
      <c r="EA100" s="176">
        <v>82.884</v>
      </c>
      <c r="EB100" s="176">
        <v>165.273</v>
      </c>
      <c r="EC100" s="176">
        <v>0</v>
      </c>
      <c r="ED100" s="176">
        <v>0</v>
      </c>
      <c r="EE100" s="176">
        <v>0</v>
      </c>
      <c r="EF100" s="277">
        <f t="shared" si="2"/>
        <v>437.89299999999997</v>
      </c>
      <c r="EG100" s="277">
        <f t="shared" si="3"/>
        <v>498.58500000000004</v>
      </c>
    </row>
    <row r="101" spans="1:137" x14ac:dyDescent="0.2">
      <c r="A101" s="196" t="str">
        <f>IF('1'!$A$1=1,B101,C101)</f>
        <v>including:</v>
      </c>
      <c r="B101" s="198" t="s">
        <v>267</v>
      </c>
      <c r="C101" s="197" t="s">
        <v>266</v>
      </c>
      <c r="D101" s="176"/>
      <c r="E101" s="176"/>
      <c r="F101" s="176"/>
      <c r="G101" s="176"/>
      <c r="H101" s="176"/>
      <c r="I101" s="176"/>
      <c r="J101" s="176"/>
      <c r="K101" s="176"/>
      <c r="L101" s="176"/>
      <c r="M101" s="176"/>
      <c r="N101" s="176"/>
      <c r="O101" s="176"/>
      <c r="P101" s="176"/>
      <c r="Q101" s="176"/>
      <c r="R101" s="176"/>
      <c r="S101" s="176"/>
      <c r="T101" s="176"/>
      <c r="U101" s="176"/>
      <c r="V101" s="176"/>
      <c r="W101" s="176"/>
      <c r="X101" s="176"/>
      <c r="Y101" s="176"/>
      <c r="Z101" s="176"/>
      <c r="AA101" s="176"/>
      <c r="AB101" s="176"/>
      <c r="AC101" s="176"/>
      <c r="AD101" s="176"/>
      <c r="AE101" s="176"/>
      <c r="AF101" s="176"/>
      <c r="AG101" s="176"/>
      <c r="AH101" s="176"/>
      <c r="AI101" s="176"/>
      <c r="AJ101" s="176"/>
      <c r="AK101" s="176"/>
      <c r="AL101" s="176"/>
      <c r="AM101" s="176"/>
      <c r="AN101" s="176"/>
      <c r="AO101" s="176"/>
      <c r="AP101" s="176"/>
      <c r="AQ101" s="176"/>
      <c r="AR101" s="176"/>
      <c r="AS101" s="176"/>
      <c r="AT101" s="176"/>
      <c r="AU101" s="176"/>
      <c r="AV101" s="176"/>
      <c r="AW101" s="176"/>
      <c r="AX101" s="176"/>
      <c r="AY101" s="176"/>
      <c r="AZ101" s="176"/>
      <c r="BA101" s="176"/>
      <c r="BB101" s="176"/>
      <c r="BC101" s="176"/>
      <c r="BD101" s="176"/>
      <c r="BE101" s="176"/>
      <c r="BF101" s="176"/>
      <c r="BG101" s="176"/>
      <c r="BH101" s="176"/>
      <c r="BI101" s="176"/>
      <c r="BJ101" s="176"/>
      <c r="BK101" s="176"/>
      <c r="BL101" s="176"/>
      <c r="BM101" s="176"/>
      <c r="BN101" s="176"/>
      <c r="BO101" s="176"/>
      <c r="BP101" s="176"/>
      <c r="BQ101" s="176"/>
      <c r="BR101" s="176"/>
      <c r="BS101" s="176"/>
      <c r="BT101" s="176"/>
      <c r="BU101" s="176"/>
      <c r="BV101" s="176"/>
      <c r="BW101" s="176"/>
      <c r="BX101" s="176"/>
      <c r="BY101" s="176"/>
      <c r="BZ101" s="176"/>
      <c r="CA101" s="176"/>
      <c r="CB101" s="176"/>
      <c r="CC101" s="176"/>
      <c r="CD101" s="176"/>
      <c r="CE101" s="176"/>
      <c r="CF101" s="176"/>
      <c r="CG101" s="176"/>
      <c r="CH101" s="176"/>
      <c r="CI101" s="176"/>
      <c r="CJ101" s="176"/>
      <c r="CK101" s="176"/>
      <c r="CL101" s="176"/>
      <c r="CM101" s="176"/>
      <c r="CN101" s="176"/>
      <c r="CO101" s="176"/>
      <c r="CP101" s="176"/>
      <c r="CQ101" s="176"/>
      <c r="CR101" s="176"/>
      <c r="CS101" s="176"/>
      <c r="CT101" s="176"/>
      <c r="CU101" s="176"/>
      <c r="CV101" s="176"/>
      <c r="CW101" s="176"/>
      <c r="CX101" s="176"/>
      <c r="CY101" s="176"/>
      <c r="CZ101" s="176"/>
      <c r="DA101" s="176"/>
      <c r="DB101" s="176"/>
      <c r="DC101" s="176"/>
      <c r="DD101" s="176"/>
      <c r="DE101" s="176"/>
      <c r="DF101" s="176"/>
      <c r="DG101" s="176"/>
      <c r="DH101" s="176"/>
      <c r="DI101" s="176"/>
      <c r="DJ101" s="176"/>
      <c r="DK101" s="176"/>
      <c r="DL101" s="176"/>
      <c r="DM101" s="176"/>
      <c r="DN101" s="176"/>
      <c r="DO101" s="176"/>
      <c r="DP101" s="176"/>
      <c r="DQ101" s="176"/>
      <c r="DR101" s="176"/>
      <c r="DS101" s="176"/>
      <c r="DT101" s="176"/>
      <c r="DU101" s="176"/>
      <c r="DV101" s="176"/>
      <c r="DW101" s="176"/>
      <c r="DX101" s="176"/>
      <c r="DY101" s="176"/>
      <c r="DZ101" s="176"/>
      <c r="EA101" s="176"/>
      <c r="EB101" s="176"/>
      <c r="EC101" s="176"/>
      <c r="ED101" s="176"/>
      <c r="EE101" s="176"/>
      <c r="EF101" s="277"/>
      <c r="EG101" s="277"/>
    </row>
    <row r="102" spans="1:137" x14ac:dyDescent="0.2">
      <c r="A102" s="199" t="str">
        <f>IF('1'!$A$1=1,B102,C102)</f>
        <v xml:space="preserve">Pipeline transport </v>
      </c>
      <c r="B102" s="200" t="s">
        <v>269</v>
      </c>
      <c r="C102" s="200" t="s">
        <v>268</v>
      </c>
      <c r="D102" s="179">
        <v>2055.6489999999999</v>
      </c>
      <c r="E102" s="179">
        <v>2766.2280000000001</v>
      </c>
      <c r="F102" s="179">
        <v>3627.9689999999996</v>
      </c>
      <c r="G102" s="179">
        <v>3883.3199999999997</v>
      </c>
      <c r="H102" s="179">
        <v>3785.6619999999998</v>
      </c>
      <c r="I102" s="179">
        <v>3800.6770000000001</v>
      </c>
      <c r="J102" s="179">
        <v>4851.8950000000004</v>
      </c>
      <c r="K102" s="179">
        <v>4714.6569999999992</v>
      </c>
      <c r="L102" s="179">
        <v>4247.7669999999998</v>
      </c>
      <c r="M102" s="179">
        <v>4346.42</v>
      </c>
      <c r="N102" s="179">
        <v>4242.8980000000001</v>
      </c>
      <c r="O102" s="179">
        <v>4985.9870000000001</v>
      </c>
      <c r="P102" s="179">
        <v>4803.4189999999999</v>
      </c>
      <c r="Q102" s="179">
        <v>5093.8589999999995</v>
      </c>
      <c r="R102" s="179">
        <v>5455.7250000000004</v>
      </c>
      <c r="S102" s="179">
        <v>4562.0510000000004</v>
      </c>
      <c r="T102" s="179">
        <v>5268.1540000000005</v>
      </c>
      <c r="U102" s="179">
        <v>4990.2690000000002</v>
      </c>
      <c r="V102" s="179">
        <v>4144.4030000000002</v>
      </c>
      <c r="W102" s="179">
        <v>5288.674</v>
      </c>
      <c r="X102" s="179">
        <v>5439.02</v>
      </c>
      <c r="Y102" s="179">
        <v>6671.1329999999998</v>
      </c>
      <c r="Z102" s="179">
        <v>6759.3459999999995</v>
      </c>
      <c r="AA102" s="179">
        <v>6603.54</v>
      </c>
      <c r="AB102" s="179">
        <v>7357.8159999999998</v>
      </c>
      <c r="AC102" s="179">
        <v>6108.2769999999991</v>
      </c>
      <c r="AD102" s="179">
        <v>5319.308</v>
      </c>
      <c r="AE102" s="179">
        <v>6230.7840000000006</v>
      </c>
      <c r="AF102" s="179">
        <v>6473.8049999999994</v>
      </c>
      <c r="AG102" s="179">
        <v>6187.8</v>
      </c>
      <c r="AH102" s="179">
        <v>6154.7280000000001</v>
      </c>
      <c r="AI102" s="179">
        <v>7152.241</v>
      </c>
      <c r="AJ102" s="179">
        <v>7023.2150000000001</v>
      </c>
      <c r="AK102" s="179">
        <v>5864.0950000000003</v>
      </c>
      <c r="AL102" s="179">
        <v>6783.14</v>
      </c>
      <c r="AM102" s="179">
        <v>6906.6440000000002</v>
      </c>
      <c r="AN102" s="179">
        <v>5260.3510000000006</v>
      </c>
      <c r="AO102" s="179">
        <v>5026.6440000000002</v>
      </c>
      <c r="AP102" s="179">
        <v>6796.0309999999999</v>
      </c>
      <c r="AQ102" s="179">
        <v>6511.7860000000001</v>
      </c>
      <c r="AR102" s="179">
        <v>6152.5869999999995</v>
      </c>
      <c r="AS102" s="179">
        <v>6576.7449999999999</v>
      </c>
      <c r="AT102" s="179">
        <v>7629.7979999999998</v>
      </c>
      <c r="AU102" s="179">
        <v>6843.0709999999999</v>
      </c>
      <c r="AV102" s="179">
        <v>6935.0519999999997</v>
      </c>
      <c r="AW102" s="179">
        <v>6413.0429999999997</v>
      </c>
      <c r="AX102" s="179">
        <v>6843.7070000000003</v>
      </c>
      <c r="AY102" s="179">
        <v>7252.9649999999992</v>
      </c>
      <c r="AZ102" s="179">
        <v>7332.223</v>
      </c>
      <c r="BA102" s="179">
        <v>5812.3850000000002</v>
      </c>
      <c r="BB102" s="179">
        <v>6715.8829999999998</v>
      </c>
      <c r="BC102" s="179">
        <v>7265.915</v>
      </c>
      <c r="BD102" s="179">
        <v>7227.8040000000001</v>
      </c>
      <c r="BE102" s="179">
        <v>6439.527</v>
      </c>
      <c r="BF102" s="179">
        <v>6592.3469999999998</v>
      </c>
      <c r="BG102" s="179">
        <v>5074.6450000000004</v>
      </c>
      <c r="BH102" s="179">
        <v>5350.26</v>
      </c>
      <c r="BI102" s="179">
        <v>5457.8059999999996</v>
      </c>
      <c r="BJ102" s="179">
        <v>6335.5550000000003</v>
      </c>
      <c r="BK102" s="179">
        <v>6067.625</v>
      </c>
      <c r="BL102" s="179">
        <v>4727.393</v>
      </c>
      <c r="BM102" s="179">
        <v>4501.1639999999998</v>
      </c>
      <c r="BN102" s="179">
        <v>5150.3969999999999</v>
      </c>
      <c r="BO102" s="179">
        <v>5281.5829999999996</v>
      </c>
      <c r="BP102" s="179">
        <v>5389.68</v>
      </c>
      <c r="BQ102" s="179">
        <v>5181.2250000000004</v>
      </c>
      <c r="BR102" s="179">
        <v>5954.1989999999996</v>
      </c>
      <c r="BS102" s="179">
        <v>5999.6689999999999</v>
      </c>
      <c r="BT102" s="179">
        <v>5903.0870000000004</v>
      </c>
      <c r="BU102" s="179">
        <v>5806.6149999999998</v>
      </c>
      <c r="BV102" s="179">
        <v>5945.1319999999996</v>
      </c>
      <c r="BW102" s="179">
        <v>6140.9989999999998</v>
      </c>
      <c r="BX102" s="179">
        <v>5277.0969999999998</v>
      </c>
      <c r="BY102" s="179">
        <v>3792.3139999999999</v>
      </c>
      <c r="BZ102" s="179">
        <v>4030.3560000000002</v>
      </c>
      <c r="CA102" s="179">
        <v>3575.0410000000002</v>
      </c>
      <c r="CB102" s="179">
        <v>3671.1790000000001</v>
      </c>
      <c r="CC102" s="179">
        <v>3486.703</v>
      </c>
      <c r="CD102" s="179">
        <v>3946.11</v>
      </c>
      <c r="CE102" s="179">
        <v>3883.8029999999999</v>
      </c>
      <c r="CF102" s="179">
        <v>3260.79</v>
      </c>
      <c r="CG102" s="179">
        <v>3323.21</v>
      </c>
      <c r="CH102" s="179">
        <v>3464.4549999999999</v>
      </c>
      <c r="CI102" s="179">
        <v>3728.2440000000001</v>
      </c>
      <c r="CJ102" s="179">
        <v>3581.6030000000001</v>
      </c>
      <c r="CK102" s="179">
        <v>3352.8119999999999</v>
      </c>
      <c r="CL102" s="179">
        <v>3832.3919999999998</v>
      </c>
      <c r="CM102" s="179">
        <v>3744.627</v>
      </c>
      <c r="CN102" s="179">
        <v>3861.6469999999999</v>
      </c>
      <c r="CO102" s="179">
        <v>3481.3330000000001</v>
      </c>
      <c r="CP102" s="179">
        <v>3917.56</v>
      </c>
      <c r="CQ102" s="179">
        <v>4497.9380000000001</v>
      </c>
      <c r="CR102" s="179">
        <v>4388.232</v>
      </c>
      <c r="CS102" s="179">
        <v>4497.9380000000001</v>
      </c>
      <c r="CT102" s="179">
        <v>4351.6629999999996</v>
      </c>
      <c r="CU102" s="179">
        <v>4497.9380000000001</v>
      </c>
      <c r="CV102" s="179">
        <v>4571.0749999999998</v>
      </c>
      <c r="CW102" s="179">
        <v>4168.82</v>
      </c>
      <c r="CX102" s="179">
        <v>4571.0749999999998</v>
      </c>
      <c r="CY102" s="179">
        <v>4388.232</v>
      </c>
      <c r="CZ102" s="179">
        <v>4607.6440000000002</v>
      </c>
      <c r="DA102" s="179">
        <v>4497.9380000000001</v>
      </c>
      <c r="DB102" s="179">
        <v>5119.6040000000003</v>
      </c>
      <c r="DC102" s="179">
        <v>5119.6040000000003</v>
      </c>
      <c r="DD102" s="179">
        <v>4900.192</v>
      </c>
      <c r="DE102" s="179">
        <v>4930.058</v>
      </c>
      <c r="DF102" s="179">
        <v>4700.2049999999999</v>
      </c>
      <c r="DG102" s="179">
        <v>4970.5860000000002</v>
      </c>
      <c r="DH102" s="179">
        <v>5074.3760000000002</v>
      </c>
      <c r="DI102" s="179">
        <v>4784.585</v>
      </c>
      <c r="DJ102" s="179">
        <v>5180.9580000000005</v>
      </c>
      <c r="DK102" s="179">
        <v>4644.5439999999999</v>
      </c>
      <c r="DL102" s="179">
        <v>4884.3360000000002</v>
      </c>
      <c r="DM102" s="179">
        <v>4897.7790000000005</v>
      </c>
      <c r="DN102" s="179">
        <v>5410.7030000000004</v>
      </c>
      <c r="DO102" s="179">
        <v>5436.9970000000003</v>
      </c>
      <c r="DP102" s="179">
        <v>5238.415</v>
      </c>
      <c r="DQ102" s="179">
        <v>5567.732</v>
      </c>
      <c r="DR102" s="179">
        <v>5334.1839999999993</v>
      </c>
      <c r="DS102" s="179">
        <v>5636.5209999999997</v>
      </c>
      <c r="DT102" s="179">
        <v>1052.7240000000002</v>
      </c>
      <c r="DU102" s="179">
        <v>1041.778</v>
      </c>
      <c r="DV102" s="179">
        <v>1037.018</v>
      </c>
      <c r="DW102" s="179">
        <v>662.61599999999999</v>
      </c>
      <c r="DX102" s="179">
        <v>913.66</v>
      </c>
      <c r="DY102" s="179">
        <v>1164.22</v>
      </c>
      <c r="DZ102" s="179">
        <v>585.11800000000005</v>
      </c>
      <c r="EA102" s="179">
        <v>704.51199999999994</v>
      </c>
      <c r="EB102" s="179">
        <v>702.41099999999994</v>
      </c>
      <c r="EC102" s="179">
        <v>416.27100000000002</v>
      </c>
      <c r="ED102" s="179">
        <v>294.72800000000001</v>
      </c>
      <c r="EE102" s="179">
        <v>1054.998</v>
      </c>
      <c r="EF102" s="278">
        <f t="shared" si="2"/>
        <v>62091.130000000005</v>
      </c>
      <c r="EG102" s="278">
        <f t="shared" si="3"/>
        <v>9630.0540000000001</v>
      </c>
    </row>
    <row r="103" spans="1:137" x14ac:dyDescent="0.2">
      <c r="A103" s="174" t="str">
        <f>IF('1'!$A$1=1,B103,C103)</f>
        <v xml:space="preserve">Credit </v>
      </c>
      <c r="B103" s="175" t="s">
        <v>214</v>
      </c>
      <c r="C103" s="175" t="s">
        <v>258</v>
      </c>
      <c r="D103" s="176">
        <v>2182.15</v>
      </c>
      <c r="E103" s="176">
        <v>2962.067</v>
      </c>
      <c r="F103" s="176">
        <v>3814.0189999999998</v>
      </c>
      <c r="G103" s="176">
        <v>4087.7049999999999</v>
      </c>
      <c r="H103" s="176">
        <v>3973.8989999999999</v>
      </c>
      <c r="I103" s="176">
        <v>3970.54</v>
      </c>
      <c r="J103" s="176">
        <v>5047.7110000000002</v>
      </c>
      <c r="K103" s="176">
        <v>4887.6719999999996</v>
      </c>
      <c r="L103" s="176">
        <v>4443.8180000000002</v>
      </c>
      <c r="M103" s="176">
        <v>4477.4679999999998</v>
      </c>
      <c r="N103" s="176">
        <v>4406.0860000000002</v>
      </c>
      <c r="O103" s="176">
        <v>5196.6620000000003</v>
      </c>
      <c r="P103" s="176">
        <v>5021.7560000000003</v>
      </c>
      <c r="Q103" s="176">
        <v>5173.0379999999996</v>
      </c>
      <c r="R103" s="176">
        <v>5719.2870000000003</v>
      </c>
      <c r="S103" s="176">
        <v>4715.8280000000004</v>
      </c>
      <c r="T103" s="176">
        <v>5419.393</v>
      </c>
      <c r="U103" s="176">
        <v>5164.9279999999999</v>
      </c>
      <c r="V103" s="176">
        <v>4318.12</v>
      </c>
      <c r="W103" s="176">
        <v>5464.1279999999997</v>
      </c>
      <c r="X103" s="176">
        <v>5649.2240000000002</v>
      </c>
      <c r="Y103" s="176">
        <v>6825.6769999999997</v>
      </c>
      <c r="Z103" s="176">
        <v>6939.2529999999997</v>
      </c>
      <c r="AA103" s="176">
        <v>6891.79</v>
      </c>
      <c r="AB103" s="176">
        <v>7547.87</v>
      </c>
      <c r="AC103" s="176">
        <v>6297.4709999999995</v>
      </c>
      <c r="AD103" s="176">
        <v>5535.32</v>
      </c>
      <c r="AE103" s="176">
        <v>6391.9250000000002</v>
      </c>
      <c r="AF103" s="176">
        <v>6632.3469999999998</v>
      </c>
      <c r="AG103" s="176">
        <v>6344.4530000000004</v>
      </c>
      <c r="AH103" s="176">
        <v>6336.5129999999999</v>
      </c>
      <c r="AI103" s="176">
        <v>7331.6880000000001</v>
      </c>
      <c r="AJ103" s="176">
        <v>7179.8670000000002</v>
      </c>
      <c r="AK103" s="176">
        <v>6050.68</v>
      </c>
      <c r="AL103" s="176">
        <v>6970.0770000000002</v>
      </c>
      <c r="AM103" s="176">
        <v>7071.7430000000004</v>
      </c>
      <c r="AN103" s="176">
        <v>5430.9570000000003</v>
      </c>
      <c r="AO103" s="176">
        <v>5189.67</v>
      </c>
      <c r="AP103" s="176">
        <v>6980.4189999999999</v>
      </c>
      <c r="AQ103" s="176">
        <v>6694.848</v>
      </c>
      <c r="AR103" s="176">
        <v>6335.8559999999998</v>
      </c>
      <c r="AS103" s="176">
        <v>6733.9579999999996</v>
      </c>
      <c r="AT103" s="176">
        <v>7814.6030000000001</v>
      </c>
      <c r="AU103" s="176">
        <v>7035.4459999999999</v>
      </c>
      <c r="AV103" s="176">
        <v>7132.3909999999996</v>
      </c>
      <c r="AW103" s="176">
        <v>6581.8069999999998</v>
      </c>
      <c r="AX103" s="176">
        <v>7011.308</v>
      </c>
      <c r="AY103" s="176">
        <v>7447.4889999999996</v>
      </c>
      <c r="AZ103" s="176">
        <v>7499.4979999999996</v>
      </c>
      <c r="BA103" s="176">
        <v>5975.3490000000002</v>
      </c>
      <c r="BB103" s="176">
        <v>6850.201</v>
      </c>
      <c r="BC103" s="176">
        <v>7319.5379999999996</v>
      </c>
      <c r="BD103" s="176">
        <v>7280.5619999999999</v>
      </c>
      <c r="BE103" s="176">
        <v>6519.027</v>
      </c>
      <c r="BF103" s="176">
        <v>6746.8549999999996</v>
      </c>
      <c r="BG103" s="176">
        <v>5226.1270000000004</v>
      </c>
      <c r="BH103" s="176">
        <v>5523.6480000000001</v>
      </c>
      <c r="BI103" s="176">
        <v>5606.6549999999997</v>
      </c>
      <c r="BJ103" s="176">
        <v>6481.76</v>
      </c>
      <c r="BK103" s="176">
        <v>6185.6719999999996</v>
      </c>
      <c r="BL103" s="176">
        <v>4727.393</v>
      </c>
      <c r="BM103" s="176">
        <v>4501.1639999999998</v>
      </c>
      <c r="BN103" s="176">
        <v>5150.3969999999999</v>
      </c>
      <c r="BO103" s="176">
        <v>5281.5829999999996</v>
      </c>
      <c r="BP103" s="176">
        <v>5389.68</v>
      </c>
      <c r="BQ103" s="176">
        <v>5181.2250000000004</v>
      </c>
      <c r="BR103" s="176">
        <v>5954.1989999999996</v>
      </c>
      <c r="BS103" s="176">
        <v>5999.6689999999999</v>
      </c>
      <c r="BT103" s="176">
        <v>5903.0870000000004</v>
      </c>
      <c r="BU103" s="176">
        <v>5806.6149999999998</v>
      </c>
      <c r="BV103" s="176">
        <v>5945.1319999999996</v>
      </c>
      <c r="BW103" s="176">
        <v>6140.9989999999998</v>
      </c>
      <c r="BX103" s="176">
        <v>5277.0969999999998</v>
      </c>
      <c r="BY103" s="176">
        <v>3792.3139999999999</v>
      </c>
      <c r="BZ103" s="176">
        <v>4058.152</v>
      </c>
      <c r="CA103" s="176">
        <v>3575.0410000000002</v>
      </c>
      <c r="CB103" s="176">
        <v>3671.1790000000001</v>
      </c>
      <c r="CC103" s="176">
        <v>3486.703</v>
      </c>
      <c r="CD103" s="176">
        <v>3946.11</v>
      </c>
      <c r="CE103" s="176">
        <v>3883.8029999999999</v>
      </c>
      <c r="CF103" s="176">
        <v>3260.79</v>
      </c>
      <c r="CG103" s="176">
        <v>3323.21</v>
      </c>
      <c r="CH103" s="176">
        <v>3464.4549999999999</v>
      </c>
      <c r="CI103" s="176">
        <v>3728.2440000000001</v>
      </c>
      <c r="CJ103" s="176">
        <v>3581.6030000000001</v>
      </c>
      <c r="CK103" s="176">
        <v>3352.8119999999999</v>
      </c>
      <c r="CL103" s="176">
        <v>3832.3919999999998</v>
      </c>
      <c r="CM103" s="176">
        <v>3744.627</v>
      </c>
      <c r="CN103" s="176">
        <v>3861.6469999999999</v>
      </c>
      <c r="CO103" s="176">
        <v>3481.3330000000001</v>
      </c>
      <c r="CP103" s="176">
        <v>3917.56</v>
      </c>
      <c r="CQ103" s="176">
        <v>4497.9380000000001</v>
      </c>
      <c r="CR103" s="176">
        <v>4388.232</v>
      </c>
      <c r="CS103" s="176">
        <v>4497.9380000000001</v>
      </c>
      <c r="CT103" s="176">
        <v>4351.6629999999996</v>
      </c>
      <c r="CU103" s="176">
        <v>4497.9380000000001</v>
      </c>
      <c r="CV103" s="176">
        <v>4571.0749999999998</v>
      </c>
      <c r="CW103" s="176">
        <v>4168.82</v>
      </c>
      <c r="CX103" s="176">
        <v>4571.0749999999998</v>
      </c>
      <c r="CY103" s="176">
        <v>4388.232</v>
      </c>
      <c r="CZ103" s="176">
        <v>4607.6440000000002</v>
      </c>
      <c r="DA103" s="176">
        <v>4497.9380000000001</v>
      </c>
      <c r="DB103" s="176">
        <v>5119.6040000000003</v>
      </c>
      <c r="DC103" s="176">
        <v>5119.6040000000003</v>
      </c>
      <c r="DD103" s="176">
        <v>4900.192</v>
      </c>
      <c r="DE103" s="176">
        <v>4930.058</v>
      </c>
      <c r="DF103" s="176">
        <v>4700.2049999999999</v>
      </c>
      <c r="DG103" s="176">
        <v>4970.5860000000002</v>
      </c>
      <c r="DH103" s="176">
        <v>5074.3760000000002</v>
      </c>
      <c r="DI103" s="176">
        <v>4784.585</v>
      </c>
      <c r="DJ103" s="176">
        <v>5219.6220000000003</v>
      </c>
      <c r="DK103" s="176">
        <v>4683.9049999999997</v>
      </c>
      <c r="DL103" s="176">
        <v>4884.3360000000002</v>
      </c>
      <c r="DM103" s="176">
        <v>4897.7790000000005</v>
      </c>
      <c r="DN103" s="176">
        <v>5410.7030000000004</v>
      </c>
      <c r="DO103" s="176">
        <v>5436.9970000000003</v>
      </c>
      <c r="DP103" s="176">
        <v>5238.415</v>
      </c>
      <c r="DQ103" s="176">
        <v>5567.732</v>
      </c>
      <c r="DR103" s="176">
        <v>5375.5339999999997</v>
      </c>
      <c r="DS103" s="176">
        <v>5636.5209999999997</v>
      </c>
      <c r="DT103" s="176">
        <v>1094.8330000000001</v>
      </c>
      <c r="DU103" s="176">
        <v>1083.4490000000001</v>
      </c>
      <c r="DV103" s="176">
        <v>1037.018</v>
      </c>
      <c r="DW103" s="176">
        <v>662.61599999999999</v>
      </c>
      <c r="DX103" s="176">
        <v>913.66</v>
      </c>
      <c r="DY103" s="176">
        <v>1164.22</v>
      </c>
      <c r="DZ103" s="176">
        <v>668.70600000000002</v>
      </c>
      <c r="EA103" s="176">
        <v>787.39599999999996</v>
      </c>
      <c r="EB103" s="176">
        <v>826.36599999999999</v>
      </c>
      <c r="EC103" s="176">
        <v>416.27100000000002</v>
      </c>
      <c r="ED103" s="176">
        <v>294.72800000000001</v>
      </c>
      <c r="EE103" s="176">
        <v>1054.998</v>
      </c>
      <c r="EF103" s="277">
        <f t="shared" si="2"/>
        <v>62210.504999999997</v>
      </c>
      <c r="EG103" s="277">
        <f t="shared" si="3"/>
        <v>10004.260999999999</v>
      </c>
    </row>
    <row r="104" spans="1:137" x14ac:dyDescent="0.2">
      <c r="A104" s="174" t="str">
        <f>IF('1'!$A$1=1,B104,C104)</f>
        <v xml:space="preserve">Debit </v>
      </c>
      <c r="B104" s="175" t="s">
        <v>216</v>
      </c>
      <c r="C104" s="175" t="s">
        <v>134</v>
      </c>
      <c r="D104" s="176">
        <v>126.501</v>
      </c>
      <c r="E104" s="176">
        <v>195.839</v>
      </c>
      <c r="F104" s="176">
        <v>186.05</v>
      </c>
      <c r="G104" s="176">
        <v>204.38499999999999</v>
      </c>
      <c r="H104" s="176">
        <v>188.23699999999999</v>
      </c>
      <c r="I104" s="176">
        <v>169.863</v>
      </c>
      <c r="J104" s="176">
        <v>195.816</v>
      </c>
      <c r="K104" s="176">
        <v>173.01499999999999</v>
      </c>
      <c r="L104" s="176">
        <v>196.05099999999999</v>
      </c>
      <c r="M104" s="176">
        <v>131.048</v>
      </c>
      <c r="N104" s="176">
        <v>163.18799999999999</v>
      </c>
      <c r="O104" s="176">
        <v>210.67500000000001</v>
      </c>
      <c r="P104" s="176">
        <v>218.33699999999999</v>
      </c>
      <c r="Q104" s="176">
        <v>79.179000000000002</v>
      </c>
      <c r="R104" s="176">
        <v>263.56200000000001</v>
      </c>
      <c r="S104" s="176">
        <v>153.77699999999999</v>
      </c>
      <c r="T104" s="176">
        <v>151.239</v>
      </c>
      <c r="U104" s="176">
        <v>174.65899999999999</v>
      </c>
      <c r="V104" s="176">
        <v>173.71700000000001</v>
      </c>
      <c r="W104" s="176">
        <v>175.45400000000001</v>
      </c>
      <c r="X104" s="176">
        <v>210.20400000000001</v>
      </c>
      <c r="Y104" s="176">
        <v>154.54400000000001</v>
      </c>
      <c r="Z104" s="176">
        <v>179.90700000000001</v>
      </c>
      <c r="AA104" s="176">
        <v>288.25</v>
      </c>
      <c r="AB104" s="176">
        <v>190.054</v>
      </c>
      <c r="AC104" s="176">
        <v>189.19399999999999</v>
      </c>
      <c r="AD104" s="176">
        <v>216.012</v>
      </c>
      <c r="AE104" s="176">
        <v>161.14099999999999</v>
      </c>
      <c r="AF104" s="176">
        <v>158.542</v>
      </c>
      <c r="AG104" s="176">
        <v>156.65299999999999</v>
      </c>
      <c r="AH104" s="176">
        <v>181.785</v>
      </c>
      <c r="AI104" s="176">
        <v>179.447</v>
      </c>
      <c r="AJ104" s="176">
        <v>156.65199999999999</v>
      </c>
      <c r="AK104" s="176">
        <v>186.58500000000001</v>
      </c>
      <c r="AL104" s="176">
        <v>186.93700000000001</v>
      </c>
      <c r="AM104" s="176">
        <v>165.09899999999999</v>
      </c>
      <c r="AN104" s="176">
        <v>170.60599999999999</v>
      </c>
      <c r="AO104" s="176">
        <v>163.02600000000001</v>
      </c>
      <c r="AP104" s="176">
        <v>184.38800000000001</v>
      </c>
      <c r="AQ104" s="176">
        <v>183.06200000000001</v>
      </c>
      <c r="AR104" s="176">
        <v>183.26900000000001</v>
      </c>
      <c r="AS104" s="176">
        <v>157.21299999999999</v>
      </c>
      <c r="AT104" s="176">
        <v>184.80500000000001</v>
      </c>
      <c r="AU104" s="176">
        <v>192.375</v>
      </c>
      <c r="AV104" s="176">
        <v>197.339</v>
      </c>
      <c r="AW104" s="176">
        <v>168.76400000000001</v>
      </c>
      <c r="AX104" s="176">
        <v>167.601</v>
      </c>
      <c r="AY104" s="176">
        <v>194.524</v>
      </c>
      <c r="AZ104" s="176">
        <v>167.27500000000001</v>
      </c>
      <c r="BA104" s="176">
        <v>162.964</v>
      </c>
      <c r="BB104" s="176">
        <v>134.31800000000001</v>
      </c>
      <c r="BC104" s="176">
        <v>53.622999999999998</v>
      </c>
      <c r="BD104" s="176">
        <v>52.758000000000003</v>
      </c>
      <c r="BE104" s="176">
        <v>79.5</v>
      </c>
      <c r="BF104" s="176">
        <v>154.50800000000001</v>
      </c>
      <c r="BG104" s="176">
        <v>151.482</v>
      </c>
      <c r="BH104" s="176">
        <v>173.38800000000001</v>
      </c>
      <c r="BI104" s="176">
        <v>148.84899999999999</v>
      </c>
      <c r="BJ104" s="176">
        <v>146.20500000000001</v>
      </c>
      <c r="BK104" s="176">
        <v>118.047</v>
      </c>
      <c r="BL104" s="176">
        <v>0</v>
      </c>
      <c r="BM104" s="176">
        <v>0</v>
      </c>
      <c r="BN104" s="176">
        <v>0</v>
      </c>
      <c r="BO104" s="176">
        <v>0</v>
      </c>
      <c r="BP104" s="176">
        <v>0</v>
      </c>
      <c r="BQ104" s="176">
        <v>0</v>
      </c>
      <c r="BR104" s="176">
        <v>0</v>
      </c>
      <c r="BS104" s="176">
        <v>0</v>
      </c>
      <c r="BT104" s="176">
        <v>0</v>
      </c>
      <c r="BU104" s="176">
        <v>0</v>
      </c>
      <c r="BV104" s="176">
        <v>0</v>
      </c>
      <c r="BW104" s="176">
        <v>0</v>
      </c>
      <c r="BX104" s="176">
        <v>0</v>
      </c>
      <c r="BY104" s="176">
        <v>0</v>
      </c>
      <c r="BZ104" s="176">
        <v>27.795999999999999</v>
      </c>
      <c r="CA104" s="176">
        <v>0</v>
      </c>
      <c r="CB104" s="176">
        <v>0</v>
      </c>
      <c r="CC104" s="176">
        <v>0</v>
      </c>
      <c r="CD104" s="176">
        <v>0</v>
      </c>
      <c r="CE104" s="176">
        <v>0</v>
      </c>
      <c r="CF104" s="176">
        <v>0</v>
      </c>
      <c r="CG104" s="176">
        <v>0</v>
      </c>
      <c r="CH104" s="176">
        <v>0</v>
      </c>
      <c r="CI104" s="176">
        <v>0</v>
      </c>
      <c r="CJ104" s="176">
        <v>0</v>
      </c>
      <c r="CK104" s="176">
        <v>0</v>
      </c>
      <c r="CL104" s="176">
        <v>0</v>
      </c>
      <c r="CM104" s="176">
        <v>0</v>
      </c>
      <c r="CN104" s="176">
        <v>0</v>
      </c>
      <c r="CO104" s="176">
        <v>0</v>
      </c>
      <c r="CP104" s="176">
        <v>0</v>
      </c>
      <c r="CQ104" s="176">
        <v>0</v>
      </c>
      <c r="CR104" s="176">
        <v>0</v>
      </c>
      <c r="CS104" s="176">
        <v>0</v>
      </c>
      <c r="CT104" s="176">
        <v>0</v>
      </c>
      <c r="CU104" s="176">
        <v>0</v>
      </c>
      <c r="CV104" s="176">
        <v>0</v>
      </c>
      <c r="CW104" s="176">
        <v>0</v>
      </c>
      <c r="CX104" s="176">
        <v>0</v>
      </c>
      <c r="CY104" s="176">
        <v>0</v>
      </c>
      <c r="CZ104" s="176">
        <v>0</v>
      </c>
      <c r="DA104" s="176">
        <v>0</v>
      </c>
      <c r="DB104" s="176">
        <v>0</v>
      </c>
      <c r="DC104" s="176">
        <v>0</v>
      </c>
      <c r="DD104" s="176">
        <v>0</v>
      </c>
      <c r="DE104" s="176">
        <v>0</v>
      </c>
      <c r="DF104" s="176">
        <v>0</v>
      </c>
      <c r="DG104" s="176">
        <v>0</v>
      </c>
      <c r="DH104" s="176">
        <v>0</v>
      </c>
      <c r="DI104" s="176">
        <v>0</v>
      </c>
      <c r="DJ104" s="176">
        <v>38.664000000000001</v>
      </c>
      <c r="DK104" s="176">
        <v>39.360999999999997</v>
      </c>
      <c r="DL104" s="176">
        <v>0</v>
      </c>
      <c r="DM104" s="176">
        <v>0</v>
      </c>
      <c r="DN104" s="176">
        <v>0</v>
      </c>
      <c r="DO104" s="176">
        <v>0</v>
      </c>
      <c r="DP104" s="176">
        <v>0</v>
      </c>
      <c r="DQ104" s="176">
        <v>0</v>
      </c>
      <c r="DR104" s="176">
        <v>41.35</v>
      </c>
      <c r="DS104" s="176">
        <v>0</v>
      </c>
      <c r="DT104" s="176">
        <v>42.109000000000002</v>
      </c>
      <c r="DU104" s="176">
        <v>41.670999999999999</v>
      </c>
      <c r="DV104" s="176">
        <v>0</v>
      </c>
      <c r="DW104" s="176">
        <v>0</v>
      </c>
      <c r="DX104" s="176">
        <v>0</v>
      </c>
      <c r="DY104" s="176">
        <v>0</v>
      </c>
      <c r="DZ104" s="176">
        <v>83.587999999999994</v>
      </c>
      <c r="EA104" s="176">
        <v>82.884</v>
      </c>
      <c r="EB104" s="176">
        <v>123.955</v>
      </c>
      <c r="EC104" s="176">
        <v>0</v>
      </c>
      <c r="ED104" s="176">
        <v>0</v>
      </c>
      <c r="EE104" s="176">
        <v>0</v>
      </c>
      <c r="EF104" s="277">
        <f t="shared" si="2"/>
        <v>119.375</v>
      </c>
      <c r="EG104" s="277">
        <f t="shared" si="3"/>
        <v>374.20699999999999</v>
      </c>
    </row>
    <row r="105" spans="1:137" x14ac:dyDescent="0.2">
      <c r="A105" s="192" t="str">
        <f>IF('1'!$A$1=1,B105,C105)</f>
        <v>Other</v>
      </c>
      <c r="B105" s="193" t="s">
        <v>250</v>
      </c>
      <c r="C105" s="193" t="s">
        <v>249</v>
      </c>
      <c r="D105" s="176">
        <v>426.94299999999998</v>
      </c>
      <c r="E105" s="176">
        <v>685.43700000000001</v>
      </c>
      <c r="F105" s="176">
        <v>627.91800000000001</v>
      </c>
      <c r="G105" s="176">
        <v>567.73699999999997</v>
      </c>
      <c r="H105" s="176">
        <v>543.79599999999994</v>
      </c>
      <c r="I105" s="176">
        <v>573.28699999999992</v>
      </c>
      <c r="J105" s="176">
        <v>630.96399999999994</v>
      </c>
      <c r="K105" s="176">
        <v>670.43299999999999</v>
      </c>
      <c r="L105" s="176">
        <v>588.15300000000002</v>
      </c>
      <c r="M105" s="176">
        <v>611.55700000000002</v>
      </c>
      <c r="N105" s="176">
        <v>652.75300000000004</v>
      </c>
      <c r="O105" s="176">
        <v>725.66</v>
      </c>
      <c r="P105" s="176">
        <v>557.97299999999996</v>
      </c>
      <c r="Q105" s="176">
        <v>607.04</v>
      </c>
      <c r="R105" s="176">
        <v>579.83600000000001</v>
      </c>
      <c r="S105" s="176">
        <v>461.33100000000002</v>
      </c>
      <c r="T105" s="176">
        <v>453.71699999999998</v>
      </c>
      <c r="U105" s="176">
        <v>474.07599999999996</v>
      </c>
      <c r="V105" s="176">
        <v>397.06900000000002</v>
      </c>
      <c r="W105" s="176">
        <v>300.77800000000002</v>
      </c>
      <c r="X105" s="176">
        <v>262.755</v>
      </c>
      <c r="Y105" s="176">
        <v>463.63100000000003</v>
      </c>
      <c r="Z105" s="176">
        <v>436.91599999999994</v>
      </c>
      <c r="AA105" s="176">
        <v>445.47699999999998</v>
      </c>
      <c r="AB105" s="176">
        <v>325.8069999999999</v>
      </c>
      <c r="AC105" s="176">
        <v>459.47199999999998</v>
      </c>
      <c r="AD105" s="176">
        <v>378.02200000000005</v>
      </c>
      <c r="AE105" s="176">
        <v>402.85199999999998</v>
      </c>
      <c r="AF105" s="176">
        <v>343.50799999999998</v>
      </c>
      <c r="AG105" s="176">
        <v>391.63299999999992</v>
      </c>
      <c r="AH105" s="176">
        <v>363.57100000000003</v>
      </c>
      <c r="AI105" s="176">
        <v>307.62400000000002</v>
      </c>
      <c r="AJ105" s="176">
        <v>469.95499999999998</v>
      </c>
      <c r="AK105" s="176">
        <v>373.17</v>
      </c>
      <c r="AL105" s="176">
        <v>400.57900000000001</v>
      </c>
      <c r="AM105" s="176">
        <v>440.26400000000007</v>
      </c>
      <c r="AN105" s="176">
        <v>398.08100000000002</v>
      </c>
      <c r="AO105" s="176">
        <v>407.56600000000003</v>
      </c>
      <c r="AP105" s="176">
        <v>553.16499999999996</v>
      </c>
      <c r="AQ105" s="176">
        <v>418.428</v>
      </c>
      <c r="AR105" s="176">
        <v>392.71800000000002</v>
      </c>
      <c r="AS105" s="176">
        <v>366.83000000000004</v>
      </c>
      <c r="AT105" s="176">
        <v>343.209</v>
      </c>
      <c r="AU105" s="176">
        <v>357.26900000000001</v>
      </c>
      <c r="AV105" s="176">
        <v>338.29600000000005</v>
      </c>
      <c r="AW105" s="176">
        <v>478.16599999999994</v>
      </c>
      <c r="AX105" s="176">
        <v>530.73599999999999</v>
      </c>
      <c r="AY105" s="176">
        <v>555.78300000000002</v>
      </c>
      <c r="AZ105" s="176">
        <v>473.94599999999997</v>
      </c>
      <c r="BA105" s="176">
        <v>461.73099999999999</v>
      </c>
      <c r="BB105" s="176">
        <v>510.40700000000004</v>
      </c>
      <c r="BC105" s="176">
        <v>455.79500000000007</v>
      </c>
      <c r="BD105" s="176">
        <v>422.06200000000001</v>
      </c>
      <c r="BE105" s="176">
        <v>397.50099999999998</v>
      </c>
      <c r="BF105" s="176">
        <v>386.27099999999996</v>
      </c>
      <c r="BG105" s="176">
        <v>454.44599999999997</v>
      </c>
      <c r="BH105" s="176">
        <v>421.08499999999998</v>
      </c>
      <c r="BI105" s="176">
        <v>496.16400000000004</v>
      </c>
      <c r="BJ105" s="176">
        <v>487.35</v>
      </c>
      <c r="BK105" s="176">
        <v>448.57899999999995</v>
      </c>
      <c r="BL105" s="176">
        <v>530.62599999999998</v>
      </c>
      <c r="BM105" s="176">
        <v>541.12400000000002</v>
      </c>
      <c r="BN105" s="176">
        <v>475.42100000000005</v>
      </c>
      <c r="BO105" s="176">
        <v>381.14499999999998</v>
      </c>
      <c r="BP105" s="176">
        <v>429.029</v>
      </c>
      <c r="BQ105" s="176">
        <v>560.85400000000004</v>
      </c>
      <c r="BR105" s="176">
        <v>655.50800000000004</v>
      </c>
      <c r="BS105" s="176">
        <v>660.51400000000001</v>
      </c>
      <c r="BT105" s="176">
        <v>643.46499999999992</v>
      </c>
      <c r="BU105" s="176">
        <v>821.423</v>
      </c>
      <c r="BV105" s="176">
        <v>820.99399999999991</v>
      </c>
      <c r="BW105" s="176">
        <v>704.24300000000005</v>
      </c>
      <c r="BX105" s="176">
        <v>649.05499999999995</v>
      </c>
      <c r="BY105" s="176">
        <v>613.46299999999997</v>
      </c>
      <c r="BZ105" s="176">
        <v>583.70699999999999</v>
      </c>
      <c r="CA105" s="176">
        <v>586.53</v>
      </c>
      <c r="CB105" s="176">
        <v>579.66</v>
      </c>
      <c r="CC105" s="176">
        <v>572.03700000000003</v>
      </c>
      <c r="CD105" s="176">
        <v>653.15</v>
      </c>
      <c r="CE105" s="176">
        <v>642.83699999999999</v>
      </c>
      <c r="CF105" s="176">
        <v>588.01100000000008</v>
      </c>
      <c r="CG105" s="176">
        <v>896.73900000000003</v>
      </c>
      <c r="CH105" s="176">
        <v>872.72499999999991</v>
      </c>
      <c r="CI105" s="176">
        <v>925.25700000000006</v>
      </c>
      <c r="CJ105" s="176">
        <v>335.77499999999998</v>
      </c>
      <c r="CK105" s="176">
        <v>454.61800000000005</v>
      </c>
      <c r="CL105" s="176">
        <v>204.78399999999993</v>
      </c>
      <c r="CM105" s="176">
        <v>146.274</v>
      </c>
      <c r="CN105" s="176">
        <v>58.509999999999991</v>
      </c>
      <c r="CO105" s="176">
        <v>0</v>
      </c>
      <c r="CP105" s="176">
        <v>541.45100000000002</v>
      </c>
      <c r="CQ105" s="176">
        <v>731.37200000000007</v>
      </c>
      <c r="CR105" s="176">
        <v>621.66599999999994</v>
      </c>
      <c r="CS105" s="176">
        <v>767.94100000000003</v>
      </c>
      <c r="CT105" s="176">
        <v>731.37199999999996</v>
      </c>
      <c r="CU105" s="176">
        <v>694.80399999999997</v>
      </c>
      <c r="CV105" s="176">
        <v>621.66599999999994</v>
      </c>
      <c r="CW105" s="176">
        <v>658.2349999999999</v>
      </c>
      <c r="CX105" s="176">
        <v>585.09699999999998</v>
      </c>
      <c r="CY105" s="176">
        <v>365.68600000000004</v>
      </c>
      <c r="CZ105" s="176">
        <v>329.11800000000005</v>
      </c>
      <c r="DA105" s="176">
        <v>365.68600000000004</v>
      </c>
      <c r="DB105" s="176">
        <v>292.54899999999998</v>
      </c>
      <c r="DC105" s="176">
        <v>146.274</v>
      </c>
      <c r="DD105" s="176">
        <v>329.11699999999996</v>
      </c>
      <c r="DE105" s="176">
        <v>438.22799999999995</v>
      </c>
      <c r="DF105" s="176">
        <v>361.55399999999997</v>
      </c>
      <c r="DG105" s="176">
        <v>259.6579999999999</v>
      </c>
      <c r="DH105" s="176">
        <v>833.10699999999997</v>
      </c>
      <c r="DI105" s="176">
        <v>873.37699999999995</v>
      </c>
      <c r="DJ105" s="176">
        <v>579.95799999999997</v>
      </c>
      <c r="DK105" s="176">
        <v>393.60599999999988</v>
      </c>
      <c r="DL105" s="176">
        <v>476.5200000000001</v>
      </c>
      <c r="DM105" s="176">
        <v>566.68499999999995</v>
      </c>
      <c r="DN105" s="176">
        <v>614.85299999999995</v>
      </c>
      <c r="DO105" s="176">
        <v>741.40899999999999</v>
      </c>
      <c r="DP105" s="176">
        <v>577.46299999999997</v>
      </c>
      <c r="DQ105" s="176">
        <v>329.93899999999996</v>
      </c>
      <c r="DR105" s="176">
        <v>330.80199999999991</v>
      </c>
      <c r="DS105" s="176">
        <v>334.01599999999996</v>
      </c>
      <c r="DT105" s="176">
        <v>294.76300000000003</v>
      </c>
      <c r="DU105" s="176">
        <v>250.02699999999993</v>
      </c>
      <c r="DV105" s="176">
        <v>41.480999999999995</v>
      </c>
      <c r="DW105" s="176">
        <v>82.826999999999998</v>
      </c>
      <c r="DX105" s="176">
        <v>83.059999999999945</v>
      </c>
      <c r="DY105" s="176">
        <v>207.89700000000005</v>
      </c>
      <c r="DZ105" s="176">
        <v>83.588000000000079</v>
      </c>
      <c r="EA105" s="176">
        <v>0</v>
      </c>
      <c r="EB105" s="176">
        <v>206.5920000000001</v>
      </c>
      <c r="EC105" s="176">
        <v>333.01700000000005</v>
      </c>
      <c r="ED105" s="176">
        <v>336.83199999999999</v>
      </c>
      <c r="EE105" s="176">
        <v>675.19900000000007</v>
      </c>
      <c r="EF105" s="277">
        <f t="shared" si="2"/>
        <v>6651.7349999999988</v>
      </c>
      <c r="EG105" s="277">
        <f t="shared" si="3"/>
        <v>2595.2830000000004</v>
      </c>
    </row>
    <row r="106" spans="1:137" x14ac:dyDescent="0.2">
      <c r="A106" s="174" t="str">
        <f>IF('1'!$A$1=1,B106,C106)</f>
        <v xml:space="preserve">      Credit</v>
      </c>
      <c r="B106" s="175" t="s">
        <v>214</v>
      </c>
      <c r="C106" s="175" t="s">
        <v>245</v>
      </c>
      <c r="D106" s="176">
        <v>458.56799999999998</v>
      </c>
      <c r="E106" s="176">
        <v>709.91700000000003</v>
      </c>
      <c r="F106" s="176">
        <v>720.94299999999998</v>
      </c>
      <c r="G106" s="176">
        <v>635.86500000000001</v>
      </c>
      <c r="H106" s="176">
        <v>585.62699999999995</v>
      </c>
      <c r="I106" s="176">
        <v>658.21799999999996</v>
      </c>
      <c r="J106" s="176">
        <v>696.23599999999999</v>
      </c>
      <c r="K106" s="176">
        <v>692.06</v>
      </c>
      <c r="L106" s="176">
        <v>653.50300000000004</v>
      </c>
      <c r="M106" s="176">
        <v>677.08100000000002</v>
      </c>
      <c r="N106" s="176">
        <v>722.69100000000003</v>
      </c>
      <c r="O106" s="176">
        <v>749.06799999999998</v>
      </c>
      <c r="P106" s="176">
        <v>606.49199999999996</v>
      </c>
      <c r="Q106" s="176">
        <v>659.82600000000002</v>
      </c>
      <c r="R106" s="176">
        <v>658.904</v>
      </c>
      <c r="S106" s="176">
        <v>538.21900000000005</v>
      </c>
      <c r="T106" s="176">
        <v>529.33600000000001</v>
      </c>
      <c r="U106" s="176">
        <v>573.88099999999997</v>
      </c>
      <c r="V106" s="176">
        <v>496.33600000000001</v>
      </c>
      <c r="W106" s="176">
        <v>501.29599999999999</v>
      </c>
      <c r="X106" s="176">
        <v>551.78499999999997</v>
      </c>
      <c r="Y106" s="176">
        <v>592.41700000000003</v>
      </c>
      <c r="Z106" s="176">
        <v>591.12199999999996</v>
      </c>
      <c r="AA106" s="176">
        <v>628.90899999999999</v>
      </c>
      <c r="AB106" s="176">
        <v>543.01199999999994</v>
      </c>
      <c r="AC106" s="176">
        <v>567.58299999999997</v>
      </c>
      <c r="AD106" s="176">
        <v>567.03300000000002</v>
      </c>
      <c r="AE106" s="176">
        <v>617.70699999999999</v>
      </c>
      <c r="AF106" s="176">
        <v>607.745</v>
      </c>
      <c r="AG106" s="176">
        <v>548.28599999999994</v>
      </c>
      <c r="AH106" s="176">
        <v>545.35599999999999</v>
      </c>
      <c r="AI106" s="176">
        <v>538.34100000000001</v>
      </c>
      <c r="AJ106" s="176">
        <v>626.60699999999997</v>
      </c>
      <c r="AK106" s="176">
        <v>533.1</v>
      </c>
      <c r="AL106" s="176">
        <v>534.10500000000002</v>
      </c>
      <c r="AM106" s="176">
        <v>605.36300000000006</v>
      </c>
      <c r="AN106" s="176">
        <v>483.38400000000001</v>
      </c>
      <c r="AO106" s="176">
        <v>516.25</v>
      </c>
      <c r="AP106" s="176">
        <v>658.53</v>
      </c>
      <c r="AQ106" s="176">
        <v>523.03499999999997</v>
      </c>
      <c r="AR106" s="176">
        <v>523.62400000000002</v>
      </c>
      <c r="AS106" s="176">
        <v>497.84100000000001</v>
      </c>
      <c r="AT106" s="176">
        <v>501.613</v>
      </c>
      <c r="AU106" s="176">
        <v>522.16200000000003</v>
      </c>
      <c r="AV106" s="176">
        <v>479.25200000000001</v>
      </c>
      <c r="AW106" s="176">
        <v>646.92999999999995</v>
      </c>
      <c r="AX106" s="176">
        <v>642.47</v>
      </c>
      <c r="AY106" s="176">
        <v>611.36099999999999</v>
      </c>
      <c r="AZ106" s="176">
        <v>585.46299999999997</v>
      </c>
      <c r="BA106" s="176">
        <v>570.37400000000002</v>
      </c>
      <c r="BB106" s="176">
        <v>590.99800000000005</v>
      </c>
      <c r="BC106" s="176">
        <v>563.04100000000005</v>
      </c>
      <c r="BD106" s="176">
        <v>553.95600000000002</v>
      </c>
      <c r="BE106" s="176">
        <v>530.00199999999995</v>
      </c>
      <c r="BF106" s="176">
        <v>566.53</v>
      </c>
      <c r="BG106" s="176">
        <v>555.43399999999997</v>
      </c>
      <c r="BH106" s="176">
        <v>520.16399999999999</v>
      </c>
      <c r="BI106" s="176">
        <v>620.20500000000004</v>
      </c>
      <c r="BJ106" s="176">
        <v>609.18799999999999</v>
      </c>
      <c r="BK106" s="176">
        <v>590.23599999999999</v>
      </c>
      <c r="BL106" s="176">
        <v>627.10299999999995</v>
      </c>
      <c r="BM106" s="176">
        <v>639.51</v>
      </c>
      <c r="BN106" s="176">
        <v>660.30700000000002</v>
      </c>
      <c r="BO106" s="176">
        <v>598.94200000000001</v>
      </c>
      <c r="BP106" s="176">
        <v>589.91499999999996</v>
      </c>
      <c r="BQ106" s="176">
        <v>640.976</v>
      </c>
      <c r="BR106" s="176">
        <v>764.75900000000001</v>
      </c>
      <c r="BS106" s="176">
        <v>770.6</v>
      </c>
      <c r="BT106" s="176">
        <v>727.39499999999998</v>
      </c>
      <c r="BU106" s="176">
        <v>963.048</v>
      </c>
      <c r="BV106" s="176">
        <v>962.54499999999996</v>
      </c>
      <c r="BW106" s="176">
        <v>901.43100000000004</v>
      </c>
      <c r="BX106" s="176">
        <v>761.93399999999997</v>
      </c>
      <c r="BY106" s="176">
        <v>752.88599999999997</v>
      </c>
      <c r="BZ106" s="176">
        <v>750.48</v>
      </c>
      <c r="CA106" s="176">
        <v>726.18</v>
      </c>
      <c r="CB106" s="176">
        <v>717.67399999999998</v>
      </c>
      <c r="CC106" s="176">
        <v>735.476</v>
      </c>
      <c r="CD106" s="176">
        <v>816.43700000000001</v>
      </c>
      <c r="CE106" s="176">
        <v>803.54600000000005</v>
      </c>
      <c r="CF106" s="176">
        <v>748.37800000000004</v>
      </c>
      <c r="CG106" s="176">
        <v>1054.9870000000001</v>
      </c>
      <c r="CH106" s="176">
        <v>1057.8489999999999</v>
      </c>
      <c r="CI106" s="176">
        <v>1088.538</v>
      </c>
      <c r="CJ106" s="176">
        <v>559.625</v>
      </c>
      <c r="CK106" s="176">
        <v>568.27300000000002</v>
      </c>
      <c r="CL106" s="176">
        <v>643.60799999999995</v>
      </c>
      <c r="CM106" s="176">
        <v>263.29399999999998</v>
      </c>
      <c r="CN106" s="176">
        <v>263.29399999999998</v>
      </c>
      <c r="CO106" s="176">
        <v>292.54899999999998</v>
      </c>
      <c r="CP106" s="176">
        <v>891.80200000000002</v>
      </c>
      <c r="CQ106" s="176">
        <v>1023.921</v>
      </c>
      <c r="CR106" s="176">
        <v>987.35199999999998</v>
      </c>
      <c r="CS106" s="176">
        <v>1133.627</v>
      </c>
      <c r="CT106" s="176">
        <v>1133.627</v>
      </c>
      <c r="CU106" s="176">
        <v>1133.627</v>
      </c>
      <c r="CV106" s="176">
        <v>987.35199999999998</v>
      </c>
      <c r="CW106" s="176">
        <v>987.35199999999998</v>
      </c>
      <c r="CX106" s="176">
        <v>1060.489</v>
      </c>
      <c r="CY106" s="176">
        <v>767.94100000000003</v>
      </c>
      <c r="CZ106" s="176">
        <v>767.94100000000003</v>
      </c>
      <c r="DA106" s="176">
        <v>767.94100000000003</v>
      </c>
      <c r="DB106" s="176">
        <v>731.37199999999996</v>
      </c>
      <c r="DC106" s="176">
        <v>731.37199999999996</v>
      </c>
      <c r="DD106" s="176">
        <v>731.37199999999996</v>
      </c>
      <c r="DE106" s="176">
        <v>986.01199999999994</v>
      </c>
      <c r="DF106" s="176">
        <v>976.19600000000003</v>
      </c>
      <c r="DG106" s="176">
        <v>1075.7239999999999</v>
      </c>
      <c r="DH106" s="176">
        <v>1401.134</v>
      </c>
      <c r="DI106" s="176">
        <v>1480.943</v>
      </c>
      <c r="DJ106" s="176">
        <v>1198.58</v>
      </c>
      <c r="DK106" s="176">
        <v>1062.7349999999999</v>
      </c>
      <c r="DL106" s="176">
        <v>1072.171</v>
      </c>
      <c r="DM106" s="176">
        <v>1295.28</v>
      </c>
      <c r="DN106" s="176">
        <v>1393.6659999999999</v>
      </c>
      <c r="DO106" s="176">
        <v>1318.06</v>
      </c>
      <c r="DP106" s="176">
        <v>1196.173</v>
      </c>
      <c r="DQ106" s="176">
        <v>1031.0609999999999</v>
      </c>
      <c r="DR106" s="176">
        <v>992.40599999999995</v>
      </c>
      <c r="DS106" s="176">
        <v>1043.8</v>
      </c>
      <c r="DT106" s="176">
        <v>926.39700000000005</v>
      </c>
      <c r="DU106" s="176">
        <v>791.75099999999998</v>
      </c>
      <c r="DV106" s="176">
        <v>746.65300000000002</v>
      </c>
      <c r="DW106" s="176">
        <v>869.68399999999997</v>
      </c>
      <c r="DX106" s="176">
        <v>872.13</v>
      </c>
      <c r="DY106" s="176">
        <v>914.745</v>
      </c>
      <c r="DZ106" s="176">
        <v>877.67600000000004</v>
      </c>
      <c r="EA106" s="176">
        <v>828.83799999999997</v>
      </c>
      <c r="EB106" s="176">
        <v>1032.9580000000001</v>
      </c>
      <c r="EC106" s="176">
        <v>1248.8130000000001</v>
      </c>
      <c r="ED106" s="176">
        <v>1136.808</v>
      </c>
      <c r="EE106" s="176">
        <v>1772.396</v>
      </c>
      <c r="EF106" s="277">
        <f t="shared" si="2"/>
        <v>14486.008999999998</v>
      </c>
      <c r="EG106" s="277">
        <f t="shared" si="3"/>
        <v>12018.849000000002</v>
      </c>
    </row>
    <row r="107" spans="1:137" x14ac:dyDescent="0.2">
      <c r="A107" s="174" t="str">
        <f>IF('1'!$A$1=1,B107,C107)</f>
        <v xml:space="preserve">      Debit</v>
      </c>
      <c r="B107" s="175" t="s">
        <v>216</v>
      </c>
      <c r="C107" s="175" t="s">
        <v>246</v>
      </c>
      <c r="D107" s="176">
        <v>31.625</v>
      </c>
      <c r="E107" s="176">
        <v>24.48</v>
      </c>
      <c r="F107" s="176">
        <v>93.025000000000006</v>
      </c>
      <c r="G107" s="176">
        <v>68.128</v>
      </c>
      <c r="H107" s="176">
        <v>41.831000000000003</v>
      </c>
      <c r="I107" s="176">
        <v>84.930999999999997</v>
      </c>
      <c r="J107" s="176">
        <v>65.272000000000006</v>
      </c>
      <c r="K107" s="176">
        <v>21.626999999999999</v>
      </c>
      <c r="L107" s="176">
        <v>65.349999999999994</v>
      </c>
      <c r="M107" s="176">
        <v>65.524000000000001</v>
      </c>
      <c r="N107" s="176">
        <v>69.938000000000002</v>
      </c>
      <c r="O107" s="176">
        <v>23.408000000000001</v>
      </c>
      <c r="P107" s="176">
        <v>48.518999999999998</v>
      </c>
      <c r="Q107" s="176">
        <v>52.786000000000001</v>
      </c>
      <c r="R107" s="176">
        <v>79.067999999999998</v>
      </c>
      <c r="S107" s="176">
        <v>76.888000000000005</v>
      </c>
      <c r="T107" s="176">
        <v>75.619</v>
      </c>
      <c r="U107" s="176">
        <v>99.805000000000007</v>
      </c>
      <c r="V107" s="176">
        <v>99.266999999999996</v>
      </c>
      <c r="W107" s="176">
        <v>200.518</v>
      </c>
      <c r="X107" s="176">
        <v>289.02999999999997</v>
      </c>
      <c r="Y107" s="176">
        <v>128.786</v>
      </c>
      <c r="Z107" s="176">
        <v>154.20599999999999</v>
      </c>
      <c r="AA107" s="176">
        <v>183.43199999999999</v>
      </c>
      <c r="AB107" s="176">
        <v>217.20500000000001</v>
      </c>
      <c r="AC107" s="176">
        <v>108.111</v>
      </c>
      <c r="AD107" s="176">
        <v>189.011</v>
      </c>
      <c r="AE107" s="176">
        <v>214.85499999999999</v>
      </c>
      <c r="AF107" s="176">
        <v>264.23700000000002</v>
      </c>
      <c r="AG107" s="176">
        <v>156.65299999999999</v>
      </c>
      <c r="AH107" s="176">
        <v>181.785</v>
      </c>
      <c r="AI107" s="176">
        <v>230.71700000000001</v>
      </c>
      <c r="AJ107" s="176">
        <v>156.65199999999999</v>
      </c>
      <c r="AK107" s="176">
        <v>159.93</v>
      </c>
      <c r="AL107" s="176">
        <v>133.52600000000001</v>
      </c>
      <c r="AM107" s="176">
        <v>165.09899999999999</v>
      </c>
      <c r="AN107" s="176">
        <v>85.302999999999997</v>
      </c>
      <c r="AO107" s="176">
        <v>108.684</v>
      </c>
      <c r="AP107" s="176">
        <v>105.36499999999999</v>
      </c>
      <c r="AQ107" s="176">
        <v>104.607</v>
      </c>
      <c r="AR107" s="176">
        <v>130.90600000000001</v>
      </c>
      <c r="AS107" s="176">
        <v>131.011</v>
      </c>
      <c r="AT107" s="176">
        <v>158.404</v>
      </c>
      <c r="AU107" s="176">
        <v>164.893</v>
      </c>
      <c r="AV107" s="176">
        <v>140.95599999999999</v>
      </c>
      <c r="AW107" s="176">
        <v>168.76400000000001</v>
      </c>
      <c r="AX107" s="176">
        <v>111.73399999999999</v>
      </c>
      <c r="AY107" s="176">
        <v>55.578000000000003</v>
      </c>
      <c r="AZ107" s="176">
        <v>111.517</v>
      </c>
      <c r="BA107" s="176">
        <v>108.643</v>
      </c>
      <c r="BB107" s="176">
        <v>80.590999999999994</v>
      </c>
      <c r="BC107" s="176">
        <v>107.246</v>
      </c>
      <c r="BD107" s="176">
        <v>131.89400000000001</v>
      </c>
      <c r="BE107" s="176">
        <v>132.501</v>
      </c>
      <c r="BF107" s="176">
        <v>180.25899999999999</v>
      </c>
      <c r="BG107" s="176">
        <v>100.988</v>
      </c>
      <c r="BH107" s="176">
        <v>99.078999999999994</v>
      </c>
      <c r="BI107" s="176">
        <v>124.041</v>
      </c>
      <c r="BJ107" s="176">
        <v>121.83799999999999</v>
      </c>
      <c r="BK107" s="176">
        <v>141.65700000000001</v>
      </c>
      <c r="BL107" s="176">
        <v>96.477000000000004</v>
      </c>
      <c r="BM107" s="176">
        <v>98.385999999999996</v>
      </c>
      <c r="BN107" s="176">
        <v>184.886</v>
      </c>
      <c r="BO107" s="176">
        <v>217.797</v>
      </c>
      <c r="BP107" s="176">
        <v>160.886</v>
      </c>
      <c r="BQ107" s="176">
        <v>80.122</v>
      </c>
      <c r="BR107" s="176">
        <v>109.251</v>
      </c>
      <c r="BS107" s="176">
        <v>110.086</v>
      </c>
      <c r="BT107" s="176">
        <v>83.93</v>
      </c>
      <c r="BU107" s="176">
        <v>141.625</v>
      </c>
      <c r="BV107" s="176">
        <v>141.55099999999999</v>
      </c>
      <c r="BW107" s="176">
        <v>197.18799999999999</v>
      </c>
      <c r="BX107" s="176">
        <v>112.879</v>
      </c>
      <c r="BY107" s="176">
        <v>139.423</v>
      </c>
      <c r="BZ107" s="176">
        <v>166.773</v>
      </c>
      <c r="CA107" s="176">
        <v>139.65</v>
      </c>
      <c r="CB107" s="176">
        <v>138.01400000000001</v>
      </c>
      <c r="CC107" s="176">
        <v>163.43899999999999</v>
      </c>
      <c r="CD107" s="176">
        <v>163.28700000000001</v>
      </c>
      <c r="CE107" s="176">
        <v>160.709</v>
      </c>
      <c r="CF107" s="176">
        <v>160.36699999999999</v>
      </c>
      <c r="CG107" s="176">
        <v>158.24799999999999</v>
      </c>
      <c r="CH107" s="176">
        <v>185.124</v>
      </c>
      <c r="CI107" s="176">
        <v>163.28100000000001</v>
      </c>
      <c r="CJ107" s="176">
        <v>223.85</v>
      </c>
      <c r="CK107" s="176">
        <v>113.655</v>
      </c>
      <c r="CL107" s="176">
        <v>438.82400000000001</v>
      </c>
      <c r="CM107" s="176">
        <v>117.02</v>
      </c>
      <c r="CN107" s="176">
        <v>204.78399999999999</v>
      </c>
      <c r="CO107" s="176">
        <v>292.54899999999998</v>
      </c>
      <c r="CP107" s="176">
        <v>350.351</v>
      </c>
      <c r="CQ107" s="176">
        <v>292.54899999999998</v>
      </c>
      <c r="CR107" s="176">
        <v>365.68599999999998</v>
      </c>
      <c r="CS107" s="176">
        <v>365.68599999999998</v>
      </c>
      <c r="CT107" s="176">
        <v>402.255</v>
      </c>
      <c r="CU107" s="176">
        <v>438.82299999999998</v>
      </c>
      <c r="CV107" s="176">
        <v>365.68599999999998</v>
      </c>
      <c r="CW107" s="176">
        <v>329.11700000000002</v>
      </c>
      <c r="CX107" s="176">
        <v>475.392</v>
      </c>
      <c r="CY107" s="176">
        <v>402.255</v>
      </c>
      <c r="CZ107" s="176">
        <v>438.82299999999998</v>
      </c>
      <c r="DA107" s="176">
        <v>402.255</v>
      </c>
      <c r="DB107" s="176">
        <v>438.82299999999998</v>
      </c>
      <c r="DC107" s="176">
        <v>585.09799999999996</v>
      </c>
      <c r="DD107" s="176">
        <v>402.255</v>
      </c>
      <c r="DE107" s="176">
        <v>547.78399999999999</v>
      </c>
      <c r="DF107" s="176">
        <v>614.64200000000005</v>
      </c>
      <c r="DG107" s="176">
        <v>816.06600000000003</v>
      </c>
      <c r="DH107" s="176">
        <v>568.02700000000004</v>
      </c>
      <c r="DI107" s="176">
        <v>607.56600000000003</v>
      </c>
      <c r="DJ107" s="176">
        <v>618.62199999999996</v>
      </c>
      <c r="DK107" s="176">
        <v>669.12900000000002</v>
      </c>
      <c r="DL107" s="176">
        <v>595.65099999999995</v>
      </c>
      <c r="DM107" s="176">
        <v>728.59500000000003</v>
      </c>
      <c r="DN107" s="176">
        <v>778.81299999999999</v>
      </c>
      <c r="DO107" s="176">
        <v>576.65099999999995</v>
      </c>
      <c r="DP107" s="176">
        <v>618.71</v>
      </c>
      <c r="DQ107" s="176">
        <v>701.12199999999996</v>
      </c>
      <c r="DR107" s="176">
        <v>661.60400000000004</v>
      </c>
      <c r="DS107" s="176">
        <v>709.78399999999999</v>
      </c>
      <c r="DT107" s="176">
        <v>631.63400000000001</v>
      </c>
      <c r="DU107" s="176">
        <v>541.72400000000005</v>
      </c>
      <c r="DV107" s="176">
        <v>705.17200000000003</v>
      </c>
      <c r="DW107" s="176">
        <v>786.85699999999997</v>
      </c>
      <c r="DX107" s="176">
        <v>789.07</v>
      </c>
      <c r="DY107" s="176">
        <v>706.84799999999996</v>
      </c>
      <c r="DZ107" s="176">
        <v>794.08799999999997</v>
      </c>
      <c r="EA107" s="176">
        <v>828.83799999999997</v>
      </c>
      <c r="EB107" s="176">
        <v>826.36599999999999</v>
      </c>
      <c r="EC107" s="176">
        <v>915.79600000000005</v>
      </c>
      <c r="ED107" s="176">
        <v>799.976</v>
      </c>
      <c r="EE107" s="176">
        <v>1097.1969999999999</v>
      </c>
      <c r="EF107" s="277">
        <f t="shared" si="2"/>
        <v>7834.2740000000003</v>
      </c>
      <c r="EG107" s="277">
        <f t="shared" si="3"/>
        <v>9423.5660000000007</v>
      </c>
    </row>
    <row r="108" spans="1:137" x14ac:dyDescent="0.2">
      <c r="A108" s="201" t="str">
        <f>IF('1'!$A$1=1,B108,C108)</f>
        <v>Postal and courier services</v>
      </c>
      <c r="B108" s="202" t="s">
        <v>271</v>
      </c>
      <c r="C108" s="202" t="s">
        <v>270</v>
      </c>
      <c r="D108" s="179">
        <v>63.25</v>
      </c>
      <c r="E108" s="179">
        <v>293.75899999999996</v>
      </c>
      <c r="F108" s="179">
        <v>162.79400000000001</v>
      </c>
      <c r="G108" s="179">
        <v>181.67599999999999</v>
      </c>
      <c r="H108" s="179">
        <v>125.49200000000002</v>
      </c>
      <c r="I108" s="179">
        <v>148.63</v>
      </c>
      <c r="J108" s="179">
        <v>130.54400000000001</v>
      </c>
      <c r="K108" s="179">
        <v>108.134</v>
      </c>
      <c r="L108" s="179">
        <v>130.70100000000002</v>
      </c>
      <c r="M108" s="179">
        <v>131.048</v>
      </c>
      <c r="N108" s="179">
        <v>116.563</v>
      </c>
      <c r="O108" s="179">
        <v>140.45100000000002</v>
      </c>
      <c r="P108" s="179">
        <v>97.037999999999997</v>
      </c>
      <c r="Q108" s="179">
        <v>237.53799999999998</v>
      </c>
      <c r="R108" s="179">
        <v>131.78100000000001</v>
      </c>
      <c r="S108" s="179">
        <v>153.77699999999999</v>
      </c>
      <c r="T108" s="179">
        <v>126.032</v>
      </c>
      <c r="U108" s="179">
        <v>124.75700000000001</v>
      </c>
      <c r="V108" s="179">
        <v>173.71700000000001</v>
      </c>
      <c r="W108" s="179">
        <v>150.38900000000001</v>
      </c>
      <c r="X108" s="179">
        <v>78.826999999999998</v>
      </c>
      <c r="Y108" s="179">
        <v>128.78700000000001</v>
      </c>
      <c r="Z108" s="179">
        <v>154.20600000000002</v>
      </c>
      <c r="AA108" s="179">
        <v>183.43199999999999</v>
      </c>
      <c r="AB108" s="179">
        <v>298.65699999999998</v>
      </c>
      <c r="AC108" s="179">
        <v>162.167</v>
      </c>
      <c r="AD108" s="179">
        <v>216.012</v>
      </c>
      <c r="AE108" s="179">
        <v>134.28399999999999</v>
      </c>
      <c r="AF108" s="179">
        <v>184.96599999999998</v>
      </c>
      <c r="AG108" s="179">
        <v>182.762</v>
      </c>
      <c r="AH108" s="179">
        <v>181.786</v>
      </c>
      <c r="AI108" s="179">
        <v>153.81200000000001</v>
      </c>
      <c r="AJ108" s="179">
        <v>208.869</v>
      </c>
      <c r="AK108" s="179">
        <v>133.27500000000001</v>
      </c>
      <c r="AL108" s="179">
        <v>133.52600000000001</v>
      </c>
      <c r="AM108" s="179">
        <v>192.61500000000001</v>
      </c>
      <c r="AN108" s="179">
        <v>170.60599999999999</v>
      </c>
      <c r="AO108" s="179">
        <v>163.02600000000001</v>
      </c>
      <c r="AP108" s="179">
        <v>158.048</v>
      </c>
      <c r="AQ108" s="179">
        <v>444.57900000000001</v>
      </c>
      <c r="AR108" s="179">
        <v>183.26899999999998</v>
      </c>
      <c r="AS108" s="179">
        <v>131.011</v>
      </c>
      <c r="AT108" s="179">
        <v>528.01400000000001</v>
      </c>
      <c r="AU108" s="179">
        <v>274.82299999999998</v>
      </c>
      <c r="AV108" s="179">
        <v>169.14699999999999</v>
      </c>
      <c r="AW108" s="179">
        <v>253.14699999999999</v>
      </c>
      <c r="AX108" s="179">
        <v>251.40199999999999</v>
      </c>
      <c r="AY108" s="179">
        <v>416.83699999999999</v>
      </c>
      <c r="AZ108" s="179">
        <v>139.39600000000002</v>
      </c>
      <c r="BA108" s="179">
        <v>190.124</v>
      </c>
      <c r="BB108" s="179">
        <v>214.90799999999999</v>
      </c>
      <c r="BC108" s="179">
        <v>187.68</v>
      </c>
      <c r="BD108" s="179">
        <v>211.03</v>
      </c>
      <c r="BE108" s="179">
        <v>159.001</v>
      </c>
      <c r="BF108" s="179">
        <v>206.01100000000002</v>
      </c>
      <c r="BG108" s="179">
        <v>454.44600000000003</v>
      </c>
      <c r="BH108" s="179">
        <v>198.15799999999999</v>
      </c>
      <c r="BI108" s="179">
        <v>198.46600000000001</v>
      </c>
      <c r="BJ108" s="179">
        <v>219.30700000000002</v>
      </c>
      <c r="BK108" s="179">
        <v>236.09399999999999</v>
      </c>
      <c r="BL108" s="179">
        <v>217.07399999999998</v>
      </c>
      <c r="BM108" s="179">
        <v>172.17599999999999</v>
      </c>
      <c r="BN108" s="179">
        <v>290.536</v>
      </c>
      <c r="BO108" s="179">
        <v>136.12299999999999</v>
      </c>
      <c r="BP108" s="179">
        <v>160.88600000000002</v>
      </c>
      <c r="BQ108" s="179">
        <v>213.65799999999999</v>
      </c>
      <c r="BR108" s="179">
        <v>546.25600000000009</v>
      </c>
      <c r="BS108" s="179">
        <v>330.25700000000006</v>
      </c>
      <c r="BT108" s="179">
        <v>307.74400000000003</v>
      </c>
      <c r="BU108" s="179">
        <v>254.92400000000001</v>
      </c>
      <c r="BV108" s="179">
        <v>254.79199999999997</v>
      </c>
      <c r="BW108" s="179">
        <v>366.20699999999999</v>
      </c>
      <c r="BX108" s="179">
        <v>225.75799999999998</v>
      </c>
      <c r="BY108" s="179">
        <v>278.84699999999998</v>
      </c>
      <c r="BZ108" s="179">
        <v>305.75099999999998</v>
      </c>
      <c r="CA108" s="179">
        <v>307.23</v>
      </c>
      <c r="CB108" s="179">
        <v>193.21999999999997</v>
      </c>
      <c r="CC108" s="179">
        <v>245.15899999999999</v>
      </c>
      <c r="CD108" s="179">
        <v>244.93099999999998</v>
      </c>
      <c r="CE108" s="179">
        <v>428.55799999999999</v>
      </c>
      <c r="CF108" s="179">
        <v>213.822</v>
      </c>
      <c r="CG108" s="179">
        <v>237.37200000000001</v>
      </c>
      <c r="CH108" s="179">
        <v>185.12300000000002</v>
      </c>
      <c r="CI108" s="179">
        <v>244.92100000000002</v>
      </c>
      <c r="CJ108" s="179">
        <v>223.85</v>
      </c>
      <c r="CK108" s="179">
        <v>-56.828000000000003</v>
      </c>
      <c r="CL108" s="179">
        <v>234.03899999999999</v>
      </c>
      <c r="CM108" s="179">
        <v>29.255000000000003</v>
      </c>
      <c r="CN108" s="179">
        <v>0</v>
      </c>
      <c r="CO108" s="179">
        <v>0</v>
      </c>
      <c r="CP108" s="179">
        <v>31.85</v>
      </c>
      <c r="CQ108" s="179">
        <v>36.567999999999998</v>
      </c>
      <c r="CR108" s="179">
        <v>109.70599999999999</v>
      </c>
      <c r="CS108" s="179">
        <v>146.274</v>
      </c>
      <c r="CT108" s="179">
        <v>146.274</v>
      </c>
      <c r="CU108" s="179">
        <v>109.705</v>
      </c>
      <c r="CV108" s="179">
        <v>-402.25400000000002</v>
      </c>
      <c r="CW108" s="179">
        <v>-511.96000000000004</v>
      </c>
      <c r="CX108" s="179">
        <v>-329.11799999999999</v>
      </c>
      <c r="CY108" s="179">
        <v>-548.529</v>
      </c>
      <c r="CZ108" s="179">
        <v>-402.255</v>
      </c>
      <c r="DA108" s="179">
        <v>-511.96100000000001</v>
      </c>
      <c r="DB108" s="179">
        <v>-438.82399999999996</v>
      </c>
      <c r="DC108" s="179">
        <v>-365.68599999999992</v>
      </c>
      <c r="DD108" s="179">
        <v>-402.25400000000002</v>
      </c>
      <c r="DE108" s="179">
        <v>-657.34100000000001</v>
      </c>
      <c r="DF108" s="179">
        <v>-578.48700000000008</v>
      </c>
      <c r="DG108" s="179">
        <v>-741.87799999999993</v>
      </c>
      <c r="DH108" s="179">
        <v>-530.15899999999999</v>
      </c>
      <c r="DI108" s="179">
        <v>-569.59399999999994</v>
      </c>
      <c r="DJ108" s="179">
        <v>-657.28500000000008</v>
      </c>
      <c r="DK108" s="179">
        <v>-590.40800000000002</v>
      </c>
      <c r="DL108" s="179">
        <v>-794.20100000000002</v>
      </c>
      <c r="DM108" s="179">
        <v>-607.16300000000001</v>
      </c>
      <c r="DN108" s="179">
        <v>-614.85199999999998</v>
      </c>
      <c r="DO108" s="179">
        <v>-576.65099999999995</v>
      </c>
      <c r="DP108" s="179">
        <v>-577.46299999999997</v>
      </c>
      <c r="DQ108" s="179">
        <v>-866.09099999999989</v>
      </c>
      <c r="DR108" s="179">
        <v>-785.65500000000009</v>
      </c>
      <c r="DS108" s="179">
        <v>-751.53600000000006</v>
      </c>
      <c r="DT108" s="179">
        <v>-757.96100000000001</v>
      </c>
      <c r="DU108" s="179">
        <v>-708.40800000000002</v>
      </c>
      <c r="DV108" s="179">
        <v>-788.13300000000004</v>
      </c>
      <c r="DW108" s="179">
        <v>-786.85699999999997</v>
      </c>
      <c r="DX108" s="179">
        <v>-622.95000000000005</v>
      </c>
      <c r="DY108" s="179">
        <v>-623.69000000000005</v>
      </c>
      <c r="DZ108" s="179">
        <v>-877.67599999999993</v>
      </c>
      <c r="EA108" s="179">
        <v>-953.16300000000001</v>
      </c>
      <c r="EB108" s="179">
        <v>-867.68400000000008</v>
      </c>
      <c r="EC108" s="179">
        <v>-832.54200000000003</v>
      </c>
      <c r="ED108" s="179">
        <v>-631.56000000000006</v>
      </c>
      <c r="EE108" s="179">
        <v>-1308.1970000000001</v>
      </c>
      <c r="EF108" s="278">
        <f t="shared" si="2"/>
        <v>-7921.058</v>
      </c>
      <c r="EG108" s="278">
        <f t="shared" si="3"/>
        <v>-9758.8209999999999</v>
      </c>
    </row>
    <row r="109" spans="1:137" x14ac:dyDescent="0.2">
      <c r="A109" s="174" t="str">
        <f>IF('1'!$A$1=1,B109,C109)</f>
        <v xml:space="preserve">     Credit</v>
      </c>
      <c r="B109" s="175" t="s">
        <v>214</v>
      </c>
      <c r="C109" s="175" t="s">
        <v>233</v>
      </c>
      <c r="D109" s="176">
        <v>79.063000000000002</v>
      </c>
      <c r="E109" s="176">
        <v>318.23899999999998</v>
      </c>
      <c r="F109" s="176">
        <v>162.79400000000001</v>
      </c>
      <c r="G109" s="176">
        <v>204.38499999999999</v>
      </c>
      <c r="H109" s="176">
        <v>146.40700000000001</v>
      </c>
      <c r="I109" s="176">
        <v>148.63</v>
      </c>
      <c r="J109" s="176">
        <v>130.54400000000001</v>
      </c>
      <c r="K109" s="176">
        <v>108.134</v>
      </c>
      <c r="L109" s="176">
        <v>152.48400000000001</v>
      </c>
      <c r="M109" s="176">
        <v>131.048</v>
      </c>
      <c r="N109" s="176">
        <v>116.563</v>
      </c>
      <c r="O109" s="176">
        <v>163.85900000000001</v>
      </c>
      <c r="P109" s="176">
        <v>121.298</v>
      </c>
      <c r="Q109" s="176">
        <v>263.93099999999998</v>
      </c>
      <c r="R109" s="176">
        <v>158.137</v>
      </c>
      <c r="S109" s="176">
        <v>153.77699999999999</v>
      </c>
      <c r="T109" s="176">
        <v>126.032</v>
      </c>
      <c r="U109" s="176">
        <v>149.708</v>
      </c>
      <c r="V109" s="176">
        <v>173.71700000000001</v>
      </c>
      <c r="W109" s="176">
        <v>150.38900000000001</v>
      </c>
      <c r="X109" s="176">
        <v>105.102</v>
      </c>
      <c r="Y109" s="176">
        <v>154.54400000000001</v>
      </c>
      <c r="Z109" s="176">
        <v>179.90700000000001</v>
      </c>
      <c r="AA109" s="176">
        <v>183.43199999999999</v>
      </c>
      <c r="AB109" s="176">
        <v>298.65699999999998</v>
      </c>
      <c r="AC109" s="176">
        <v>162.167</v>
      </c>
      <c r="AD109" s="176">
        <v>243.01400000000001</v>
      </c>
      <c r="AE109" s="176">
        <v>161.14099999999999</v>
      </c>
      <c r="AF109" s="176">
        <v>211.39</v>
      </c>
      <c r="AG109" s="176">
        <v>182.762</v>
      </c>
      <c r="AH109" s="176">
        <v>207.755</v>
      </c>
      <c r="AI109" s="176">
        <v>179.447</v>
      </c>
      <c r="AJ109" s="176">
        <v>208.869</v>
      </c>
      <c r="AK109" s="176">
        <v>186.58500000000001</v>
      </c>
      <c r="AL109" s="176">
        <v>186.93700000000001</v>
      </c>
      <c r="AM109" s="176">
        <v>220.13200000000001</v>
      </c>
      <c r="AN109" s="176">
        <v>199.04</v>
      </c>
      <c r="AO109" s="176">
        <v>190.197</v>
      </c>
      <c r="AP109" s="176">
        <v>210.73</v>
      </c>
      <c r="AQ109" s="176">
        <v>470.73099999999999</v>
      </c>
      <c r="AR109" s="176">
        <v>209.45</v>
      </c>
      <c r="AS109" s="176">
        <v>183.41499999999999</v>
      </c>
      <c r="AT109" s="176">
        <v>580.81500000000005</v>
      </c>
      <c r="AU109" s="176">
        <v>329.78699999999998</v>
      </c>
      <c r="AV109" s="176">
        <v>225.53</v>
      </c>
      <c r="AW109" s="176">
        <v>281.274</v>
      </c>
      <c r="AX109" s="176">
        <v>279.33499999999998</v>
      </c>
      <c r="AY109" s="176">
        <v>472.41500000000002</v>
      </c>
      <c r="AZ109" s="176">
        <v>167.27500000000001</v>
      </c>
      <c r="BA109" s="176">
        <v>217.285</v>
      </c>
      <c r="BB109" s="176">
        <v>268.63499999999999</v>
      </c>
      <c r="BC109" s="176">
        <v>241.303</v>
      </c>
      <c r="BD109" s="176">
        <v>263.78800000000001</v>
      </c>
      <c r="BE109" s="176">
        <v>212.001</v>
      </c>
      <c r="BF109" s="176">
        <v>257.51400000000001</v>
      </c>
      <c r="BG109" s="176">
        <v>504.94</v>
      </c>
      <c r="BH109" s="176">
        <v>222.928</v>
      </c>
      <c r="BI109" s="176">
        <v>223.274</v>
      </c>
      <c r="BJ109" s="176">
        <v>243.67500000000001</v>
      </c>
      <c r="BK109" s="176">
        <v>283.31299999999999</v>
      </c>
      <c r="BL109" s="176">
        <v>265.31299999999999</v>
      </c>
      <c r="BM109" s="176">
        <v>221.369</v>
      </c>
      <c r="BN109" s="176">
        <v>316.94799999999998</v>
      </c>
      <c r="BO109" s="176">
        <v>217.797</v>
      </c>
      <c r="BP109" s="176">
        <v>241.32900000000001</v>
      </c>
      <c r="BQ109" s="176">
        <v>267.07299999999998</v>
      </c>
      <c r="BR109" s="176">
        <v>628.19500000000005</v>
      </c>
      <c r="BS109" s="176">
        <v>412.82100000000003</v>
      </c>
      <c r="BT109" s="176">
        <v>363.697</v>
      </c>
      <c r="BU109" s="176">
        <v>311.57400000000001</v>
      </c>
      <c r="BV109" s="176">
        <v>311.41199999999998</v>
      </c>
      <c r="BW109" s="176">
        <v>450.71600000000001</v>
      </c>
      <c r="BX109" s="176">
        <v>310.41699999999997</v>
      </c>
      <c r="BY109" s="176">
        <v>362.50099999999998</v>
      </c>
      <c r="BZ109" s="176">
        <v>389.13799999999998</v>
      </c>
      <c r="CA109" s="176">
        <v>418.95</v>
      </c>
      <c r="CB109" s="176">
        <v>303.63099999999997</v>
      </c>
      <c r="CC109" s="176">
        <v>381.358</v>
      </c>
      <c r="CD109" s="176">
        <v>353.78899999999999</v>
      </c>
      <c r="CE109" s="176">
        <v>535.697</v>
      </c>
      <c r="CF109" s="176">
        <v>347.46100000000001</v>
      </c>
      <c r="CG109" s="176">
        <v>421.995</v>
      </c>
      <c r="CH109" s="176">
        <v>370.24700000000001</v>
      </c>
      <c r="CI109" s="176">
        <v>435.41500000000002</v>
      </c>
      <c r="CJ109" s="176">
        <v>447.7</v>
      </c>
      <c r="CK109" s="176">
        <v>227.309</v>
      </c>
      <c r="CL109" s="176">
        <v>234.03899999999999</v>
      </c>
      <c r="CM109" s="176">
        <v>87.765000000000001</v>
      </c>
      <c r="CN109" s="176">
        <v>58.51</v>
      </c>
      <c r="CO109" s="176">
        <v>58.51</v>
      </c>
      <c r="CP109" s="176">
        <v>63.7</v>
      </c>
      <c r="CQ109" s="176">
        <v>73.137</v>
      </c>
      <c r="CR109" s="176">
        <v>182.84299999999999</v>
      </c>
      <c r="CS109" s="176">
        <v>146.274</v>
      </c>
      <c r="CT109" s="176">
        <v>146.274</v>
      </c>
      <c r="CU109" s="176">
        <v>146.274</v>
      </c>
      <c r="CV109" s="176">
        <v>219.41200000000001</v>
      </c>
      <c r="CW109" s="176">
        <v>109.706</v>
      </c>
      <c r="CX109" s="176">
        <v>329.11700000000002</v>
      </c>
      <c r="CY109" s="176">
        <v>109.706</v>
      </c>
      <c r="CZ109" s="176">
        <v>255.98</v>
      </c>
      <c r="DA109" s="176">
        <v>146.274</v>
      </c>
      <c r="DB109" s="176">
        <v>146.274</v>
      </c>
      <c r="DC109" s="176">
        <v>219.41200000000001</v>
      </c>
      <c r="DD109" s="176">
        <v>219.41200000000001</v>
      </c>
      <c r="DE109" s="176">
        <v>182.595</v>
      </c>
      <c r="DF109" s="176">
        <v>253.08799999999999</v>
      </c>
      <c r="DG109" s="176">
        <v>111.282</v>
      </c>
      <c r="DH109" s="176">
        <v>189.34200000000001</v>
      </c>
      <c r="DI109" s="176">
        <v>189.864</v>
      </c>
      <c r="DJ109" s="176">
        <v>115.992</v>
      </c>
      <c r="DK109" s="176">
        <v>275.524</v>
      </c>
      <c r="DL109" s="176">
        <v>79.42</v>
      </c>
      <c r="DM109" s="176">
        <v>242.86500000000001</v>
      </c>
      <c r="DN109" s="176">
        <v>163.96100000000001</v>
      </c>
      <c r="DO109" s="176">
        <v>205.947</v>
      </c>
      <c r="DP109" s="176">
        <v>164.989</v>
      </c>
      <c r="DQ109" s="176">
        <v>164.97</v>
      </c>
      <c r="DR109" s="176">
        <v>248.102</v>
      </c>
      <c r="DS109" s="176">
        <v>250.512</v>
      </c>
      <c r="DT109" s="176">
        <v>168.43600000000001</v>
      </c>
      <c r="DU109" s="176">
        <v>208.35599999999999</v>
      </c>
      <c r="DV109" s="176">
        <v>165.923</v>
      </c>
      <c r="DW109" s="176">
        <v>165.654</v>
      </c>
      <c r="DX109" s="176">
        <v>332.24</v>
      </c>
      <c r="DY109" s="176">
        <v>291.05500000000001</v>
      </c>
      <c r="DZ109" s="176">
        <v>292.55900000000003</v>
      </c>
      <c r="EA109" s="176">
        <v>207.21</v>
      </c>
      <c r="EB109" s="176">
        <v>247.91</v>
      </c>
      <c r="EC109" s="176">
        <v>291.39</v>
      </c>
      <c r="ED109" s="176">
        <v>336.83199999999999</v>
      </c>
      <c r="EE109" s="176">
        <v>379.79899999999998</v>
      </c>
      <c r="EF109" s="277">
        <f t="shared" si="2"/>
        <v>2291.4880000000003</v>
      </c>
      <c r="EG109" s="277">
        <f t="shared" si="3"/>
        <v>3087.3639999999996</v>
      </c>
    </row>
    <row r="110" spans="1:137" x14ac:dyDescent="0.2">
      <c r="A110" s="174" t="str">
        <f>IF('1'!$A$1=1,B110,C110)</f>
        <v xml:space="preserve">     Debit</v>
      </c>
      <c r="B110" s="175" t="s">
        <v>216</v>
      </c>
      <c r="C110" s="175" t="s">
        <v>234</v>
      </c>
      <c r="D110" s="176">
        <v>15.813000000000001</v>
      </c>
      <c r="E110" s="176">
        <v>24.48</v>
      </c>
      <c r="F110" s="176">
        <v>0</v>
      </c>
      <c r="G110" s="176">
        <v>22.709</v>
      </c>
      <c r="H110" s="176">
        <v>20.914999999999999</v>
      </c>
      <c r="I110" s="176">
        <v>0</v>
      </c>
      <c r="J110" s="176">
        <v>0</v>
      </c>
      <c r="K110" s="176">
        <v>0</v>
      </c>
      <c r="L110" s="176">
        <v>21.783000000000001</v>
      </c>
      <c r="M110" s="176">
        <v>0</v>
      </c>
      <c r="N110" s="176">
        <v>0</v>
      </c>
      <c r="O110" s="176">
        <v>23.408000000000001</v>
      </c>
      <c r="P110" s="176">
        <v>24.26</v>
      </c>
      <c r="Q110" s="176">
        <v>26.393000000000001</v>
      </c>
      <c r="R110" s="176">
        <v>26.356000000000002</v>
      </c>
      <c r="S110" s="176">
        <v>0</v>
      </c>
      <c r="T110" s="176">
        <v>0</v>
      </c>
      <c r="U110" s="176">
        <v>24.951000000000001</v>
      </c>
      <c r="V110" s="176">
        <v>0</v>
      </c>
      <c r="W110" s="176">
        <v>0</v>
      </c>
      <c r="X110" s="176">
        <v>26.274999999999999</v>
      </c>
      <c r="Y110" s="176">
        <v>25.757000000000001</v>
      </c>
      <c r="Z110" s="176">
        <v>25.701000000000001</v>
      </c>
      <c r="AA110" s="176">
        <v>0</v>
      </c>
      <c r="AB110" s="176">
        <v>0</v>
      </c>
      <c r="AC110" s="176">
        <v>0</v>
      </c>
      <c r="AD110" s="176">
        <v>27.001999999999999</v>
      </c>
      <c r="AE110" s="176">
        <v>26.856999999999999</v>
      </c>
      <c r="AF110" s="176">
        <v>26.423999999999999</v>
      </c>
      <c r="AG110" s="176">
        <v>0</v>
      </c>
      <c r="AH110" s="176">
        <v>25.969000000000001</v>
      </c>
      <c r="AI110" s="176">
        <v>25.635000000000002</v>
      </c>
      <c r="AJ110" s="176">
        <v>0</v>
      </c>
      <c r="AK110" s="176">
        <v>53.31</v>
      </c>
      <c r="AL110" s="176">
        <v>53.411000000000001</v>
      </c>
      <c r="AM110" s="176">
        <v>27.516999999999999</v>
      </c>
      <c r="AN110" s="176">
        <v>28.434000000000001</v>
      </c>
      <c r="AO110" s="176">
        <v>27.170999999999999</v>
      </c>
      <c r="AP110" s="176">
        <v>52.682000000000002</v>
      </c>
      <c r="AQ110" s="176">
        <v>26.152000000000001</v>
      </c>
      <c r="AR110" s="176">
        <v>26.181000000000001</v>
      </c>
      <c r="AS110" s="176">
        <v>52.404000000000003</v>
      </c>
      <c r="AT110" s="176">
        <v>52.801000000000002</v>
      </c>
      <c r="AU110" s="176">
        <v>54.963999999999999</v>
      </c>
      <c r="AV110" s="176">
        <v>56.383000000000003</v>
      </c>
      <c r="AW110" s="176">
        <v>28.126999999999999</v>
      </c>
      <c r="AX110" s="176">
        <v>27.933</v>
      </c>
      <c r="AY110" s="176">
        <v>55.578000000000003</v>
      </c>
      <c r="AZ110" s="176">
        <v>27.879000000000001</v>
      </c>
      <c r="BA110" s="176">
        <v>27.161000000000001</v>
      </c>
      <c r="BB110" s="176">
        <v>53.726999999999997</v>
      </c>
      <c r="BC110" s="176">
        <v>53.622999999999998</v>
      </c>
      <c r="BD110" s="176">
        <v>52.758000000000003</v>
      </c>
      <c r="BE110" s="176">
        <v>53</v>
      </c>
      <c r="BF110" s="176">
        <v>51.503</v>
      </c>
      <c r="BG110" s="176">
        <v>50.494</v>
      </c>
      <c r="BH110" s="176">
        <v>24.77</v>
      </c>
      <c r="BI110" s="176">
        <v>24.808</v>
      </c>
      <c r="BJ110" s="176">
        <v>24.367999999999999</v>
      </c>
      <c r="BK110" s="176">
        <v>47.219000000000001</v>
      </c>
      <c r="BL110" s="176">
        <v>48.238999999999997</v>
      </c>
      <c r="BM110" s="176">
        <v>49.192999999999998</v>
      </c>
      <c r="BN110" s="176">
        <v>26.411999999999999</v>
      </c>
      <c r="BO110" s="176">
        <v>81.674000000000007</v>
      </c>
      <c r="BP110" s="176">
        <v>80.442999999999998</v>
      </c>
      <c r="BQ110" s="176">
        <v>53.414999999999999</v>
      </c>
      <c r="BR110" s="176">
        <v>81.938999999999993</v>
      </c>
      <c r="BS110" s="176">
        <v>82.563999999999993</v>
      </c>
      <c r="BT110" s="176">
        <v>55.953000000000003</v>
      </c>
      <c r="BU110" s="176">
        <v>56.65</v>
      </c>
      <c r="BV110" s="176">
        <v>56.62</v>
      </c>
      <c r="BW110" s="176">
        <v>84.509</v>
      </c>
      <c r="BX110" s="176">
        <v>84.659000000000006</v>
      </c>
      <c r="BY110" s="176">
        <v>83.653999999999996</v>
      </c>
      <c r="BZ110" s="176">
        <v>83.387</v>
      </c>
      <c r="CA110" s="176">
        <v>111.72</v>
      </c>
      <c r="CB110" s="176">
        <v>110.411</v>
      </c>
      <c r="CC110" s="176">
        <v>136.19900000000001</v>
      </c>
      <c r="CD110" s="176">
        <v>108.858</v>
      </c>
      <c r="CE110" s="176">
        <v>107.139</v>
      </c>
      <c r="CF110" s="176">
        <v>133.63900000000001</v>
      </c>
      <c r="CG110" s="176">
        <v>184.62299999999999</v>
      </c>
      <c r="CH110" s="176">
        <v>185.124</v>
      </c>
      <c r="CI110" s="176">
        <v>190.494</v>
      </c>
      <c r="CJ110" s="176">
        <v>223.85</v>
      </c>
      <c r="CK110" s="176">
        <v>284.137</v>
      </c>
      <c r="CL110" s="176">
        <v>0</v>
      </c>
      <c r="CM110" s="176">
        <v>58.51</v>
      </c>
      <c r="CN110" s="176">
        <v>58.51</v>
      </c>
      <c r="CO110" s="176">
        <v>58.51</v>
      </c>
      <c r="CP110" s="176">
        <v>31.85</v>
      </c>
      <c r="CQ110" s="176">
        <v>36.569000000000003</v>
      </c>
      <c r="CR110" s="176">
        <v>73.137</v>
      </c>
      <c r="CS110" s="176">
        <v>0</v>
      </c>
      <c r="CT110" s="176">
        <v>0</v>
      </c>
      <c r="CU110" s="176">
        <v>36.569000000000003</v>
      </c>
      <c r="CV110" s="176">
        <v>621.66600000000005</v>
      </c>
      <c r="CW110" s="176">
        <v>621.66600000000005</v>
      </c>
      <c r="CX110" s="176">
        <v>658.23500000000001</v>
      </c>
      <c r="CY110" s="176">
        <v>658.23500000000001</v>
      </c>
      <c r="CZ110" s="176">
        <v>658.23500000000001</v>
      </c>
      <c r="DA110" s="176">
        <v>658.23500000000001</v>
      </c>
      <c r="DB110" s="176">
        <v>585.09799999999996</v>
      </c>
      <c r="DC110" s="176">
        <v>585.09799999999996</v>
      </c>
      <c r="DD110" s="176">
        <v>621.66600000000005</v>
      </c>
      <c r="DE110" s="176">
        <v>839.93600000000004</v>
      </c>
      <c r="DF110" s="176">
        <v>831.57500000000005</v>
      </c>
      <c r="DG110" s="176">
        <v>853.16</v>
      </c>
      <c r="DH110" s="176">
        <v>719.50099999999998</v>
      </c>
      <c r="DI110" s="176">
        <v>759.45799999999997</v>
      </c>
      <c r="DJ110" s="176">
        <v>773.27700000000004</v>
      </c>
      <c r="DK110" s="176">
        <v>865.93200000000002</v>
      </c>
      <c r="DL110" s="176">
        <v>873.62099999999998</v>
      </c>
      <c r="DM110" s="176">
        <v>850.02800000000002</v>
      </c>
      <c r="DN110" s="176">
        <v>778.81299999999999</v>
      </c>
      <c r="DO110" s="176">
        <v>782.59799999999996</v>
      </c>
      <c r="DP110" s="176">
        <v>742.452</v>
      </c>
      <c r="DQ110" s="176">
        <v>1031.0609999999999</v>
      </c>
      <c r="DR110" s="176">
        <v>1033.7570000000001</v>
      </c>
      <c r="DS110" s="176">
        <v>1002.048</v>
      </c>
      <c r="DT110" s="176">
        <v>926.39700000000005</v>
      </c>
      <c r="DU110" s="176">
        <v>916.76400000000001</v>
      </c>
      <c r="DV110" s="176">
        <v>954.05600000000004</v>
      </c>
      <c r="DW110" s="176">
        <v>952.51099999999997</v>
      </c>
      <c r="DX110" s="176">
        <v>955.19</v>
      </c>
      <c r="DY110" s="176">
        <v>914.745</v>
      </c>
      <c r="DZ110" s="176">
        <v>1170.2349999999999</v>
      </c>
      <c r="EA110" s="176">
        <v>1160.373</v>
      </c>
      <c r="EB110" s="176">
        <v>1115.5940000000001</v>
      </c>
      <c r="EC110" s="176">
        <v>1123.932</v>
      </c>
      <c r="ED110" s="176">
        <v>968.39200000000005</v>
      </c>
      <c r="EE110" s="176">
        <v>1687.9960000000001</v>
      </c>
      <c r="EF110" s="277">
        <f t="shared" si="2"/>
        <v>10212.546</v>
      </c>
      <c r="EG110" s="277">
        <f t="shared" si="3"/>
        <v>12846.184999999998</v>
      </c>
    </row>
    <row r="111" spans="1:137" x14ac:dyDescent="0.2">
      <c r="A111" s="190" t="str">
        <f>IF('1'!$A$1=1,B111,C111)</f>
        <v>Travel</v>
      </c>
      <c r="B111" s="191" t="s">
        <v>273</v>
      </c>
      <c r="C111" s="191" t="s">
        <v>272</v>
      </c>
      <c r="D111" s="179">
        <v>-4633.1150000000007</v>
      </c>
      <c r="E111" s="179">
        <v>-7392.9269999999988</v>
      </c>
      <c r="F111" s="179">
        <v>-7232.6839999999993</v>
      </c>
      <c r="G111" s="179">
        <v>-7471.4169999999995</v>
      </c>
      <c r="H111" s="179">
        <v>-7173.9330000000009</v>
      </c>
      <c r="I111" s="179">
        <v>-7601.3539999999994</v>
      </c>
      <c r="J111" s="179">
        <v>-7984.9560000000001</v>
      </c>
      <c r="K111" s="179">
        <v>-8001.9420000000009</v>
      </c>
      <c r="L111" s="179">
        <v>-7972.7310000000007</v>
      </c>
      <c r="M111" s="179">
        <v>-7360.5209999999988</v>
      </c>
      <c r="N111" s="179">
        <v>-7296.8510000000006</v>
      </c>
      <c r="O111" s="179">
        <v>-7724.7670000000007</v>
      </c>
      <c r="P111" s="179">
        <v>-9121.6440000000002</v>
      </c>
      <c r="Q111" s="179">
        <v>-10082.145999999999</v>
      </c>
      <c r="R111" s="179">
        <v>-10173.478999999999</v>
      </c>
      <c r="S111" s="179">
        <v>-10251.799999999999</v>
      </c>
      <c r="T111" s="179">
        <v>-10939.611000000001</v>
      </c>
      <c r="U111" s="179">
        <v>-11602.373</v>
      </c>
      <c r="V111" s="179">
        <v>-11366.084999999999</v>
      </c>
      <c r="W111" s="179">
        <v>-10502.155000000001</v>
      </c>
      <c r="X111" s="179">
        <v>-11009.418000000001</v>
      </c>
      <c r="Y111" s="179">
        <v>-8886.259</v>
      </c>
      <c r="Z111" s="179">
        <v>-10023.365</v>
      </c>
      <c r="AA111" s="179">
        <v>-10953.492</v>
      </c>
      <c r="AB111" s="179">
        <v>-11593.312</v>
      </c>
      <c r="AC111" s="179">
        <v>-12189.525</v>
      </c>
      <c r="AD111" s="179">
        <v>-12933.749000000002</v>
      </c>
      <c r="AE111" s="179">
        <v>-14234.118</v>
      </c>
      <c r="AF111" s="179">
        <v>-13555.353999999998</v>
      </c>
      <c r="AG111" s="179">
        <v>-12923.885</v>
      </c>
      <c r="AH111" s="179">
        <v>-13504.044999999998</v>
      </c>
      <c r="AI111" s="179">
        <v>-14714.645999999997</v>
      </c>
      <c r="AJ111" s="179">
        <v>-12845.435000000001</v>
      </c>
      <c r="AK111" s="179">
        <v>-11941.43</v>
      </c>
      <c r="AL111" s="179">
        <v>-12284.425999999999</v>
      </c>
      <c r="AM111" s="179">
        <v>-12960.274999999998</v>
      </c>
      <c r="AN111" s="179">
        <v>-15155.498</v>
      </c>
      <c r="AO111" s="179">
        <v>-14454.998</v>
      </c>
      <c r="AP111" s="179">
        <v>-14066.203000000001</v>
      </c>
      <c r="AQ111" s="179">
        <v>-14383.460999999998</v>
      </c>
      <c r="AR111" s="179">
        <v>-14635.305000000002</v>
      </c>
      <c r="AS111" s="179">
        <v>-14830.427999999996</v>
      </c>
      <c r="AT111" s="179">
        <v>-15074.792000000001</v>
      </c>
      <c r="AU111" s="179">
        <v>-14785.429</v>
      </c>
      <c r="AV111" s="179">
        <v>-14603.076000000001</v>
      </c>
      <c r="AW111" s="179">
        <v>-14513.729999999998</v>
      </c>
      <c r="AX111" s="179">
        <v>-14469.552000000001</v>
      </c>
      <c r="AY111" s="179">
        <v>-14422.563</v>
      </c>
      <c r="AZ111" s="179">
        <v>-15054.754000000001</v>
      </c>
      <c r="BA111" s="179">
        <v>-14693.928</v>
      </c>
      <c r="BB111" s="179">
        <v>-14613.763999999999</v>
      </c>
      <c r="BC111" s="179">
        <v>-15684.724000000002</v>
      </c>
      <c r="BD111" s="179">
        <v>-15985.581999999999</v>
      </c>
      <c r="BE111" s="179">
        <v>-16642.069</v>
      </c>
      <c r="BF111" s="179">
        <v>-16094.597000000002</v>
      </c>
      <c r="BG111" s="179">
        <v>-15223.934000000001</v>
      </c>
      <c r="BH111" s="179">
        <v>-13598.577000000001</v>
      </c>
      <c r="BI111" s="179">
        <v>-13991.828</v>
      </c>
      <c r="BJ111" s="179">
        <v>-13597.074000000001</v>
      </c>
      <c r="BK111" s="179">
        <v>-13079.626</v>
      </c>
      <c r="BL111" s="179">
        <v>-13940.985000000001</v>
      </c>
      <c r="BM111" s="179">
        <v>-14290.580999999998</v>
      </c>
      <c r="BN111" s="179">
        <v>-10749.803</v>
      </c>
      <c r="BO111" s="179">
        <v>-5880.5240000000003</v>
      </c>
      <c r="BP111" s="179">
        <v>-5631.01</v>
      </c>
      <c r="BQ111" s="179">
        <v>-6009.1530000000002</v>
      </c>
      <c r="BR111" s="179">
        <v>-10515.444000000001</v>
      </c>
      <c r="BS111" s="179">
        <v>-10540.704</v>
      </c>
      <c r="BT111" s="179">
        <v>-10323.407999999999</v>
      </c>
      <c r="BU111" s="179">
        <v>-9602.1580000000013</v>
      </c>
      <c r="BV111" s="179">
        <v>-8549.6670000000013</v>
      </c>
      <c r="BW111" s="179">
        <v>-9577.7039999999997</v>
      </c>
      <c r="BX111" s="179">
        <v>-9961.5789999999997</v>
      </c>
      <c r="BY111" s="179">
        <v>-9648.0930000000008</v>
      </c>
      <c r="BZ111" s="179">
        <v>-10868.063</v>
      </c>
      <c r="CA111" s="179">
        <v>-11227.865</v>
      </c>
      <c r="CB111" s="179">
        <v>-12448.885</v>
      </c>
      <c r="CC111" s="179">
        <v>-12993.417999999998</v>
      </c>
      <c r="CD111" s="179">
        <v>-13090.199000000001</v>
      </c>
      <c r="CE111" s="179">
        <v>-13687.058999999999</v>
      </c>
      <c r="CF111" s="179">
        <v>-13230.255000000001</v>
      </c>
      <c r="CG111" s="179">
        <v>-13081.841</v>
      </c>
      <c r="CH111" s="179">
        <v>-11953.691000000001</v>
      </c>
      <c r="CI111" s="179">
        <v>-12137.203</v>
      </c>
      <c r="CJ111" s="179">
        <v>-17152.519</v>
      </c>
      <c r="CK111" s="179">
        <v>-20997.697</v>
      </c>
      <c r="CL111" s="179">
        <v>-46369.015999999996</v>
      </c>
      <c r="CM111" s="179">
        <v>-47188.152999999998</v>
      </c>
      <c r="CN111" s="179">
        <v>-54706.663</v>
      </c>
      <c r="CO111" s="179">
        <v>-54092.308999999994</v>
      </c>
      <c r="CP111" s="179">
        <v>-55992.447</v>
      </c>
      <c r="CQ111" s="179">
        <v>-63190.541000000005</v>
      </c>
      <c r="CR111" s="179">
        <v>-63263.677000000003</v>
      </c>
      <c r="CS111" s="179">
        <v>-62020.346000000005</v>
      </c>
      <c r="CT111" s="179">
        <v>-65055.539000000004</v>
      </c>
      <c r="CU111" s="179">
        <v>-74051.415000000008</v>
      </c>
      <c r="CV111" s="179">
        <v>-69516.909000000014</v>
      </c>
      <c r="CW111" s="179">
        <v>-67359.362000000008</v>
      </c>
      <c r="CX111" s="179">
        <v>-49843.002</v>
      </c>
      <c r="CY111" s="179">
        <v>-40188.891000000003</v>
      </c>
      <c r="CZ111" s="179">
        <v>-41285.949000000008</v>
      </c>
      <c r="DA111" s="179">
        <v>-40262.028000000006</v>
      </c>
      <c r="DB111" s="179">
        <v>-40371.735000000008</v>
      </c>
      <c r="DC111" s="179">
        <v>-39896.342000000004</v>
      </c>
      <c r="DD111" s="179">
        <v>-38908.990000000005</v>
      </c>
      <c r="DE111" s="179">
        <v>-36738.065000000002</v>
      </c>
      <c r="DF111" s="179">
        <v>-39373.250999999997</v>
      </c>
      <c r="DG111" s="179">
        <v>-40061.439999999995</v>
      </c>
      <c r="DH111" s="179">
        <v>-38890.923999999999</v>
      </c>
      <c r="DI111" s="179">
        <v>-37555.190999999999</v>
      </c>
      <c r="DJ111" s="179">
        <v>-41447.665999999997</v>
      </c>
      <c r="DK111" s="179">
        <v>-39085.025999999998</v>
      </c>
      <c r="DL111" s="179">
        <v>-41060.193999999996</v>
      </c>
      <c r="DM111" s="179">
        <v>-39384.620999999999</v>
      </c>
      <c r="DN111" s="179">
        <v>-45130.184999999998</v>
      </c>
      <c r="DO111" s="179">
        <v>-43001.707000000002</v>
      </c>
      <c r="DP111" s="179">
        <v>-40669.896999999997</v>
      </c>
      <c r="DQ111" s="179">
        <v>-39139.093999999997</v>
      </c>
      <c r="DR111" s="179">
        <v>-37463.340000000004</v>
      </c>
      <c r="DS111" s="179">
        <v>-38954.625</v>
      </c>
      <c r="DT111" s="179">
        <v>-38824.464999999997</v>
      </c>
      <c r="DU111" s="179">
        <v>-32461.787</v>
      </c>
      <c r="DV111" s="179">
        <v>-32437.908000000003</v>
      </c>
      <c r="DW111" s="179">
        <v>-35574.197</v>
      </c>
      <c r="DX111" s="179">
        <v>-36504.870000000003</v>
      </c>
      <c r="DY111" s="179">
        <v>-36340.307999999997</v>
      </c>
      <c r="DZ111" s="179">
        <v>-38366.983999999997</v>
      </c>
      <c r="EA111" s="179">
        <v>-39618.455999999998</v>
      </c>
      <c r="EB111" s="179">
        <v>-38756.565999999999</v>
      </c>
      <c r="EC111" s="179">
        <v>-37506.017</v>
      </c>
      <c r="ED111" s="179">
        <v>-37388.351999999999</v>
      </c>
      <c r="EE111" s="179">
        <v>-39288.106999999996</v>
      </c>
      <c r="EF111" s="278">
        <f t="shared" si="2"/>
        <v>-481782.47</v>
      </c>
      <c r="EG111" s="278">
        <f t="shared" si="3"/>
        <v>-443068.01699999999</v>
      </c>
    </row>
    <row r="112" spans="1:137" x14ac:dyDescent="0.2">
      <c r="A112" s="174" t="str">
        <f>IF('1'!$A$1=1,B112,C112)</f>
        <v xml:space="preserve">    Credit</v>
      </c>
      <c r="B112" s="175" t="s">
        <v>214</v>
      </c>
      <c r="C112" s="175" t="s">
        <v>229</v>
      </c>
      <c r="D112" s="176">
        <v>1027.825</v>
      </c>
      <c r="E112" s="176">
        <v>1689.1130000000001</v>
      </c>
      <c r="F112" s="176">
        <v>1674.4470000000001</v>
      </c>
      <c r="G112" s="176">
        <v>1975.7240000000002</v>
      </c>
      <c r="H112" s="176">
        <v>2133.3560000000002</v>
      </c>
      <c r="I112" s="176">
        <v>2463.009</v>
      </c>
      <c r="J112" s="176">
        <v>2741.4290000000001</v>
      </c>
      <c r="K112" s="176">
        <v>2876.373</v>
      </c>
      <c r="L112" s="176">
        <v>2679.3609999999999</v>
      </c>
      <c r="M112" s="176">
        <v>1376.002</v>
      </c>
      <c r="N112" s="176">
        <v>1375.4449999999999</v>
      </c>
      <c r="O112" s="176">
        <v>1568.3619999999999</v>
      </c>
      <c r="P112" s="176">
        <v>1164.4650000000001</v>
      </c>
      <c r="Q112" s="176">
        <v>1346.0450000000001</v>
      </c>
      <c r="R112" s="176">
        <v>1449.5889999999999</v>
      </c>
      <c r="S112" s="176">
        <v>1794.0639999999999</v>
      </c>
      <c r="T112" s="176">
        <v>2369.4090000000001</v>
      </c>
      <c r="U112" s="176">
        <v>3019.1130000000003</v>
      </c>
      <c r="V112" s="176">
        <v>3226.1820000000002</v>
      </c>
      <c r="W112" s="176">
        <v>3985.3050000000003</v>
      </c>
      <c r="X112" s="176">
        <v>3941.32</v>
      </c>
      <c r="Y112" s="176">
        <v>1983.31</v>
      </c>
      <c r="Z112" s="176">
        <v>1567.758</v>
      </c>
      <c r="AA112" s="176">
        <v>1624.68</v>
      </c>
      <c r="AB112" s="176">
        <v>1411.8320000000001</v>
      </c>
      <c r="AC112" s="176">
        <v>1540.5830000000001</v>
      </c>
      <c r="AD112" s="176">
        <v>1674.096</v>
      </c>
      <c r="AE112" s="176">
        <v>2175.4029999999998</v>
      </c>
      <c r="AF112" s="176">
        <v>2933.03</v>
      </c>
      <c r="AG112" s="176">
        <v>3681.3490000000002</v>
      </c>
      <c r="AH112" s="176">
        <v>3999.2740000000003</v>
      </c>
      <c r="AI112" s="176">
        <v>4768.16</v>
      </c>
      <c r="AJ112" s="176">
        <v>4490.68</v>
      </c>
      <c r="AK112" s="176">
        <v>2318.9830000000002</v>
      </c>
      <c r="AL112" s="176">
        <v>2189.8330000000001</v>
      </c>
      <c r="AM112" s="176">
        <v>2091.2550000000001</v>
      </c>
      <c r="AN112" s="176">
        <v>1791.3620000000001</v>
      </c>
      <c r="AO112" s="176">
        <v>1738.9470000000001</v>
      </c>
      <c r="AP112" s="176">
        <v>1685.837</v>
      </c>
      <c r="AQ112" s="176">
        <v>2745.9339999999997</v>
      </c>
      <c r="AR112" s="176">
        <v>3403.5589999999997</v>
      </c>
      <c r="AS112" s="176">
        <v>4087.5389999999998</v>
      </c>
      <c r="AT112" s="176">
        <v>4936.9279999999999</v>
      </c>
      <c r="AU112" s="176">
        <v>6101.05</v>
      </c>
      <c r="AV112" s="176">
        <v>5581.8710000000001</v>
      </c>
      <c r="AW112" s="176">
        <v>2250.19</v>
      </c>
      <c r="AX112" s="176">
        <v>2374.3470000000002</v>
      </c>
      <c r="AY112" s="176">
        <v>2528.8119999999999</v>
      </c>
      <c r="AZ112" s="176">
        <v>1672.751</v>
      </c>
      <c r="BA112" s="176">
        <v>1901.2469999999998</v>
      </c>
      <c r="BB112" s="176">
        <v>2095.355</v>
      </c>
      <c r="BC112" s="176">
        <v>3083.3219999999997</v>
      </c>
      <c r="BD112" s="176">
        <v>3693.0390000000002</v>
      </c>
      <c r="BE112" s="176">
        <v>4346.018</v>
      </c>
      <c r="BF112" s="176">
        <v>5150.2710000000006</v>
      </c>
      <c r="BG112" s="176">
        <v>5882.549</v>
      </c>
      <c r="BH112" s="176">
        <v>6613.5169999999998</v>
      </c>
      <c r="BI112" s="176">
        <v>2431.2049999999999</v>
      </c>
      <c r="BJ112" s="176">
        <v>2314.915</v>
      </c>
      <c r="BK112" s="176">
        <v>2360.9440000000004</v>
      </c>
      <c r="BL112" s="176">
        <v>1543.6379999999999</v>
      </c>
      <c r="BM112" s="176">
        <v>1820.1419999999998</v>
      </c>
      <c r="BN112" s="176">
        <v>1109.317</v>
      </c>
      <c r="BO112" s="176">
        <v>136.124</v>
      </c>
      <c r="BP112" s="176">
        <v>134.071</v>
      </c>
      <c r="BQ112" s="176">
        <v>186.95099999999999</v>
      </c>
      <c r="BR112" s="176">
        <v>655.50799999999992</v>
      </c>
      <c r="BS112" s="176">
        <v>990.77099999999996</v>
      </c>
      <c r="BT112" s="176">
        <v>867.27800000000002</v>
      </c>
      <c r="BU112" s="176">
        <v>651.47399999999993</v>
      </c>
      <c r="BV112" s="176">
        <v>566.20299999999997</v>
      </c>
      <c r="BW112" s="176">
        <v>704.24299999999994</v>
      </c>
      <c r="BX112" s="176">
        <v>1044.1310000000001</v>
      </c>
      <c r="BY112" s="176">
        <v>1031.732</v>
      </c>
      <c r="BZ112" s="176">
        <v>1306.3920000000001</v>
      </c>
      <c r="CA112" s="176">
        <v>1284.78</v>
      </c>
      <c r="CB112" s="176">
        <v>1490.5540000000001</v>
      </c>
      <c r="CC112" s="176">
        <v>2315.3890000000001</v>
      </c>
      <c r="CD112" s="176">
        <v>3429.0329999999999</v>
      </c>
      <c r="CE112" s="176">
        <v>4740.9179999999997</v>
      </c>
      <c r="CF112" s="176">
        <v>3581.5240000000003</v>
      </c>
      <c r="CG112" s="176">
        <v>1819.8530000000001</v>
      </c>
      <c r="CH112" s="176">
        <v>1692.559</v>
      </c>
      <c r="CI112" s="176">
        <v>2013.796</v>
      </c>
      <c r="CJ112" s="176">
        <v>2378.4079999999999</v>
      </c>
      <c r="CK112" s="176">
        <v>2074.1979999999999</v>
      </c>
      <c r="CL112" s="176">
        <v>1228.7060000000001</v>
      </c>
      <c r="CM112" s="176">
        <v>1404.2360000000001</v>
      </c>
      <c r="CN112" s="176">
        <v>1667.5300000000002</v>
      </c>
      <c r="CO112" s="176">
        <v>1667.53</v>
      </c>
      <c r="CP112" s="176">
        <v>2229.5059999999999</v>
      </c>
      <c r="CQ112" s="176">
        <v>2157.547</v>
      </c>
      <c r="CR112" s="176">
        <v>2413.5279999999998</v>
      </c>
      <c r="CS112" s="176">
        <v>2998.625</v>
      </c>
      <c r="CT112" s="176">
        <v>2267.2529999999997</v>
      </c>
      <c r="CU112" s="176">
        <v>2669.5079999999998</v>
      </c>
      <c r="CV112" s="176">
        <v>2267.2529999999997</v>
      </c>
      <c r="CW112" s="176">
        <v>1974.7040000000002</v>
      </c>
      <c r="CX112" s="176">
        <v>2267.2529999999997</v>
      </c>
      <c r="CY112" s="176">
        <v>2669.5079999999998</v>
      </c>
      <c r="CZ112" s="176">
        <v>2559.8019999999997</v>
      </c>
      <c r="DA112" s="176">
        <v>2596.3709999999996</v>
      </c>
      <c r="DB112" s="176">
        <v>2815.7820000000002</v>
      </c>
      <c r="DC112" s="176">
        <v>3035.194</v>
      </c>
      <c r="DD112" s="176">
        <v>2742.645</v>
      </c>
      <c r="DE112" s="176">
        <v>2775.4410000000003</v>
      </c>
      <c r="DF112" s="176">
        <v>2675.502</v>
      </c>
      <c r="DG112" s="176">
        <v>2967.5140000000001</v>
      </c>
      <c r="DH112" s="176">
        <v>2726.5299999999997</v>
      </c>
      <c r="DI112" s="176">
        <v>2734.0479999999998</v>
      </c>
      <c r="DJ112" s="176">
        <v>3093.1089999999999</v>
      </c>
      <c r="DK112" s="176">
        <v>3227.5650000000001</v>
      </c>
      <c r="DL112" s="176">
        <v>3534.194</v>
      </c>
      <c r="DM112" s="176">
        <v>3238.201</v>
      </c>
      <c r="DN112" s="176">
        <v>3689.116</v>
      </c>
      <c r="DO112" s="176">
        <v>4036.558</v>
      </c>
      <c r="DP112" s="176">
        <v>3712.2629999999999</v>
      </c>
      <c r="DQ112" s="176">
        <v>4000.518</v>
      </c>
      <c r="DR112" s="176">
        <v>3886.924</v>
      </c>
      <c r="DS112" s="176">
        <v>4300.4570000000003</v>
      </c>
      <c r="DT112" s="176">
        <v>4337.2240000000002</v>
      </c>
      <c r="DU112" s="176">
        <v>3708.7280000000001</v>
      </c>
      <c r="DV112" s="176">
        <v>3733.2629999999999</v>
      </c>
      <c r="DW112" s="176">
        <v>3768.6289999999999</v>
      </c>
      <c r="DX112" s="176">
        <v>4236.0599999999995</v>
      </c>
      <c r="DY112" s="176">
        <v>4241.0889999999999</v>
      </c>
      <c r="DZ112" s="176">
        <v>4346.5860000000002</v>
      </c>
      <c r="EA112" s="176">
        <v>5138.7960000000003</v>
      </c>
      <c r="EB112" s="176">
        <v>4545.0129999999999</v>
      </c>
      <c r="EC112" s="176">
        <v>4537.3539999999994</v>
      </c>
      <c r="ED112" s="176">
        <v>4126.192</v>
      </c>
      <c r="EE112" s="176">
        <v>4515.3890000000001</v>
      </c>
      <c r="EF112" s="277">
        <f t="shared" si="2"/>
        <v>42179.483</v>
      </c>
      <c r="EG112" s="277">
        <f t="shared" si="3"/>
        <v>51234.323000000004</v>
      </c>
    </row>
    <row r="113" spans="1:137" x14ac:dyDescent="0.2">
      <c r="A113" s="174" t="str">
        <f>IF('1'!$A$1=1,B113,C113)</f>
        <v xml:space="preserve">    Debit</v>
      </c>
      <c r="B113" s="175" t="s">
        <v>216</v>
      </c>
      <c r="C113" s="175" t="s">
        <v>230</v>
      </c>
      <c r="D113" s="176">
        <v>5660.9400000000005</v>
      </c>
      <c r="E113" s="176">
        <v>9082.0399999999991</v>
      </c>
      <c r="F113" s="176">
        <v>8907.1309999999994</v>
      </c>
      <c r="G113" s="176">
        <v>9447.1409999999996</v>
      </c>
      <c r="H113" s="176">
        <v>9307.2890000000007</v>
      </c>
      <c r="I113" s="176">
        <v>10064.362999999999</v>
      </c>
      <c r="J113" s="176">
        <v>10726.385</v>
      </c>
      <c r="K113" s="176">
        <v>10878.315000000001</v>
      </c>
      <c r="L113" s="176">
        <v>10652.092000000001</v>
      </c>
      <c r="M113" s="176">
        <v>8736.5229999999992</v>
      </c>
      <c r="N113" s="176">
        <v>8672.2960000000003</v>
      </c>
      <c r="O113" s="176">
        <v>9293.1290000000008</v>
      </c>
      <c r="P113" s="176">
        <v>10286.109</v>
      </c>
      <c r="Q113" s="176">
        <v>11428.190999999999</v>
      </c>
      <c r="R113" s="176">
        <v>11623.067999999999</v>
      </c>
      <c r="S113" s="176">
        <v>12045.864</v>
      </c>
      <c r="T113" s="176">
        <v>13309.02</v>
      </c>
      <c r="U113" s="176">
        <v>14621.486000000001</v>
      </c>
      <c r="V113" s="176">
        <v>14592.267</v>
      </c>
      <c r="W113" s="176">
        <v>14487.460000000001</v>
      </c>
      <c r="X113" s="176">
        <v>14950.738000000001</v>
      </c>
      <c r="Y113" s="176">
        <v>10869.569</v>
      </c>
      <c r="Z113" s="176">
        <v>11591.123</v>
      </c>
      <c r="AA113" s="176">
        <v>12578.172</v>
      </c>
      <c r="AB113" s="176">
        <v>13005.144</v>
      </c>
      <c r="AC113" s="176">
        <v>13730.108</v>
      </c>
      <c r="AD113" s="176">
        <v>14607.845000000001</v>
      </c>
      <c r="AE113" s="176">
        <v>16409.521000000001</v>
      </c>
      <c r="AF113" s="176">
        <v>16488.383999999998</v>
      </c>
      <c r="AG113" s="176">
        <v>16605.234</v>
      </c>
      <c r="AH113" s="176">
        <v>17503.319</v>
      </c>
      <c r="AI113" s="176">
        <v>19482.805999999997</v>
      </c>
      <c r="AJ113" s="176">
        <v>17336.115000000002</v>
      </c>
      <c r="AK113" s="176">
        <v>14260.413</v>
      </c>
      <c r="AL113" s="176">
        <v>14474.259</v>
      </c>
      <c r="AM113" s="176">
        <v>15051.529999999999</v>
      </c>
      <c r="AN113" s="176">
        <v>16946.86</v>
      </c>
      <c r="AO113" s="176">
        <v>16193.945</v>
      </c>
      <c r="AP113" s="176">
        <v>15752.04</v>
      </c>
      <c r="AQ113" s="176">
        <v>17129.394999999997</v>
      </c>
      <c r="AR113" s="176">
        <v>18038.864000000001</v>
      </c>
      <c r="AS113" s="176">
        <v>18917.966999999997</v>
      </c>
      <c r="AT113" s="176">
        <v>20011.72</v>
      </c>
      <c r="AU113" s="176">
        <v>20886.478999999999</v>
      </c>
      <c r="AV113" s="176">
        <v>20184.947</v>
      </c>
      <c r="AW113" s="176">
        <v>16763.919999999998</v>
      </c>
      <c r="AX113" s="176">
        <v>16843.899000000001</v>
      </c>
      <c r="AY113" s="176">
        <v>16951.375</v>
      </c>
      <c r="AZ113" s="176">
        <v>16727.505000000001</v>
      </c>
      <c r="BA113" s="176">
        <v>16595.174999999999</v>
      </c>
      <c r="BB113" s="176">
        <v>16709.118999999999</v>
      </c>
      <c r="BC113" s="176">
        <v>18768.046000000002</v>
      </c>
      <c r="BD113" s="176">
        <v>19678.620999999999</v>
      </c>
      <c r="BE113" s="176">
        <v>20988.087</v>
      </c>
      <c r="BF113" s="176">
        <v>21244.868000000002</v>
      </c>
      <c r="BG113" s="176">
        <v>21106.483</v>
      </c>
      <c r="BH113" s="176">
        <v>20212.094000000001</v>
      </c>
      <c r="BI113" s="176">
        <v>16423.032999999999</v>
      </c>
      <c r="BJ113" s="176">
        <v>15911.989000000001</v>
      </c>
      <c r="BK113" s="176">
        <v>15440.57</v>
      </c>
      <c r="BL113" s="176">
        <v>15484.623</v>
      </c>
      <c r="BM113" s="176">
        <v>16110.722999999998</v>
      </c>
      <c r="BN113" s="176">
        <v>11859.119999999999</v>
      </c>
      <c r="BO113" s="176">
        <v>6016.6480000000001</v>
      </c>
      <c r="BP113" s="176">
        <v>5765.0810000000001</v>
      </c>
      <c r="BQ113" s="176">
        <v>6196.1040000000003</v>
      </c>
      <c r="BR113" s="176">
        <v>11170.952000000001</v>
      </c>
      <c r="BS113" s="176">
        <v>11531.475</v>
      </c>
      <c r="BT113" s="176">
        <v>11190.686</v>
      </c>
      <c r="BU113" s="176">
        <v>10253.632000000001</v>
      </c>
      <c r="BV113" s="176">
        <v>9115.8700000000008</v>
      </c>
      <c r="BW113" s="176">
        <v>10281.947</v>
      </c>
      <c r="BX113" s="176">
        <v>11005.71</v>
      </c>
      <c r="BY113" s="176">
        <v>10679.825000000001</v>
      </c>
      <c r="BZ113" s="176">
        <v>12174.455</v>
      </c>
      <c r="CA113" s="176">
        <v>12512.645</v>
      </c>
      <c r="CB113" s="176">
        <v>13939.439</v>
      </c>
      <c r="CC113" s="176">
        <v>15308.806999999999</v>
      </c>
      <c r="CD113" s="176">
        <v>16519.232</v>
      </c>
      <c r="CE113" s="176">
        <v>18427.976999999999</v>
      </c>
      <c r="CF113" s="176">
        <v>16811.779000000002</v>
      </c>
      <c r="CG113" s="176">
        <v>14901.694</v>
      </c>
      <c r="CH113" s="176">
        <v>13646.25</v>
      </c>
      <c r="CI113" s="176">
        <v>14150.999</v>
      </c>
      <c r="CJ113" s="176">
        <v>19530.927</v>
      </c>
      <c r="CK113" s="176">
        <v>23071.895</v>
      </c>
      <c r="CL113" s="176">
        <v>47597.721999999994</v>
      </c>
      <c r="CM113" s="176">
        <v>48592.388999999996</v>
      </c>
      <c r="CN113" s="176">
        <v>56374.192999999999</v>
      </c>
      <c r="CO113" s="176">
        <v>55759.838999999993</v>
      </c>
      <c r="CP113" s="176">
        <v>58221.953000000001</v>
      </c>
      <c r="CQ113" s="176">
        <v>65348.088000000003</v>
      </c>
      <c r="CR113" s="176">
        <v>65677.205000000002</v>
      </c>
      <c r="CS113" s="176">
        <v>65018.971000000005</v>
      </c>
      <c r="CT113" s="176">
        <v>67322.792000000001</v>
      </c>
      <c r="CU113" s="176">
        <v>76720.92300000001</v>
      </c>
      <c r="CV113" s="176">
        <v>71784.162000000011</v>
      </c>
      <c r="CW113" s="176">
        <v>69334.066000000006</v>
      </c>
      <c r="CX113" s="176">
        <v>52110.254999999997</v>
      </c>
      <c r="CY113" s="176">
        <v>42858.399000000005</v>
      </c>
      <c r="CZ113" s="176">
        <v>43845.751000000004</v>
      </c>
      <c r="DA113" s="176">
        <v>42858.399000000005</v>
      </c>
      <c r="DB113" s="176">
        <v>43187.517000000007</v>
      </c>
      <c r="DC113" s="176">
        <v>42931.536000000007</v>
      </c>
      <c r="DD113" s="176">
        <v>41651.635000000002</v>
      </c>
      <c r="DE113" s="176">
        <v>39513.506000000001</v>
      </c>
      <c r="DF113" s="176">
        <v>42048.752999999997</v>
      </c>
      <c r="DG113" s="176">
        <v>43028.953999999998</v>
      </c>
      <c r="DH113" s="176">
        <v>41617.453999999998</v>
      </c>
      <c r="DI113" s="176">
        <v>40289.239000000001</v>
      </c>
      <c r="DJ113" s="176">
        <v>44540.774999999994</v>
      </c>
      <c r="DK113" s="176">
        <v>42312.591</v>
      </c>
      <c r="DL113" s="176">
        <v>44594.387999999999</v>
      </c>
      <c r="DM113" s="176">
        <v>42622.822</v>
      </c>
      <c r="DN113" s="176">
        <v>48819.300999999999</v>
      </c>
      <c r="DO113" s="176">
        <v>47038.264999999999</v>
      </c>
      <c r="DP113" s="176">
        <v>44382.159999999996</v>
      </c>
      <c r="DQ113" s="176">
        <v>43139.611999999994</v>
      </c>
      <c r="DR113" s="176">
        <v>41350.264000000003</v>
      </c>
      <c r="DS113" s="176">
        <v>43255.082000000002</v>
      </c>
      <c r="DT113" s="176">
        <v>43161.688999999998</v>
      </c>
      <c r="DU113" s="176">
        <v>36170.514999999999</v>
      </c>
      <c r="DV113" s="176">
        <v>36171.171000000002</v>
      </c>
      <c r="DW113" s="176">
        <v>39342.826000000001</v>
      </c>
      <c r="DX113" s="176">
        <v>40740.93</v>
      </c>
      <c r="DY113" s="176">
        <v>40581.396999999997</v>
      </c>
      <c r="DZ113" s="176">
        <v>42713.57</v>
      </c>
      <c r="EA113" s="176">
        <v>44757.252</v>
      </c>
      <c r="EB113" s="176">
        <v>43301.578999999998</v>
      </c>
      <c r="EC113" s="176">
        <v>42043.370999999999</v>
      </c>
      <c r="ED113" s="176">
        <v>41514.544000000002</v>
      </c>
      <c r="EE113" s="176">
        <v>43803.495999999999</v>
      </c>
      <c r="EF113" s="277">
        <f t="shared" si="2"/>
        <v>523961.95299999998</v>
      </c>
      <c r="EG113" s="277">
        <f t="shared" si="3"/>
        <v>494302.33999999997</v>
      </c>
    </row>
    <row r="114" spans="1:137" x14ac:dyDescent="0.2">
      <c r="A114" s="184" t="str">
        <f>IF('1'!$A$1=1,B114,C114)</f>
        <v>Business</v>
      </c>
      <c r="B114" s="185" t="s">
        <v>275</v>
      </c>
      <c r="C114" s="185" t="s">
        <v>274</v>
      </c>
      <c r="D114" s="176">
        <v>-2118.8990000000003</v>
      </c>
      <c r="E114" s="176">
        <v>-3353.7449999999999</v>
      </c>
      <c r="F114" s="176">
        <v>-3395.4080000000004</v>
      </c>
      <c r="G114" s="176">
        <v>-3633.5160000000001</v>
      </c>
      <c r="H114" s="176">
        <v>-3576.509</v>
      </c>
      <c r="I114" s="176">
        <v>-3885.6080000000002</v>
      </c>
      <c r="J114" s="176">
        <v>-3764.0250000000001</v>
      </c>
      <c r="K114" s="176">
        <v>-3806.3290000000002</v>
      </c>
      <c r="L114" s="176">
        <v>-3724.9650000000001</v>
      </c>
      <c r="M114" s="176">
        <v>-3341.72</v>
      </c>
      <c r="N114" s="176">
        <v>-3333.7049999999999</v>
      </c>
      <c r="O114" s="176">
        <v>-3534.6660000000002</v>
      </c>
      <c r="P114" s="176">
        <v>-4075.6279999999997</v>
      </c>
      <c r="Q114" s="176">
        <v>-4539.6049999999996</v>
      </c>
      <c r="R114" s="176">
        <v>-4638.6849999999995</v>
      </c>
      <c r="S114" s="176">
        <v>-4792.7169999999996</v>
      </c>
      <c r="T114" s="176">
        <v>-5268.1539999999995</v>
      </c>
      <c r="U114" s="176">
        <v>-5763.76</v>
      </c>
      <c r="V114" s="176">
        <v>-5459.692</v>
      </c>
      <c r="W114" s="176">
        <v>-5363.8690000000006</v>
      </c>
      <c r="X114" s="176">
        <v>-5544.1220000000003</v>
      </c>
      <c r="Y114" s="176">
        <v>-4584.7950000000001</v>
      </c>
      <c r="Z114" s="176">
        <v>-4960.2809999999999</v>
      </c>
      <c r="AA114" s="176">
        <v>-5371.9279999999999</v>
      </c>
      <c r="AB114" s="176">
        <v>-5647.3279999999995</v>
      </c>
      <c r="AC114" s="176">
        <v>-5946.1100000000006</v>
      </c>
      <c r="AD114" s="176">
        <v>-6372.3690000000006</v>
      </c>
      <c r="AE114" s="176">
        <v>-7197.6290000000008</v>
      </c>
      <c r="AF114" s="176">
        <v>-7160.82</v>
      </c>
      <c r="AG114" s="176">
        <v>-7153.8270000000002</v>
      </c>
      <c r="AH114" s="176">
        <v>-7219.4699999999993</v>
      </c>
      <c r="AI114" s="176">
        <v>-7998.2049999999999</v>
      </c>
      <c r="AJ114" s="176">
        <v>-7075.433</v>
      </c>
      <c r="AK114" s="176">
        <v>-7090.2240000000002</v>
      </c>
      <c r="AL114" s="176">
        <v>-7237.1289999999999</v>
      </c>
      <c r="AM114" s="176">
        <v>-7512.0069999999996</v>
      </c>
      <c r="AN114" s="176">
        <v>-8331.259</v>
      </c>
      <c r="AO114" s="176">
        <v>-7961.1179999999995</v>
      </c>
      <c r="AP114" s="176">
        <v>-7744.3140000000003</v>
      </c>
      <c r="AQ114" s="176">
        <v>-7897.8279999999995</v>
      </c>
      <c r="AR114" s="176">
        <v>-8247.0859999999993</v>
      </c>
      <c r="AS114" s="176">
        <v>-8620.5139999999992</v>
      </c>
      <c r="AT114" s="176">
        <v>-9213.8389999999999</v>
      </c>
      <c r="AU114" s="176">
        <v>-9536.3269999999993</v>
      </c>
      <c r="AV114" s="176">
        <v>-9218.5439999999999</v>
      </c>
      <c r="AW114" s="176">
        <v>-8775.7439999999988</v>
      </c>
      <c r="AX114" s="176">
        <v>-8799.0520000000015</v>
      </c>
      <c r="AY114" s="176">
        <v>-8836.9459999999999</v>
      </c>
      <c r="AZ114" s="176">
        <v>-8781.94</v>
      </c>
      <c r="BA114" s="176">
        <v>-8664.2569999999996</v>
      </c>
      <c r="BB114" s="176">
        <v>-8703.7860000000001</v>
      </c>
      <c r="BC114" s="176">
        <v>-8955.0390000000007</v>
      </c>
      <c r="BD114" s="176">
        <v>-9338.112000000001</v>
      </c>
      <c r="BE114" s="176">
        <v>-9911.0409999999993</v>
      </c>
      <c r="BF114" s="176">
        <v>-9476.4989999999998</v>
      </c>
      <c r="BG114" s="176">
        <v>-9341.3859999999986</v>
      </c>
      <c r="BH114" s="176">
        <v>-8917.1</v>
      </c>
      <c r="BI114" s="176">
        <v>-8285.9410000000007</v>
      </c>
      <c r="BJ114" s="176">
        <v>-8016.9130000000005</v>
      </c>
      <c r="BK114" s="176">
        <v>-7791.1130000000003</v>
      </c>
      <c r="BL114" s="176">
        <v>-8248.8179999999993</v>
      </c>
      <c r="BM114" s="176">
        <v>-8534.9939999999988</v>
      </c>
      <c r="BN114" s="176">
        <v>-6312.5379999999996</v>
      </c>
      <c r="BO114" s="176">
        <v>-5363.2559999999994</v>
      </c>
      <c r="BP114" s="176">
        <v>-5121.5369999999994</v>
      </c>
      <c r="BQ114" s="176">
        <v>-5501.7129999999997</v>
      </c>
      <c r="BR114" s="176">
        <v>-6800.8969999999999</v>
      </c>
      <c r="BS114" s="176">
        <v>-6990.4409999999998</v>
      </c>
      <c r="BT114" s="176">
        <v>-6798.3419999999996</v>
      </c>
      <c r="BU114" s="176">
        <v>-7477.7870000000003</v>
      </c>
      <c r="BV114" s="176">
        <v>-6652.8860000000004</v>
      </c>
      <c r="BW114" s="176">
        <v>-7493.1449999999995</v>
      </c>
      <c r="BX114" s="176">
        <v>-7647.558</v>
      </c>
      <c r="BY114" s="176">
        <v>-7417.32</v>
      </c>
      <c r="BZ114" s="176">
        <v>-8449.85</v>
      </c>
      <c r="CA114" s="176">
        <v>-7289.7330000000002</v>
      </c>
      <c r="CB114" s="176">
        <v>-8142.8410000000003</v>
      </c>
      <c r="CC114" s="176">
        <v>-8607.7989999999991</v>
      </c>
      <c r="CD114" s="176">
        <v>-7946.6489999999994</v>
      </c>
      <c r="CE114" s="176">
        <v>-8812.2160000000003</v>
      </c>
      <c r="CF114" s="176">
        <v>-8125.2479999999996</v>
      </c>
      <c r="CG114" s="176">
        <v>-9468.51</v>
      </c>
      <c r="CH114" s="176">
        <v>-8674.36</v>
      </c>
      <c r="CI114" s="176">
        <v>-8953.2279999999992</v>
      </c>
      <c r="CJ114" s="176">
        <v>-14074.579</v>
      </c>
      <c r="CK114" s="176">
        <v>-15371.791999999999</v>
      </c>
      <c r="CL114" s="176">
        <v>-11789.724</v>
      </c>
      <c r="CM114" s="176">
        <v>-9420.0770000000011</v>
      </c>
      <c r="CN114" s="176">
        <v>-12257.803</v>
      </c>
      <c r="CO114" s="176">
        <v>-11175.370999999999</v>
      </c>
      <c r="CP114" s="176">
        <v>-7739.5700000000006</v>
      </c>
      <c r="CQ114" s="176">
        <v>-14334.891</v>
      </c>
      <c r="CR114" s="176">
        <v>-14371.458999999999</v>
      </c>
      <c r="CS114" s="176">
        <v>-14188.617</v>
      </c>
      <c r="CT114" s="176">
        <v>-14773.714</v>
      </c>
      <c r="CU114" s="176">
        <v>-16821.556</v>
      </c>
      <c r="CV114" s="176">
        <v>-15724.498</v>
      </c>
      <c r="CW114" s="176">
        <v>-15212.538</v>
      </c>
      <c r="CX114" s="176">
        <v>-11372.834999999999</v>
      </c>
      <c r="CY114" s="176">
        <v>-9617.5409999999993</v>
      </c>
      <c r="CZ114" s="176">
        <v>-9800.384</v>
      </c>
      <c r="DA114" s="176">
        <v>-9580.973</v>
      </c>
      <c r="DB114" s="176">
        <v>-9617.5420000000013</v>
      </c>
      <c r="DC114" s="176">
        <v>-9617.5420000000013</v>
      </c>
      <c r="DD114" s="176">
        <v>-9361.5609999999997</v>
      </c>
      <c r="DE114" s="176">
        <v>-8874.1049999999996</v>
      </c>
      <c r="DF114" s="176">
        <v>-9436.5639999999985</v>
      </c>
      <c r="DG114" s="176">
        <v>-9644.4210000000003</v>
      </c>
      <c r="DH114" s="176">
        <v>-9239.9080000000013</v>
      </c>
      <c r="DI114" s="176">
        <v>-8923.630000000001</v>
      </c>
      <c r="DJ114" s="176">
        <v>-9859.2860000000001</v>
      </c>
      <c r="DK114" s="176">
        <v>-9328.4500000000007</v>
      </c>
      <c r="DL114" s="176">
        <v>-9808.3829999999998</v>
      </c>
      <c r="DM114" s="176">
        <v>-9390.7829999999994</v>
      </c>
      <c r="DN114" s="176">
        <v>-10739.427</v>
      </c>
      <c r="DO114" s="176">
        <v>-10297.344000000001</v>
      </c>
      <c r="DP114" s="176">
        <v>-9734.3770000000004</v>
      </c>
      <c r="DQ114" s="176">
        <v>-9403.280999999999</v>
      </c>
      <c r="DR114" s="176">
        <v>-9014.3580000000002</v>
      </c>
      <c r="DS114" s="176">
        <v>-9394.2019999999993</v>
      </c>
      <c r="DT114" s="176">
        <v>-9390.2990000000009</v>
      </c>
      <c r="DU114" s="176">
        <v>-7875.8380000000006</v>
      </c>
      <c r="DV114" s="176">
        <v>-7881.3330000000005</v>
      </c>
      <c r="DW114" s="176">
        <v>-8572.5950000000012</v>
      </c>
      <c r="DX114" s="176">
        <v>-8887.42</v>
      </c>
      <c r="DY114" s="176">
        <v>-8856.3909999999996</v>
      </c>
      <c r="DZ114" s="176">
        <v>-9278.2899999999991</v>
      </c>
      <c r="EA114" s="176">
        <v>-9655.9619999999995</v>
      </c>
      <c r="EB114" s="176">
        <v>-9337.9359999999997</v>
      </c>
      <c r="EC114" s="176">
        <v>-8991.4539999999997</v>
      </c>
      <c r="ED114" s="176">
        <v>-8883.9439999999995</v>
      </c>
      <c r="EE114" s="176">
        <v>-9326.1779999999999</v>
      </c>
      <c r="EF114" s="277">
        <f t="shared" si="2"/>
        <v>-115133.42899999999</v>
      </c>
      <c r="EG114" s="277">
        <f t="shared" si="3"/>
        <v>-106937.64</v>
      </c>
    </row>
    <row r="115" spans="1:137" x14ac:dyDescent="0.2">
      <c r="A115" s="174" t="str">
        <f>IF('1'!$A$1=1,B115,C115)</f>
        <v xml:space="preserve">     Credit</v>
      </c>
      <c r="B115" s="175" t="s">
        <v>214</v>
      </c>
      <c r="C115" s="175" t="s">
        <v>233</v>
      </c>
      <c r="D115" s="176">
        <v>110.68899999999999</v>
      </c>
      <c r="E115" s="176">
        <v>220.31899999999999</v>
      </c>
      <c r="F115" s="176">
        <v>139.53700000000001</v>
      </c>
      <c r="G115" s="176">
        <v>158.96600000000001</v>
      </c>
      <c r="H115" s="176">
        <v>167.322</v>
      </c>
      <c r="I115" s="176">
        <v>169.863</v>
      </c>
      <c r="J115" s="176">
        <v>152.30199999999999</v>
      </c>
      <c r="K115" s="176">
        <v>151.38800000000001</v>
      </c>
      <c r="L115" s="176">
        <v>152.48400000000001</v>
      </c>
      <c r="M115" s="176">
        <v>152.88900000000001</v>
      </c>
      <c r="N115" s="176">
        <v>139.876</v>
      </c>
      <c r="O115" s="176">
        <v>163.85900000000001</v>
      </c>
      <c r="P115" s="176">
        <v>169.81800000000001</v>
      </c>
      <c r="Q115" s="176">
        <v>184.751</v>
      </c>
      <c r="R115" s="176">
        <v>184.49299999999999</v>
      </c>
      <c r="S115" s="176">
        <v>179.40600000000001</v>
      </c>
      <c r="T115" s="176">
        <v>226.858</v>
      </c>
      <c r="U115" s="176">
        <v>274.46499999999997</v>
      </c>
      <c r="V115" s="176">
        <v>223.351</v>
      </c>
      <c r="W115" s="176">
        <v>275.71300000000002</v>
      </c>
      <c r="X115" s="176">
        <v>262.755</v>
      </c>
      <c r="Y115" s="176">
        <v>231.815</v>
      </c>
      <c r="Z115" s="176">
        <v>179.90700000000001</v>
      </c>
      <c r="AA115" s="176">
        <v>209.636</v>
      </c>
      <c r="AB115" s="176">
        <v>190.054</v>
      </c>
      <c r="AC115" s="176">
        <v>216.22200000000001</v>
      </c>
      <c r="AD115" s="176">
        <v>216.012</v>
      </c>
      <c r="AE115" s="176">
        <v>214.85499999999999</v>
      </c>
      <c r="AF115" s="176">
        <v>290.661</v>
      </c>
      <c r="AG115" s="176">
        <v>339.41500000000002</v>
      </c>
      <c r="AH115" s="176">
        <v>259.69299999999998</v>
      </c>
      <c r="AI115" s="176">
        <v>307.62299999999999</v>
      </c>
      <c r="AJ115" s="176">
        <v>313.303</v>
      </c>
      <c r="AK115" s="176">
        <v>293.20499999999998</v>
      </c>
      <c r="AL115" s="176">
        <v>267.053</v>
      </c>
      <c r="AM115" s="176">
        <v>275.16500000000002</v>
      </c>
      <c r="AN115" s="176">
        <v>284.34300000000002</v>
      </c>
      <c r="AO115" s="176">
        <v>271.70999999999998</v>
      </c>
      <c r="AP115" s="176">
        <v>289.75299999999999</v>
      </c>
      <c r="AQ115" s="176">
        <v>313.82100000000003</v>
      </c>
      <c r="AR115" s="176">
        <v>392.71800000000002</v>
      </c>
      <c r="AS115" s="176">
        <v>445.43700000000001</v>
      </c>
      <c r="AT115" s="176">
        <v>343.209</v>
      </c>
      <c r="AU115" s="176">
        <v>439.71499999999997</v>
      </c>
      <c r="AV115" s="176">
        <v>394.678</v>
      </c>
      <c r="AW115" s="176">
        <v>253.14599999999999</v>
      </c>
      <c r="AX115" s="176">
        <v>279.33499999999998</v>
      </c>
      <c r="AY115" s="176">
        <v>305.68099999999998</v>
      </c>
      <c r="AZ115" s="176">
        <v>278.79199999999997</v>
      </c>
      <c r="BA115" s="176">
        <v>325.928</v>
      </c>
      <c r="BB115" s="176">
        <v>376.089</v>
      </c>
      <c r="BC115" s="176">
        <v>321.738</v>
      </c>
      <c r="BD115" s="176">
        <v>395.68299999999999</v>
      </c>
      <c r="BE115" s="176">
        <v>477.00200000000001</v>
      </c>
      <c r="BF115" s="176">
        <v>360.51900000000001</v>
      </c>
      <c r="BG115" s="176">
        <v>429.19900000000001</v>
      </c>
      <c r="BH115" s="176">
        <v>470.625</v>
      </c>
      <c r="BI115" s="176">
        <v>322.50700000000001</v>
      </c>
      <c r="BJ115" s="176">
        <v>316.77800000000002</v>
      </c>
      <c r="BK115" s="176">
        <v>306.923</v>
      </c>
      <c r="BL115" s="176">
        <v>289.43200000000002</v>
      </c>
      <c r="BM115" s="176">
        <v>344.351</v>
      </c>
      <c r="BN115" s="176">
        <v>237.71100000000001</v>
      </c>
      <c r="BO115" s="176">
        <v>27.225000000000001</v>
      </c>
      <c r="BP115" s="176">
        <v>26.814</v>
      </c>
      <c r="BQ115" s="176">
        <v>26.707000000000001</v>
      </c>
      <c r="BR115" s="176">
        <v>54.625999999999998</v>
      </c>
      <c r="BS115" s="176">
        <v>82.563999999999993</v>
      </c>
      <c r="BT115" s="176">
        <v>83.93</v>
      </c>
      <c r="BU115" s="176">
        <v>113.3</v>
      </c>
      <c r="BV115" s="176">
        <v>113.241</v>
      </c>
      <c r="BW115" s="176">
        <v>112.679</v>
      </c>
      <c r="BX115" s="176">
        <v>84.659000000000006</v>
      </c>
      <c r="BY115" s="176">
        <v>83.653999999999996</v>
      </c>
      <c r="BZ115" s="176">
        <v>138.97800000000001</v>
      </c>
      <c r="CA115" s="176">
        <v>111.72</v>
      </c>
      <c r="CB115" s="176">
        <v>110.411</v>
      </c>
      <c r="CC115" s="176">
        <v>190.679</v>
      </c>
      <c r="CD115" s="176">
        <v>217.71600000000001</v>
      </c>
      <c r="CE115" s="176">
        <v>294.63299999999998</v>
      </c>
      <c r="CF115" s="176">
        <v>213.822</v>
      </c>
      <c r="CG115" s="176">
        <v>184.62299999999999</v>
      </c>
      <c r="CH115" s="176">
        <v>185.124</v>
      </c>
      <c r="CI115" s="176">
        <v>217.708</v>
      </c>
      <c r="CJ115" s="176">
        <v>167.88800000000001</v>
      </c>
      <c r="CK115" s="176">
        <v>113.655</v>
      </c>
      <c r="CL115" s="176">
        <v>146.27500000000001</v>
      </c>
      <c r="CM115" s="176">
        <v>146.27500000000001</v>
      </c>
      <c r="CN115" s="176">
        <v>146.27500000000001</v>
      </c>
      <c r="CO115" s="176">
        <v>117.02</v>
      </c>
      <c r="CP115" s="176">
        <v>191.101</v>
      </c>
      <c r="CQ115" s="176">
        <v>182.84299999999999</v>
      </c>
      <c r="CR115" s="176">
        <v>219.41200000000001</v>
      </c>
      <c r="CS115" s="176">
        <v>255.98</v>
      </c>
      <c r="CT115" s="176">
        <v>182.84299999999999</v>
      </c>
      <c r="CU115" s="176">
        <v>219.41200000000001</v>
      </c>
      <c r="CV115" s="176">
        <v>182.84299999999999</v>
      </c>
      <c r="CW115" s="176">
        <v>146.274</v>
      </c>
      <c r="CX115" s="176">
        <v>182.84299999999999</v>
      </c>
      <c r="CY115" s="176">
        <v>219.41200000000001</v>
      </c>
      <c r="CZ115" s="176">
        <v>219.41200000000001</v>
      </c>
      <c r="DA115" s="176">
        <v>219.41200000000001</v>
      </c>
      <c r="DB115" s="176">
        <v>255.98</v>
      </c>
      <c r="DC115" s="176">
        <v>255.98</v>
      </c>
      <c r="DD115" s="176">
        <v>219.41200000000001</v>
      </c>
      <c r="DE115" s="176">
        <v>219.114</v>
      </c>
      <c r="DF115" s="176">
        <v>216.93299999999999</v>
      </c>
      <c r="DG115" s="176">
        <v>259.65699999999998</v>
      </c>
      <c r="DH115" s="176">
        <v>227.21100000000001</v>
      </c>
      <c r="DI115" s="176">
        <v>227.83699999999999</v>
      </c>
      <c r="DJ115" s="176">
        <v>270.64699999999999</v>
      </c>
      <c r="DK115" s="176">
        <v>275.524</v>
      </c>
      <c r="DL115" s="176">
        <v>317.68</v>
      </c>
      <c r="DM115" s="176">
        <v>283.34300000000002</v>
      </c>
      <c r="DN115" s="176">
        <v>327.92099999999999</v>
      </c>
      <c r="DO115" s="176">
        <v>370.70400000000001</v>
      </c>
      <c r="DP115" s="176">
        <v>329.97899999999998</v>
      </c>
      <c r="DQ115" s="176">
        <v>371.18200000000002</v>
      </c>
      <c r="DR115" s="176">
        <v>372.15199999999999</v>
      </c>
      <c r="DS115" s="176">
        <v>417.52</v>
      </c>
      <c r="DT115" s="176">
        <v>378.98099999999999</v>
      </c>
      <c r="DU115" s="176">
        <v>333.36900000000003</v>
      </c>
      <c r="DV115" s="176">
        <v>331.846</v>
      </c>
      <c r="DW115" s="176">
        <v>331.30799999999999</v>
      </c>
      <c r="DX115" s="176">
        <v>373.77</v>
      </c>
      <c r="DY115" s="176">
        <v>374.214</v>
      </c>
      <c r="DZ115" s="176">
        <v>417.94099999999997</v>
      </c>
      <c r="EA115" s="176">
        <v>538.745</v>
      </c>
      <c r="EB115" s="176">
        <v>537.13800000000003</v>
      </c>
      <c r="EC115" s="176">
        <v>582.779</v>
      </c>
      <c r="ED115" s="176">
        <v>589.45600000000002</v>
      </c>
      <c r="EE115" s="176">
        <v>675.19799999999998</v>
      </c>
      <c r="EF115" s="277">
        <f t="shared" si="2"/>
        <v>3791.7000000000003</v>
      </c>
      <c r="EG115" s="277">
        <f t="shared" si="3"/>
        <v>5464.7449999999999</v>
      </c>
    </row>
    <row r="116" spans="1:137" x14ac:dyDescent="0.2">
      <c r="A116" s="174" t="str">
        <f>IF('1'!$A$1=1,B116,C116)</f>
        <v xml:space="preserve">     Debit</v>
      </c>
      <c r="B116" s="175" t="s">
        <v>216</v>
      </c>
      <c r="C116" s="175" t="s">
        <v>234</v>
      </c>
      <c r="D116" s="176">
        <v>2229.5880000000002</v>
      </c>
      <c r="E116" s="176">
        <v>3574.0639999999999</v>
      </c>
      <c r="F116" s="176">
        <v>3534.9450000000002</v>
      </c>
      <c r="G116" s="176">
        <v>3792.482</v>
      </c>
      <c r="H116" s="176">
        <v>3743.8310000000001</v>
      </c>
      <c r="I116" s="176">
        <v>4055.471</v>
      </c>
      <c r="J116" s="176">
        <v>3916.3270000000002</v>
      </c>
      <c r="K116" s="176">
        <v>3957.7170000000001</v>
      </c>
      <c r="L116" s="176">
        <v>3877.4490000000001</v>
      </c>
      <c r="M116" s="176">
        <v>3494.6089999999999</v>
      </c>
      <c r="N116" s="176">
        <v>3473.5810000000001</v>
      </c>
      <c r="O116" s="176">
        <v>3698.5250000000001</v>
      </c>
      <c r="P116" s="176">
        <v>4245.4459999999999</v>
      </c>
      <c r="Q116" s="176">
        <v>4724.3559999999998</v>
      </c>
      <c r="R116" s="176">
        <v>4823.1779999999999</v>
      </c>
      <c r="S116" s="176">
        <v>4972.1229999999996</v>
      </c>
      <c r="T116" s="176">
        <v>5495.0119999999997</v>
      </c>
      <c r="U116" s="176">
        <v>6038.2250000000004</v>
      </c>
      <c r="V116" s="176">
        <v>5683.0429999999997</v>
      </c>
      <c r="W116" s="176">
        <v>5639.5820000000003</v>
      </c>
      <c r="X116" s="176">
        <v>5806.8770000000004</v>
      </c>
      <c r="Y116" s="176">
        <v>4816.6099999999997</v>
      </c>
      <c r="Z116" s="176">
        <v>5140.1880000000001</v>
      </c>
      <c r="AA116" s="176">
        <v>5581.5640000000003</v>
      </c>
      <c r="AB116" s="176">
        <v>5837.3819999999996</v>
      </c>
      <c r="AC116" s="176">
        <v>6162.3320000000003</v>
      </c>
      <c r="AD116" s="176">
        <v>6588.3810000000003</v>
      </c>
      <c r="AE116" s="176">
        <v>7412.4840000000004</v>
      </c>
      <c r="AF116" s="176">
        <v>7451.4809999999998</v>
      </c>
      <c r="AG116" s="176">
        <v>7493.2420000000002</v>
      </c>
      <c r="AH116" s="176">
        <v>7479.1629999999996</v>
      </c>
      <c r="AI116" s="176">
        <v>8305.8279999999995</v>
      </c>
      <c r="AJ116" s="176">
        <v>7388.7359999999999</v>
      </c>
      <c r="AK116" s="176">
        <v>7383.4290000000001</v>
      </c>
      <c r="AL116" s="176">
        <v>7504.1819999999998</v>
      </c>
      <c r="AM116" s="176">
        <v>7787.1719999999996</v>
      </c>
      <c r="AN116" s="176">
        <v>8615.6020000000008</v>
      </c>
      <c r="AO116" s="176">
        <v>8232.8279999999995</v>
      </c>
      <c r="AP116" s="176">
        <v>8034.067</v>
      </c>
      <c r="AQ116" s="176">
        <v>8211.6489999999994</v>
      </c>
      <c r="AR116" s="176">
        <v>8639.8040000000001</v>
      </c>
      <c r="AS116" s="176">
        <v>9065.9509999999991</v>
      </c>
      <c r="AT116" s="176">
        <v>9557.0480000000007</v>
      </c>
      <c r="AU116" s="176">
        <v>9976.0419999999995</v>
      </c>
      <c r="AV116" s="176">
        <v>9613.2219999999998</v>
      </c>
      <c r="AW116" s="176">
        <v>9028.89</v>
      </c>
      <c r="AX116" s="176">
        <v>9078.3870000000006</v>
      </c>
      <c r="AY116" s="176">
        <v>9142.6270000000004</v>
      </c>
      <c r="AZ116" s="176">
        <v>9060.732</v>
      </c>
      <c r="BA116" s="176">
        <v>8990.1849999999995</v>
      </c>
      <c r="BB116" s="176">
        <v>9079.875</v>
      </c>
      <c r="BC116" s="176">
        <v>9276.777</v>
      </c>
      <c r="BD116" s="176">
        <v>9733.7950000000001</v>
      </c>
      <c r="BE116" s="176">
        <v>10388.043</v>
      </c>
      <c r="BF116" s="176">
        <v>9837.018</v>
      </c>
      <c r="BG116" s="176">
        <v>9770.5849999999991</v>
      </c>
      <c r="BH116" s="176">
        <v>9387.7250000000004</v>
      </c>
      <c r="BI116" s="176">
        <v>8608.4480000000003</v>
      </c>
      <c r="BJ116" s="176">
        <v>8333.6910000000007</v>
      </c>
      <c r="BK116" s="176">
        <v>8098.0360000000001</v>
      </c>
      <c r="BL116" s="176">
        <v>8538.25</v>
      </c>
      <c r="BM116" s="176">
        <v>8879.3449999999993</v>
      </c>
      <c r="BN116" s="176">
        <v>6550.2489999999998</v>
      </c>
      <c r="BO116" s="176">
        <v>5390.4809999999998</v>
      </c>
      <c r="BP116" s="176">
        <v>5148.3509999999997</v>
      </c>
      <c r="BQ116" s="176">
        <v>5528.42</v>
      </c>
      <c r="BR116" s="176">
        <v>6855.5230000000001</v>
      </c>
      <c r="BS116" s="176">
        <v>7073.0050000000001</v>
      </c>
      <c r="BT116" s="176">
        <v>6882.2719999999999</v>
      </c>
      <c r="BU116" s="176">
        <v>7591.0870000000004</v>
      </c>
      <c r="BV116" s="176">
        <v>6766.1270000000004</v>
      </c>
      <c r="BW116" s="176">
        <v>7605.8239999999996</v>
      </c>
      <c r="BX116" s="176">
        <v>7732.2169999999996</v>
      </c>
      <c r="BY116" s="176">
        <v>7500.9740000000002</v>
      </c>
      <c r="BZ116" s="176">
        <v>8588.8279999999995</v>
      </c>
      <c r="CA116" s="176">
        <v>7401.4530000000004</v>
      </c>
      <c r="CB116" s="176">
        <v>8253.2520000000004</v>
      </c>
      <c r="CC116" s="176">
        <v>8798.4779999999992</v>
      </c>
      <c r="CD116" s="176">
        <v>8164.3649999999998</v>
      </c>
      <c r="CE116" s="176">
        <v>9106.8490000000002</v>
      </c>
      <c r="CF116" s="176">
        <v>8339.07</v>
      </c>
      <c r="CG116" s="176">
        <v>9653.1329999999998</v>
      </c>
      <c r="CH116" s="176">
        <v>8859.4840000000004</v>
      </c>
      <c r="CI116" s="176">
        <v>9170.9359999999997</v>
      </c>
      <c r="CJ116" s="176">
        <v>14242.467000000001</v>
      </c>
      <c r="CK116" s="176">
        <v>15485.447</v>
      </c>
      <c r="CL116" s="176">
        <v>11935.999</v>
      </c>
      <c r="CM116" s="176">
        <v>9566.3520000000008</v>
      </c>
      <c r="CN116" s="176">
        <v>12404.078</v>
      </c>
      <c r="CO116" s="176">
        <v>11292.391</v>
      </c>
      <c r="CP116" s="176">
        <v>7930.6710000000003</v>
      </c>
      <c r="CQ116" s="176">
        <v>14517.734</v>
      </c>
      <c r="CR116" s="176">
        <v>14590.870999999999</v>
      </c>
      <c r="CS116" s="176">
        <v>14444.597</v>
      </c>
      <c r="CT116" s="176">
        <v>14956.557000000001</v>
      </c>
      <c r="CU116" s="176">
        <v>17040.968000000001</v>
      </c>
      <c r="CV116" s="176">
        <v>15907.341</v>
      </c>
      <c r="CW116" s="176">
        <v>15358.812</v>
      </c>
      <c r="CX116" s="176">
        <v>11555.678</v>
      </c>
      <c r="CY116" s="176">
        <v>9836.9529999999995</v>
      </c>
      <c r="CZ116" s="176">
        <v>10019.796</v>
      </c>
      <c r="DA116" s="176">
        <v>9800.3850000000002</v>
      </c>
      <c r="DB116" s="176">
        <v>9873.5220000000008</v>
      </c>
      <c r="DC116" s="176">
        <v>9873.5220000000008</v>
      </c>
      <c r="DD116" s="176">
        <v>9580.973</v>
      </c>
      <c r="DE116" s="176">
        <v>9093.2189999999991</v>
      </c>
      <c r="DF116" s="176">
        <v>9653.4969999999994</v>
      </c>
      <c r="DG116" s="176">
        <v>9904.0779999999995</v>
      </c>
      <c r="DH116" s="176">
        <v>9467.1190000000006</v>
      </c>
      <c r="DI116" s="176">
        <v>9151.4670000000006</v>
      </c>
      <c r="DJ116" s="176">
        <v>10129.933000000001</v>
      </c>
      <c r="DK116" s="176">
        <v>9603.9740000000002</v>
      </c>
      <c r="DL116" s="176">
        <v>10126.063</v>
      </c>
      <c r="DM116" s="176">
        <v>9674.1260000000002</v>
      </c>
      <c r="DN116" s="176">
        <v>11067.348</v>
      </c>
      <c r="DO116" s="176">
        <v>10668.048000000001</v>
      </c>
      <c r="DP116" s="176">
        <v>10064.356</v>
      </c>
      <c r="DQ116" s="176">
        <v>9774.4629999999997</v>
      </c>
      <c r="DR116" s="176">
        <v>9386.51</v>
      </c>
      <c r="DS116" s="176">
        <v>9811.7219999999998</v>
      </c>
      <c r="DT116" s="176">
        <v>9769.2800000000007</v>
      </c>
      <c r="DU116" s="176">
        <v>8209.2070000000003</v>
      </c>
      <c r="DV116" s="176">
        <v>8213.1790000000001</v>
      </c>
      <c r="DW116" s="176">
        <v>8903.9030000000002</v>
      </c>
      <c r="DX116" s="176">
        <v>9261.19</v>
      </c>
      <c r="DY116" s="176">
        <v>9230.6049999999996</v>
      </c>
      <c r="DZ116" s="176">
        <v>9696.2309999999998</v>
      </c>
      <c r="EA116" s="176">
        <v>10194.707</v>
      </c>
      <c r="EB116" s="176">
        <v>9875.0740000000005</v>
      </c>
      <c r="EC116" s="176">
        <v>9574.2330000000002</v>
      </c>
      <c r="ED116" s="176">
        <v>9473.4</v>
      </c>
      <c r="EE116" s="176">
        <v>10001.376</v>
      </c>
      <c r="EF116" s="277">
        <f t="shared" si="2"/>
        <v>118925.12899999999</v>
      </c>
      <c r="EG116" s="277">
        <f t="shared" si="3"/>
        <v>112402.38499999999</v>
      </c>
    </row>
    <row r="117" spans="1:137" x14ac:dyDescent="0.2">
      <c r="A117" s="184" t="str">
        <f>IF('1'!$A$1=1,B117,C117)</f>
        <v>Personal</v>
      </c>
      <c r="B117" s="185" t="s">
        <v>277</v>
      </c>
      <c r="C117" s="185" t="s">
        <v>276</v>
      </c>
      <c r="D117" s="176">
        <v>-2514.2159999999999</v>
      </c>
      <c r="E117" s="176">
        <v>-4039.1819999999998</v>
      </c>
      <c r="F117" s="176">
        <v>-3837.2759999999998</v>
      </c>
      <c r="G117" s="176">
        <v>-3837.9009999999998</v>
      </c>
      <c r="H117" s="176">
        <v>-3597.4239999999995</v>
      </c>
      <c r="I117" s="176">
        <v>-3715.7459999999996</v>
      </c>
      <c r="J117" s="176">
        <v>-4220.9310000000005</v>
      </c>
      <c r="K117" s="176">
        <v>-4195.6129999999994</v>
      </c>
      <c r="L117" s="176">
        <v>-4247.7659999999996</v>
      </c>
      <c r="M117" s="176">
        <v>-4018.8009999999995</v>
      </c>
      <c r="N117" s="176">
        <v>-3963.1460000000002</v>
      </c>
      <c r="O117" s="176">
        <v>-4190.1010000000006</v>
      </c>
      <c r="P117" s="176">
        <v>-5046.0159999999996</v>
      </c>
      <c r="Q117" s="176">
        <v>-5542.5410000000002</v>
      </c>
      <c r="R117" s="176">
        <v>-5534.7939999999999</v>
      </c>
      <c r="S117" s="176">
        <v>-5459.0830000000005</v>
      </c>
      <c r="T117" s="176">
        <v>-5671.4570000000003</v>
      </c>
      <c r="U117" s="176">
        <v>-5838.6130000000003</v>
      </c>
      <c r="V117" s="176">
        <v>-5906.393</v>
      </c>
      <c r="W117" s="176">
        <v>-5138.2860000000001</v>
      </c>
      <c r="X117" s="176">
        <v>-5465.2960000000003</v>
      </c>
      <c r="Y117" s="176">
        <v>-4301.4639999999999</v>
      </c>
      <c r="Z117" s="176">
        <v>-5063.0840000000007</v>
      </c>
      <c r="AA117" s="176">
        <v>-5581.5640000000003</v>
      </c>
      <c r="AB117" s="176">
        <v>-5945.9839999999995</v>
      </c>
      <c r="AC117" s="176">
        <v>-6243.415</v>
      </c>
      <c r="AD117" s="176">
        <v>-6561.38</v>
      </c>
      <c r="AE117" s="176">
        <v>-7036.4890000000005</v>
      </c>
      <c r="AF117" s="176">
        <v>-6394.5339999999997</v>
      </c>
      <c r="AG117" s="176">
        <v>-5770.058</v>
      </c>
      <c r="AH117" s="176">
        <v>-6284.5750000000007</v>
      </c>
      <c r="AI117" s="176">
        <v>-6716.4409999999989</v>
      </c>
      <c r="AJ117" s="176">
        <v>-5770.0020000000004</v>
      </c>
      <c r="AK117" s="176">
        <v>-4851.2060000000001</v>
      </c>
      <c r="AL117" s="176">
        <v>-5047.2970000000005</v>
      </c>
      <c r="AM117" s="176">
        <v>-5448.268</v>
      </c>
      <c r="AN117" s="176">
        <v>-6824.2389999999996</v>
      </c>
      <c r="AO117" s="176">
        <v>-6493.88</v>
      </c>
      <c r="AP117" s="176">
        <v>-6321.8890000000001</v>
      </c>
      <c r="AQ117" s="176">
        <v>-6485.6329999999998</v>
      </c>
      <c r="AR117" s="176">
        <v>-6388.2189999999991</v>
      </c>
      <c r="AS117" s="176">
        <v>-6209.9139999999998</v>
      </c>
      <c r="AT117" s="176">
        <v>-5860.9530000000004</v>
      </c>
      <c r="AU117" s="176">
        <v>-5249.1019999999999</v>
      </c>
      <c r="AV117" s="176">
        <v>-5384.5320000000002</v>
      </c>
      <c r="AW117" s="176">
        <v>-5737.9859999999999</v>
      </c>
      <c r="AX117" s="176">
        <v>-5670.5</v>
      </c>
      <c r="AY117" s="176">
        <v>-5585.6170000000002</v>
      </c>
      <c r="AZ117" s="176">
        <v>-6272.8140000000003</v>
      </c>
      <c r="BA117" s="176">
        <v>-6029.6710000000003</v>
      </c>
      <c r="BB117" s="176">
        <v>-5909.9779999999992</v>
      </c>
      <c r="BC117" s="176">
        <v>-6729.6850000000004</v>
      </c>
      <c r="BD117" s="176">
        <v>-6647.4699999999993</v>
      </c>
      <c r="BE117" s="176">
        <v>-6731.0280000000002</v>
      </c>
      <c r="BF117" s="176">
        <v>-6618.098</v>
      </c>
      <c r="BG117" s="176">
        <v>-5882.5479999999989</v>
      </c>
      <c r="BH117" s="176">
        <v>-4681.4770000000008</v>
      </c>
      <c r="BI117" s="176">
        <v>-5705.8870000000006</v>
      </c>
      <c r="BJ117" s="176">
        <v>-5580.1610000000001</v>
      </c>
      <c r="BK117" s="176">
        <v>-5288.512999999999</v>
      </c>
      <c r="BL117" s="176">
        <v>-5692.1669999999995</v>
      </c>
      <c r="BM117" s="176">
        <v>-5755.5869999999995</v>
      </c>
      <c r="BN117" s="176">
        <v>-4437.2650000000003</v>
      </c>
      <c r="BO117" s="176">
        <v>-517.26800000000003</v>
      </c>
      <c r="BP117" s="176">
        <v>-509.47300000000001</v>
      </c>
      <c r="BQ117" s="176">
        <v>-507.43999999999994</v>
      </c>
      <c r="BR117" s="176">
        <v>-3714.547</v>
      </c>
      <c r="BS117" s="176">
        <v>-3550.2630000000004</v>
      </c>
      <c r="BT117" s="176">
        <v>-3525.0659999999998</v>
      </c>
      <c r="BU117" s="176">
        <v>-2124.3710000000001</v>
      </c>
      <c r="BV117" s="176">
        <v>-1896.7809999999999</v>
      </c>
      <c r="BW117" s="176">
        <v>-2084.5590000000002</v>
      </c>
      <c r="BX117" s="176">
        <v>-2314.0209999999997</v>
      </c>
      <c r="BY117" s="176">
        <v>-2230.7730000000001</v>
      </c>
      <c r="BZ117" s="176">
        <v>-2418.2129999999997</v>
      </c>
      <c r="CA117" s="176">
        <v>-3938.1320000000001</v>
      </c>
      <c r="CB117" s="176">
        <v>-4306.0439999999999</v>
      </c>
      <c r="CC117" s="176">
        <v>-4385.6189999999997</v>
      </c>
      <c r="CD117" s="176">
        <v>-5143.55</v>
      </c>
      <c r="CE117" s="176">
        <v>-4874.8430000000008</v>
      </c>
      <c r="CF117" s="176">
        <v>-5105.0070000000005</v>
      </c>
      <c r="CG117" s="176">
        <v>-3613.3309999999997</v>
      </c>
      <c r="CH117" s="176">
        <v>-3279.3309999999997</v>
      </c>
      <c r="CI117" s="176">
        <v>-3183.9750000000004</v>
      </c>
      <c r="CJ117" s="176">
        <v>-3077.94</v>
      </c>
      <c r="CK117" s="176">
        <v>-5625.9050000000007</v>
      </c>
      <c r="CL117" s="176">
        <v>-34579.292000000001</v>
      </c>
      <c r="CM117" s="176">
        <v>-37768.075999999994</v>
      </c>
      <c r="CN117" s="176">
        <v>-42448.86</v>
      </c>
      <c r="CO117" s="176">
        <v>-42916.937999999995</v>
      </c>
      <c r="CP117" s="176">
        <v>-48252.877</v>
      </c>
      <c r="CQ117" s="176">
        <v>-48855.65</v>
      </c>
      <c r="CR117" s="176">
        <v>-48892.218000000001</v>
      </c>
      <c r="CS117" s="176">
        <v>-47831.729000000007</v>
      </c>
      <c r="CT117" s="176">
        <v>-50281.824999999997</v>
      </c>
      <c r="CU117" s="176">
        <v>-57229.859000000004</v>
      </c>
      <c r="CV117" s="176">
        <v>-53792.411000000007</v>
      </c>
      <c r="CW117" s="176">
        <v>-52146.824000000001</v>
      </c>
      <c r="CX117" s="176">
        <v>-38470.167000000001</v>
      </c>
      <c r="CY117" s="176">
        <v>-30571.350000000002</v>
      </c>
      <c r="CZ117" s="176">
        <v>-31485.565000000002</v>
      </c>
      <c r="DA117" s="176">
        <v>-30681.055000000004</v>
      </c>
      <c r="DB117" s="176">
        <v>-30754.193000000003</v>
      </c>
      <c r="DC117" s="176">
        <v>-30278.800000000003</v>
      </c>
      <c r="DD117" s="176">
        <v>-29547.429</v>
      </c>
      <c r="DE117" s="176">
        <v>-27863.96</v>
      </c>
      <c r="DF117" s="176">
        <v>-29936.687000000002</v>
      </c>
      <c r="DG117" s="176">
        <v>-30417.018999999997</v>
      </c>
      <c r="DH117" s="176">
        <v>-29651.016</v>
      </c>
      <c r="DI117" s="176">
        <v>-28631.561000000002</v>
      </c>
      <c r="DJ117" s="176">
        <v>-31588.379999999997</v>
      </c>
      <c r="DK117" s="176">
        <v>-29756.575999999997</v>
      </c>
      <c r="DL117" s="176">
        <v>-31251.810999999998</v>
      </c>
      <c r="DM117" s="176">
        <v>-29993.838000000003</v>
      </c>
      <c r="DN117" s="176">
        <v>-34390.758000000002</v>
      </c>
      <c r="DO117" s="176">
        <v>-32704.362999999998</v>
      </c>
      <c r="DP117" s="176">
        <v>-30935.519999999997</v>
      </c>
      <c r="DQ117" s="176">
        <v>-29735.812999999998</v>
      </c>
      <c r="DR117" s="176">
        <v>-28448.982</v>
      </c>
      <c r="DS117" s="176">
        <v>-29560.423000000003</v>
      </c>
      <c r="DT117" s="176">
        <v>-29434.166000000001</v>
      </c>
      <c r="DU117" s="176">
        <v>-24585.949000000001</v>
      </c>
      <c r="DV117" s="176">
        <v>-24556.574999999997</v>
      </c>
      <c r="DW117" s="176">
        <v>-27001.601999999999</v>
      </c>
      <c r="DX117" s="176">
        <v>-27617.45</v>
      </c>
      <c r="DY117" s="176">
        <v>-27483.917000000001</v>
      </c>
      <c r="DZ117" s="176">
        <v>-29088.694</v>
      </c>
      <c r="EA117" s="176">
        <v>-29962.493999999999</v>
      </c>
      <c r="EB117" s="176">
        <v>-29418.629999999997</v>
      </c>
      <c r="EC117" s="176">
        <v>-28514.562999999998</v>
      </c>
      <c r="ED117" s="176">
        <v>-28504.407999999999</v>
      </c>
      <c r="EE117" s="176">
        <v>-29961.929000000004</v>
      </c>
      <c r="EF117" s="277">
        <f t="shared" si="2"/>
        <v>-366649.04100000003</v>
      </c>
      <c r="EG117" s="277">
        <f t="shared" si="3"/>
        <v>-336130.37699999998</v>
      </c>
    </row>
    <row r="118" spans="1:137" x14ac:dyDescent="0.2">
      <c r="A118" s="174" t="str">
        <f>IF('1'!$A$1=1,B118,C118)</f>
        <v xml:space="preserve">     Credit</v>
      </c>
      <c r="B118" s="175" t="s">
        <v>214</v>
      </c>
      <c r="C118" s="175" t="s">
        <v>233</v>
      </c>
      <c r="D118" s="176">
        <v>917.13599999999997</v>
      </c>
      <c r="E118" s="176">
        <v>1468.7940000000001</v>
      </c>
      <c r="F118" s="176">
        <v>1534.91</v>
      </c>
      <c r="G118" s="176">
        <v>1816.758</v>
      </c>
      <c r="H118" s="176">
        <v>1966.0340000000001</v>
      </c>
      <c r="I118" s="176">
        <v>2293.1460000000002</v>
      </c>
      <c r="J118" s="176">
        <v>2589.127</v>
      </c>
      <c r="K118" s="176">
        <v>2724.9850000000001</v>
      </c>
      <c r="L118" s="176">
        <v>2526.877</v>
      </c>
      <c r="M118" s="176">
        <v>1223.1130000000001</v>
      </c>
      <c r="N118" s="176">
        <v>1235.569</v>
      </c>
      <c r="O118" s="176">
        <v>1404.5029999999999</v>
      </c>
      <c r="P118" s="176">
        <v>994.64700000000005</v>
      </c>
      <c r="Q118" s="176">
        <v>1161.2940000000001</v>
      </c>
      <c r="R118" s="176">
        <v>1265.096</v>
      </c>
      <c r="S118" s="176">
        <v>1614.6579999999999</v>
      </c>
      <c r="T118" s="176">
        <v>2142.5509999999999</v>
      </c>
      <c r="U118" s="176">
        <v>2744.6480000000001</v>
      </c>
      <c r="V118" s="176">
        <v>3002.8310000000001</v>
      </c>
      <c r="W118" s="176">
        <v>3709.5920000000001</v>
      </c>
      <c r="X118" s="176">
        <v>3678.5650000000001</v>
      </c>
      <c r="Y118" s="176">
        <v>1751.4949999999999</v>
      </c>
      <c r="Z118" s="176">
        <v>1387.8510000000001</v>
      </c>
      <c r="AA118" s="176">
        <v>1415.0440000000001</v>
      </c>
      <c r="AB118" s="176">
        <v>1221.778</v>
      </c>
      <c r="AC118" s="176">
        <v>1324.3610000000001</v>
      </c>
      <c r="AD118" s="176">
        <v>1458.0840000000001</v>
      </c>
      <c r="AE118" s="176">
        <v>1960.548</v>
      </c>
      <c r="AF118" s="176">
        <v>2642.3690000000001</v>
      </c>
      <c r="AG118" s="176">
        <v>3341.9340000000002</v>
      </c>
      <c r="AH118" s="176">
        <v>3739.5810000000001</v>
      </c>
      <c r="AI118" s="176">
        <v>4460.5370000000003</v>
      </c>
      <c r="AJ118" s="176">
        <v>4177.3770000000004</v>
      </c>
      <c r="AK118" s="176">
        <v>2025.778</v>
      </c>
      <c r="AL118" s="176">
        <v>1922.78</v>
      </c>
      <c r="AM118" s="176">
        <v>1816.09</v>
      </c>
      <c r="AN118" s="176">
        <v>1507.019</v>
      </c>
      <c r="AO118" s="176">
        <v>1467.2370000000001</v>
      </c>
      <c r="AP118" s="176">
        <v>1396.0840000000001</v>
      </c>
      <c r="AQ118" s="176">
        <v>2432.1129999999998</v>
      </c>
      <c r="AR118" s="176">
        <v>3010.8409999999999</v>
      </c>
      <c r="AS118" s="176">
        <v>3642.1019999999999</v>
      </c>
      <c r="AT118" s="176">
        <v>4593.7190000000001</v>
      </c>
      <c r="AU118" s="176">
        <v>5661.335</v>
      </c>
      <c r="AV118" s="176">
        <v>5187.1930000000002</v>
      </c>
      <c r="AW118" s="176">
        <v>1997.0440000000001</v>
      </c>
      <c r="AX118" s="176">
        <v>2095.0120000000002</v>
      </c>
      <c r="AY118" s="176">
        <v>2223.1309999999999</v>
      </c>
      <c r="AZ118" s="176">
        <v>1393.9590000000001</v>
      </c>
      <c r="BA118" s="176">
        <v>1575.319</v>
      </c>
      <c r="BB118" s="176">
        <v>1719.2660000000001</v>
      </c>
      <c r="BC118" s="176">
        <v>2761.5839999999998</v>
      </c>
      <c r="BD118" s="176">
        <v>3297.3560000000002</v>
      </c>
      <c r="BE118" s="176">
        <v>3869.0160000000001</v>
      </c>
      <c r="BF118" s="176">
        <v>4789.7520000000004</v>
      </c>
      <c r="BG118" s="176">
        <v>5453.35</v>
      </c>
      <c r="BH118" s="176">
        <v>6142.8919999999998</v>
      </c>
      <c r="BI118" s="176">
        <v>2108.6979999999999</v>
      </c>
      <c r="BJ118" s="176">
        <v>1998.1369999999999</v>
      </c>
      <c r="BK118" s="176">
        <v>2054.0210000000002</v>
      </c>
      <c r="BL118" s="176">
        <v>1254.2059999999999</v>
      </c>
      <c r="BM118" s="176">
        <v>1475.7909999999999</v>
      </c>
      <c r="BN118" s="176">
        <v>871.60599999999999</v>
      </c>
      <c r="BO118" s="176">
        <v>108.899</v>
      </c>
      <c r="BP118" s="176">
        <v>107.25700000000001</v>
      </c>
      <c r="BQ118" s="176">
        <v>160.244</v>
      </c>
      <c r="BR118" s="176">
        <v>600.88199999999995</v>
      </c>
      <c r="BS118" s="176">
        <v>908.20699999999999</v>
      </c>
      <c r="BT118" s="176">
        <v>783.34799999999996</v>
      </c>
      <c r="BU118" s="176">
        <v>538.17399999999998</v>
      </c>
      <c r="BV118" s="176">
        <v>452.96199999999999</v>
      </c>
      <c r="BW118" s="176">
        <v>591.56399999999996</v>
      </c>
      <c r="BX118" s="176">
        <v>959.47199999999998</v>
      </c>
      <c r="BY118" s="176">
        <v>948.07799999999997</v>
      </c>
      <c r="BZ118" s="176">
        <v>1167.414</v>
      </c>
      <c r="CA118" s="176">
        <v>1173.06</v>
      </c>
      <c r="CB118" s="176">
        <v>1380.143</v>
      </c>
      <c r="CC118" s="176">
        <v>2124.71</v>
      </c>
      <c r="CD118" s="176">
        <v>3211.317</v>
      </c>
      <c r="CE118" s="176">
        <v>4446.2849999999999</v>
      </c>
      <c r="CF118" s="176">
        <v>3367.7020000000002</v>
      </c>
      <c r="CG118" s="176">
        <v>1635.23</v>
      </c>
      <c r="CH118" s="176">
        <v>1507.4349999999999</v>
      </c>
      <c r="CI118" s="176">
        <v>1796.088</v>
      </c>
      <c r="CJ118" s="176">
        <v>2210.52</v>
      </c>
      <c r="CK118" s="176">
        <v>1960.5429999999999</v>
      </c>
      <c r="CL118" s="176">
        <v>1082.431</v>
      </c>
      <c r="CM118" s="176">
        <v>1257.961</v>
      </c>
      <c r="CN118" s="176">
        <v>1521.2550000000001</v>
      </c>
      <c r="CO118" s="176">
        <v>1550.51</v>
      </c>
      <c r="CP118" s="176">
        <v>2038.405</v>
      </c>
      <c r="CQ118" s="176">
        <v>1974.704</v>
      </c>
      <c r="CR118" s="176">
        <v>2194.116</v>
      </c>
      <c r="CS118" s="176">
        <v>2742.645</v>
      </c>
      <c r="CT118" s="176">
        <v>2084.41</v>
      </c>
      <c r="CU118" s="176">
        <v>2450.096</v>
      </c>
      <c r="CV118" s="176">
        <v>2084.41</v>
      </c>
      <c r="CW118" s="176">
        <v>1828.43</v>
      </c>
      <c r="CX118" s="176">
        <v>2084.41</v>
      </c>
      <c r="CY118" s="176">
        <v>2450.096</v>
      </c>
      <c r="CZ118" s="176">
        <v>2340.39</v>
      </c>
      <c r="DA118" s="176">
        <v>2376.9589999999998</v>
      </c>
      <c r="DB118" s="176">
        <v>2559.8020000000001</v>
      </c>
      <c r="DC118" s="176">
        <v>2779.2139999999999</v>
      </c>
      <c r="DD118" s="176">
        <v>2523.2330000000002</v>
      </c>
      <c r="DE118" s="176">
        <v>2556.3270000000002</v>
      </c>
      <c r="DF118" s="176">
        <v>2458.569</v>
      </c>
      <c r="DG118" s="176">
        <v>2707.857</v>
      </c>
      <c r="DH118" s="176">
        <v>2499.319</v>
      </c>
      <c r="DI118" s="176">
        <v>2506.2109999999998</v>
      </c>
      <c r="DJ118" s="176">
        <v>2822.462</v>
      </c>
      <c r="DK118" s="176">
        <v>2952.0410000000002</v>
      </c>
      <c r="DL118" s="176">
        <v>3216.5140000000001</v>
      </c>
      <c r="DM118" s="176">
        <v>2954.8580000000002</v>
      </c>
      <c r="DN118" s="176">
        <v>3361.1950000000002</v>
      </c>
      <c r="DO118" s="176">
        <v>3665.8539999999998</v>
      </c>
      <c r="DP118" s="176">
        <v>3382.2840000000001</v>
      </c>
      <c r="DQ118" s="176">
        <v>3629.3359999999998</v>
      </c>
      <c r="DR118" s="176">
        <v>3514.7719999999999</v>
      </c>
      <c r="DS118" s="176">
        <v>3882.9369999999999</v>
      </c>
      <c r="DT118" s="176">
        <v>3958.2429999999999</v>
      </c>
      <c r="DU118" s="176">
        <v>3375.3589999999999</v>
      </c>
      <c r="DV118" s="176">
        <v>3401.4169999999999</v>
      </c>
      <c r="DW118" s="176">
        <v>3437.3209999999999</v>
      </c>
      <c r="DX118" s="176">
        <v>3862.29</v>
      </c>
      <c r="DY118" s="176">
        <v>3866.875</v>
      </c>
      <c r="DZ118" s="176">
        <v>3928.645</v>
      </c>
      <c r="EA118" s="176">
        <v>4600.0510000000004</v>
      </c>
      <c r="EB118" s="176">
        <v>4007.875</v>
      </c>
      <c r="EC118" s="176">
        <v>3954.5749999999998</v>
      </c>
      <c r="ED118" s="176">
        <v>3536.7359999999999</v>
      </c>
      <c r="EE118" s="176">
        <v>3840.1909999999998</v>
      </c>
      <c r="EF118" s="277">
        <f t="shared" si="2"/>
        <v>38387.782999999996</v>
      </c>
      <c r="EG118" s="277">
        <f t="shared" si="3"/>
        <v>45769.577999999994</v>
      </c>
    </row>
    <row r="119" spans="1:137" x14ac:dyDescent="0.2">
      <c r="A119" s="174" t="str">
        <f>IF('1'!$A$1=1,B119,C119)</f>
        <v xml:space="preserve">     Debit</v>
      </c>
      <c r="B119" s="175" t="s">
        <v>216</v>
      </c>
      <c r="C119" s="175" t="s">
        <v>234</v>
      </c>
      <c r="D119" s="176">
        <v>3431.3519999999999</v>
      </c>
      <c r="E119" s="176">
        <v>5507.9759999999997</v>
      </c>
      <c r="F119" s="176">
        <v>5372.1859999999997</v>
      </c>
      <c r="G119" s="176">
        <v>5654.6589999999997</v>
      </c>
      <c r="H119" s="176">
        <v>5563.4579999999996</v>
      </c>
      <c r="I119" s="176">
        <v>6008.8919999999998</v>
      </c>
      <c r="J119" s="176">
        <v>6810.058</v>
      </c>
      <c r="K119" s="176">
        <v>6920.598</v>
      </c>
      <c r="L119" s="176">
        <v>6774.643</v>
      </c>
      <c r="M119" s="176">
        <v>5241.9139999999998</v>
      </c>
      <c r="N119" s="176">
        <v>5198.7150000000001</v>
      </c>
      <c r="O119" s="176">
        <v>5594.6040000000003</v>
      </c>
      <c r="P119" s="176">
        <v>6040.6629999999996</v>
      </c>
      <c r="Q119" s="176">
        <v>6703.835</v>
      </c>
      <c r="R119" s="176">
        <v>6799.89</v>
      </c>
      <c r="S119" s="176">
        <v>7073.741</v>
      </c>
      <c r="T119" s="176">
        <v>7814.0079999999998</v>
      </c>
      <c r="U119" s="176">
        <v>8583.2610000000004</v>
      </c>
      <c r="V119" s="176">
        <v>8909.2240000000002</v>
      </c>
      <c r="W119" s="176">
        <v>8847.8780000000006</v>
      </c>
      <c r="X119" s="176">
        <v>9143.8610000000008</v>
      </c>
      <c r="Y119" s="176">
        <v>6052.9589999999998</v>
      </c>
      <c r="Z119" s="176">
        <v>6450.9350000000004</v>
      </c>
      <c r="AA119" s="176">
        <v>6996.6080000000002</v>
      </c>
      <c r="AB119" s="176">
        <v>7167.7619999999997</v>
      </c>
      <c r="AC119" s="176">
        <v>7567.7759999999998</v>
      </c>
      <c r="AD119" s="176">
        <v>8019.4639999999999</v>
      </c>
      <c r="AE119" s="176">
        <v>8997.0370000000003</v>
      </c>
      <c r="AF119" s="176">
        <v>9036.9030000000002</v>
      </c>
      <c r="AG119" s="176">
        <v>9111.9920000000002</v>
      </c>
      <c r="AH119" s="176">
        <v>10024.156000000001</v>
      </c>
      <c r="AI119" s="176">
        <v>11176.977999999999</v>
      </c>
      <c r="AJ119" s="176">
        <v>9947.3790000000008</v>
      </c>
      <c r="AK119" s="176">
        <v>6876.9840000000004</v>
      </c>
      <c r="AL119" s="176">
        <v>6970.0770000000002</v>
      </c>
      <c r="AM119" s="176">
        <v>7264.3580000000002</v>
      </c>
      <c r="AN119" s="176">
        <v>8331.2579999999998</v>
      </c>
      <c r="AO119" s="176">
        <v>7961.1170000000002</v>
      </c>
      <c r="AP119" s="176">
        <v>7717.973</v>
      </c>
      <c r="AQ119" s="176">
        <v>8917.7459999999992</v>
      </c>
      <c r="AR119" s="176">
        <v>9399.06</v>
      </c>
      <c r="AS119" s="176">
        <v>9852.0159999999996</v>
      </c>
      <c r="AT119" s="176">
        <v>10454.672</v>
      </c>
      <c r="AU119" s="176">
        <v>10910.437</v>
      </c>
      <c r="AV119" s="176">
        <v>10571.725</v>
      </c>
      <c r="AW119" s="176">
        <v>7735.03</v>
      </c>
      <c r="AX119" s="176">
        <v>7765.5119999999997</v>
      </c>
      <c r="AY119" s="176">
        <v>7808.7479999999996</v>
      </c>
      <c r="AZ119" s="176">
        <v>7666.7730000000001</v>
      </c>
      <c r="BA119" s="176">
        <v>7604.99</v>
      </c>
      <c r="BB119" s="176">
        <v>7629.2439999999997</v>
      </c>
      <c r="BC119" s="176">
        <v>9491.2690000000002</v>
      </c>
      <c r="BD119" s="176">
        <v>9944.8259999999991</v>
      </c>
      <c r="BE119" s="176">
        <v>10600.044</v>
      </c>
      <c r="BF119" s="176">
        <v>11407.85</v>
      </c>
      <c r="BG119" s="176">
        <v>11335.897999999999</v>
      </c>
      <c r="BH119" s="176">
        <v>10824.369000000001</v>
      </c>
      <c r="BI119" s="176">
        <v>7814.585</v>
      </c>
      <c r="BJ119" s="176">
        <v>7578.2979999999998</v>
      </c>
      <c r="BK119" s="176">
        <v>7342.5339999999997</v>
      </c>
      <c r="BL119" s="176">
        <v>6946.3729999999996</v>
      </c>
      <c r="BM119" s="176">
        <v>7231.3779999999997</v>
      </c>
      <c r="BN119" s="176">
        <v>5308.8710000000001</v>
      </c>
      <c r="BO119" s="176">
        <v>626.16700000000003</v>
      </c>
      <c r="BP119" s="176">
        <v>616.73</v>
      </c>
      <c r="BQ119" s="176">
        <v>667.68399999999997</v>
      </c>
      <c r="BR119" s="176">
        <v>4315.4290000000001</v>
      </c>
      <c r="BS119" s="176">
        <v>4458.47</v>
      </c>
      <c r="BT119" s="176">
        <v>4308.4139999999998</v>
      </c>
      <c r="BU119" s="176">
        <v>2662.5450000000001</v>
      </c>
      <c r="BV119" s="176">
        <v>2349.7429999999999</v>
      </c>
      <c r="BW119" s="176">
        <v>2676.123</v>
      </c>
      <c r="BX119" s="176">
        <v>3273.4929999999999</v>
      </c>
      <c r="BY119" s="176">
        <v>3178.8510000000001</v>
      </c>
      <c r="BZ119" s="176">
        <v>3585.627</v>
      </c>
      <c r="CA119" s="176">
        <v>5111.192</v>
      </c>
      <c r="CB119" s="176">
        <v>5686.1869999999999</v>
      </c>
      <c r="CC119" s="176">
        <v>6510.3289999999997</v>
      </c>
      <c r="CD119" s="176">
        <v>8354.8670000000002</v>
      </c>
      <c r="CE119" s="176">
        <v>9321.1280000000006</v>
      </c>
      <c r="CF119" s="176">
        <v>8472.7090000000007</v>
      </c>
      <c r="CG119" s="176">
        <v>5248.5609999999997</v>
      </c>
      <c r="CH119" s="176">
        <v>4786.7659999999996</v>
      </c>
      <c r="CI119" s="176">
        <v>4980.0630000000001</v>
      </c>
      <c r="CJ119" s="176">
        <v>5288.46</v>
      </c>
      <c r="CK119" s="176">
        <v>7586.4480000000003</v>
      </c>
      <c r="CL119" s="176">
        <v>35661.722999999998</v>
      </c>
      <c r="CM119" s="176">
        <v>39026.036999999997</v>
      </c>
      <c r="CN119" s="176">
        <v>43970.114999999998</v>
      </c>
      <c r="CO119" s="176">
        <v>44467.447999999997</v>
      </c>
      <c r="CP119" s="176">
        <v>50291.281999999999</v>
      </c>
      <c r="CQ119" s="176">
        <v>50830.353999999999</v>
      </c>
      <c r="CR119" s="176">
        <v>51086.334000000003</v>
      </c>
      <c r="CS119" s="176">
        <v>50574.374000000003</v>
      </c>
      <c r="CT119" s="176">
        <v>52366.235000000001</v>
      </c>
      <c r="CU119" s="176">
        <v>59679.955000000002</v>
      </c>
      <c r="CV119" s="176">
        <v>55876.821000000004</v>
      </c>
      <c r="CW119" s="176">
        <v>53975.254000000001</v>
      </c>
      <c r="CX119" s="176">
        <v>40554.576999999997</v>
      </c>
      <c r="CY119" s="176">
        <v>33021.446000000004</v>
      </c>
      <c r="CZ119" s="176">
        <v>33825.955000000002</v>
      </c>
      <c r="DA119" s="176">
        <v>33058.014000000003</v>
      </c>
      <c r="DB119" s="176">
        <v>33313.995000000003</v>
      </c>
      <c r="DC119" s="176">
        <v>33058.014000000003</v>
      </c>
      <c r="DD119" s="176">
        <v>32070.662</v>
      </c>
      <c r="DE119" s="176">
        <v>30420.287</v>
      </c>
      <c r="DF119" s="176">
        <v>32395.256000000001</v>
      </c>
      <c r="DG119" s="176">
        <v>33124.875999999997</v>
      </c>
      <c r="DH119" s="176">
        <v>32150.334999999999</v>
      </c>
      <c r="DI119" s="176">
        <v>31137.772000000001</v>
      </c>
      <c r="DJ119" s="176">
        <v>34410.841999999997</v>
      </c>
      <c r="DK119" s="176">
        <v>32708.616999999998</v>
      </c>
      <c r="DL119" s="176">
        <v>34468.324999999997</v>
      </c>
      <c r="DM119" s="176">
        <v>32948.696000000004</v>
      </c>
      <c r="DN119" s="176">
        <v>37751.953000000001</v>
      </c>
      <c r="DO119" s="176">
        <v>36370.216999999997</v>
      </c>
      <c r="DP119" s="176">
        <v>34317.803999999996</v>
      </c>
      <c r="DQ119" s="176">
        <v>33365.148999999998</v>
      </c>
      <c r="DR119" s="176">
        <v>31963.754000000001</v>
      </c>
      <c r="DS119" s="176">
        <v>33443.360000000001</v>
      </c>
      <c r="DT119" s="176">
        <v>33392.409</v>
      </c>
      <c r="DU119" s="176">
        <v>27961.308000000001</v>
      </c>
      <c r="DV119" s="176">
        <v>27957.991999999998</v>
      </c>
      <c r="DW119" s="176">
        <v>30438.922999999999</v>
      </c>
      <c r="DX119" s="176">
        <v>31479.74</v>
      </c>
      <c r="DY119" s="176">
        <v>31350.792000000001</v>
      </c>
      <c r="DZ119" s="176">
        <v>33017.339</v>
      </c>
      <c r="EA119" s="176">
        <v>34562.544999999998</v>
      </c>
      <c r="EB119" s="176">
        <v>33426.504999999997</v>
      </c>
      <c r="EC119" s="176">
        <v>32469.137999999999</v>
      </c>
      <c r="ED119" s="176">
        <v>32041.144</v>
      </c>
      <c r="EE119" s="176">
        <v>33802.120000000003</v>
      </c>
      <c r="EF119" s="277">
        <f t="shared" si="2"/>
        <v>405036.82399999996</v>
      </c>
      <c r="EG119" s="277">
        <f t="shared" si="3"/>
        <v>381899.95499999996</v>
      </c>
    </row>
    <row r="120" spans="1:137" x14ac:dyDescent="0.2">
      <c r="A120" s="190" t="str">
        <f>IF('1'!$A$1=1,B120,C120)</f>
        <v>Construction</v>
      </c>
      <c r="B120" s="191" t="s">
        <v>279</v>
      </c>
      <c r="C120" s="191" t="s">
        <v>278</v>
      </c>
      <c r="D120" s="179">
        <v>1739.395</v>
      </c>
      <c r="E120" s="179">
        <v>146.87899999999999</v>
      </c>
      <c r="F120" s="179">
        <v>232.56200000000001</v>
      </c>
      <c r="G120" s="179">
        <v>567.73699999999997</v>
      </c>
      <c r="H120" s="179">
        <v>167.322</v>
      </c>
      <c r="I120" s="179">
        <v>679.45</v>
      </c>
      <c r="J120" s="179">
        <v>152.30199999999999</v>
      </c>
      <c r="K120" s="179">
        <v>302.77600000000001</v>
      </c>
      <c r="L120" s="179">
        <v>566.36900000000003</v>
      </c>
      <c r="M120" s="179">
        <v>393.14400000000001</v>
      </c>
      <c r="N120" s="179">
        <v>186.501</v>
      </c>
      <c r="O120" s="179">
        <v>163.85900000000001</v>
      </c>
      <c r="P120" s="179">
        <v>145.55800000000002</v>
      </c>
      <c r="Q120" s="179">
        <v>844.57799999999997</v>
      </c>
      <c r="R120" s="179">
        <v>79.067999999999998</v>
      </c>
      <c r="S120" s="179">
        <v>691.99699999999996</v>
      </c>
      <c r="T120" s="179">
        <v>277.27100000000002</v>
      </c>
      <c r="U120" s="179">
        <v>424.173</v>
      </c>
      <c r="V120" s="179">
        <v>223.351</v>
      </c>
      <c r="W120" s="179">
        <v>275.71299999999997</v>
      </c>
      <c r="X120" s="179">
        <v>52.551000000000016</v>
      </c>
      <c r="Y120" s="179">
        <v>592.41799999999989</v>
      </c>
      <c r="Z120" s="179">
        <v>205.607</v>
      </c>
      <c r="AA120" s="179">
        <v>-288.25</v>
      </c>
      <c r="AB120" s="179">
        <v>135.75299999999999</v>
      </c>
      <c r="AC120" s="179">
        <v>108.111</v>
      </c>
      <c r="AD120" s="179">
        <v>54.003</v>
      </c>
      <c r="AE120" s="179">
        <v>375.99599999999998</v>
      </c>
      <c r="AF120" s="179">
        <v>132.11899999999997</v>
      </c>
      <c r="AG120" s="179">
        <v>130.54399999999998</v>
      </c>
      <c r="AH120" s="179">
        <v>181.78499999999997</v>
      </c>
      <c r="AI120" s="179">
        <v>128.17600000000002</v>
      </c>
      <c r="AJ120" s="179">
        <v>78.325999999999993</v>
      </c>
      <c r="AK120" s="179">
        <v>-186.58500000000001</v>
      </c>
      <c r="AL120" s="179">
        <v>-106.82199999999997</v>
      </c>
      <c r="AM120" s="179">
        <v>-55.032999999999959</v>
      </c>
      <c r="AN120" s="179">
        <v>56.867999999999995</v>
      </c>
      <c r="AO120" s="179">
        <v>108.684</v>
      </c>
      <c r="AP120" s="179">
        <v>79.024000000000001</v>
      </c>
      <c r="AQ120" s="179">
        <v>104.607</v>
      </c>
      <c r="AR120" s="179">
        <v>287.99400000000003</v>
      </c>
      <c r="AS120" s="179">
        <v>26.201999999999998</v>
      </c>
      <c r="AT120" s="179">
        <v>105.60300000000001</v>
      </c>
      <c r="AU120" s="179">
        <v>164.89399999999998</v>
      </c>
      <c r="AV120" s="179">
        <v>394.67700000000002</v>
      </c>
      <c r="AW120" s="179">
        <v>56.254999999999995</v>
      </c>
      <c r="AX120" s="179">
        <v>754.20399999999995</v>
      </c>
      <c r="AY120" s="179">
        <v>583.572</v>
      </c>
      <c r="AZ120" s="179">
        <v>139.39600000000002</v>
      </c>
      <c r="BA120" s="179">
        <v>-54.322000000000003</v>
      </c>
      <c r="BB120" s="179">
        <v>107.45399999999999</v>
      </c>
      <c r="BC120" s="179">
        <v>134.05800000000002</v>
      </c>
      <c r="BD120" s="179">
        <v>52.757000000000005</v>
      </c>
      <c r="BE120" s="179">
        <v>-26.5</v>
      </c>
      <c r="BF120" s="179">
        <v>25.751000000000005</v>
      </c>
      <c r="BG120" s="179">
        <v>25.247000000000014</v>
      </c>
      <c r="BH120" s="179">
        <v>322.00600000000003</v>
      </c>
      <c r="BI120" s="179">
        <v>-49.61699999999999</v>
      </c>
      <c r="BJ120" s="179">
        <v>24.367999999999995</v>
      </c>
      <c r="BK120" s="179">
        <v>306.923</v>
      </c>
      <c r="BL120" s="179">
        <v>72.358000000000004</v>
      </c>
      <c r="BM120" s="179">
        <v>-24.596000000000004</v>
      </c>
      <c r="BN120" s="179">
        <v>-26.412000000000006</v>
      </c>
      <c r="BO120" s="179">
        <v>0</v>
      </c>
      <c r="BP120" s="179">
        <v>214.51399999999998</v>
      </c>
      <c r="BQ120" s="179">
        <v>53.413999999999987</v>
      </c>
      <c r="BR120" s="179">
        <v>136.565</v>
      </c>
      <c r="BS120" s="179">
        <v>110.086</v>
      </c>
      <c r="BT120" s="179">
        <v>-139.88299999999998</v>
      </c>
      <c r="BU120" s="179">
        <v>169.95000000000002</v>
      </c>
      <c r="BV120" s="179">
        <v>56.620000000000005</v>
      </c>
      <c r="BW120" s="179">
        <v>338.03700000000003</v>
      </c>
      <c r="BX120" s="179">
        <v>56.439000000000021</v>
      </c>
      <c r="BY120" s="179">
        <v>-27.884999999999998</v>
      </c>
      <c r="BZ120" s="179">
        <v>55.591000000000001</v>
      </c>
      <c r="CA120" s="179">
        <v>-55.860000000000014</v>
      </c>
      <c r="CB120" s="179">
        <v>82.807999999999993</v>
      </c>
      <c r="CC120" s="179">
        <v>0</v>
      </c>
      <c r="CD120" s="179">
        <v>27.215000000000003</v>
      </c>
      <c r="CE120" s="179">
        <v>0</v>
      </c>
      <c r="CF120" s="179">
        <v>53.455999999999989</v>
      </c>
      <c r="CG120" s="179">
        <v>26.373999999999995</v>
      </c>
      <c r="CH120" s="179">
        <v>-26.445999999999998</v>
      </c>
      <c r="CI120" s="179">
        <v>-81.639999999999986</v>
      </c>
      <c r="CJ120" s="179">
        <v>83.943999999999988</v>
      </c>
      <c r="CK120" s="179">
        <v>-170.48200000000003</v>
      </c>
      <c r="CL120" s="179">
        <v>87.765000000000001</v>
      </c>
      <c r="CM120" s="179">
        <v>175.529</v>
      </c>
      <c r="CN120" s="179">
        <v>117.01900000000001</v>
      </c>
      <c r="CO120" s="179">
        <v>58.510000000000005</v>
      </c>
      <c r="CP120" s="179">
        <v>95.55</v>
      </c>
      <c r="CQ120" s="179">
        <v>36.569000000000003</v>
      </c>
      <c r="CR120" s="179">
        <v>109.706</v>
      </c>
      <c r="CS120" s="179">
        <v>255.98</v>
      </c>
      <c r="CT120" s="179">
        <v>73.137</v>
      </c>
      <c r="CU120" s="179">
        <v>219.41200000000001</v>
      </c>
      <c r="CV120" s="179">
        <v>0</v>
      </c>
      <c r="CW120" s="179">
        <v>255.98</v>
      </c>
      <c r="CX120" s="179">
        <v>109.705</v>
      </c>
      <c r="CY120" s="179">
        <v>255.97999999999996</v>
      </c>
      <c r="CZ120" s="179">
        <v>329.11799999999999</v>
      </c>
      <c r="DA120" s="179">
        <v>219.411</v>
      </c>
      <c r="DB120" s="179">
        <v>0</v>
      </c>
      <c r="DC120" s="179">
        <v>36.567999999999998</v>
      </c>
      <c r="DD120" s="179">
        <v>-36.567999999999998</v>
      </c>
      <c r="DE120" s="179">
        <v>73.038000000000011</v>
      </c>
      <c r="DF120" s="179">
        <v>108.46599999999999</v>
      </c>
      <c r="DG120" s="179">
        <v>-37.094000000000008</v>
      </c>
      <c r="DH120" s="179">
        <v>75.736999999999995</v>
      </c>
      <c r="DI120" s="179">
        <v>75.945999999999998</v>
      </c>
      <c r="DJ120" s="179">
        <v>115.991</v>
      </c>
      <c r="DK120" s="179">
        <v>196.803</v>
      </c>
      <c r="DL120" s="179">
        <v>79.420000000000016</v>
      </c>
      <c r="DM120" s="179">
        <v>40.47699999999999</v>
      </c>
      <c r="DN120" s="179">
        <v>163.96100000000001</v>
      </c>
      <c r="DO120" s="179">
        <v>-123.56800000000001</v>
      </c>
      <c r="DP120" s="179">
        <v>288.73199999999997</v>
      </c>
      <c r="DQ120" s="179">
        <v>206.21199999999999</v>
      </c>
      <c r="DR120" s="179">
        <v>206.75199999999998</v>
      </c>
      <c r="DS120" s="179">
        <v>167.00799999999998</v>
      </c>
      <c r="DT120" s="179">
        <v>0</v>
      </c>
      <c r="DU120" s="179">
        <v>83.342000000000013</v>
      </c>
      <c r="DV120" s="179">
        <v>0</v>
      </c>
      <c r="DW120" s="179">
        <v>-414.13499999999999</v>
      </c>
      <c r="DX120" s="179">
        <v>-41.53</v>
      </c>
      <c r="DY120" s="179">
        <v>207.89699999999999</v>
      </c>
      <c r="DZ120" s="179">
        <v>208.971</v>
      </c>
      <c r="EA120" s="179">
        <v>165.767</v>
      </c>
      <c r="EB120" s="179">
        <v>206.59100000000001</v>
      </c>
      <c r="EC120" s="179">
        <v>208.136</v>
      </c>
      <c r="ED120" s="179">
        <v>252.62400000000002</v>
      </c>
      <c r="EE120" s="179">
        <v>1223.797</v>
      </c>
      <c r="EF120" s="278">
        <f t="shared" si="2"/>
        <v>1493.4709999999998</v>
      </c>
      <c r="EG120" s="278">
        <f t="shared" si="3"/>
        <v>2101.46</v>
      </c>
    </row>
    <row r="121" spans="1:137" x14ac:dyDescent="0.2">
      <c r="A121" s="174" t="str">
        <f>IF('1'!$A$1=1,B121,C121)</f>
        <v xml:space="preserve">    Credit</v>
      </c>
      <c r="B121" s="175" t="s">
        <v>214</v>
      </c>
      <c r="C121" s="175" t="s">
        <v>229</v>
      </c>
      <c r="D121" s="176">
        <v>1850.0840000000001</v>
      </c>
      <c r="E121" s="176">
        <v>146.87899999999999</v>
      </c>
      <c r="F121" s="176">
        <v>255.81800000000001</v>
      </c>
      <c r="G121" s="176">
        <v>613.15599999999995</v>
      </c>
      <c r="H121" s="176">
        <v>167.322</v>
      </c>
      <c r="I121" s="176">
        <v>721.91600000000005</v>
      </c>
      <c r="J121" s="176">
        <v>152.30199999999999</v>
      </c>
      <c r="K121" s="176">
        <v>302.77600000000001</v>
      </c>
      <c r="L121" s="176">
        <v>631.71900000000005</v>
      </c>
      <c r="M121" s="176">
        <v>414.98500000000001</v>
      </c>
      <c r="N121" s="176">
        <v>209.81399999999999</v>
      </c>
      <c r="O121" s="176">
        <v>163.85900000000001</v>
      </c>
      <c r="P121" s="176">
        <v>169.81800000000001</v>
      </c>
      <c r="Q121" s="176">
        <v>844.57799999999997</v>
      </c>
      <c r="R121" s="176">
        <v>79.067999999999998</v>
      </c>
      <c r="S121" s="176">
        <v>717.62599999999998</v>
      </c>
      <c r="T121" s="176">
        <v>327.68400000000003</v>
      </c>
      <c r="U121" s="176">
        <v>449.12400000000002</v>
      </c>
      <c r="V121" s="176">
        <v>248.16800000000001</v>
      </c>
      <c r="W121" s="176">
        <v>375.97199999999998</v>
      </c>
      <c r="X121" s="176">
        <v>210.20400000000001</v>
      </c>
      <c r="Y121" s="176">
        <v>721.20399999999995</v>
      </c>
      <c r="Z121" s="176">
        <v>308.411</v>
      </c>
      <c r="AA121" s="176">
        <v>209.636</v>
      </c>
      <c r="AB121" s="176">
        <v>135.75299999999999</v>
      </c>
      <c r="AC121" s="176">
        <v>108.111</v>
      </c>
      <c r="AD121" s="176">
        <v>81.004999999999995</v>
      </c>
      <c r="AE121" s="176">
        <v>375.99599999999998</v>
      </c>
      <c r="AF121" s="176">
        <v>211.39</v>
      </c>
      <c r="AG121" s="176">
        <v>182.762</v>
      </c>
      <c r="AH121" s="176">
        <v>259.69299999999998</v>
      </c>
      <c r="AI121" s="176">
        <v>230.71700000000001</v>
      </c>
      <c r="AJ121" s="176">
        <v>208.869</v>
      </c>
      <c r="AK121" s="176">
        <v>239.89500000000001</v>
      </c>
      <c r="AL121" s="176">
        <v>240.34700000000001</v>
      </c>
      <c r="AM121" s="176">
        <v>275.16500000000002</v>
      </c>
      <c r="AN121" s="176">
        <v>199.04</v>
      </c>
      <c r="AO121" s="176">
        <v>135.85499999999999</v>
      </c>
      <c r="AP121" s="176">
        <v>79.024000000000001</v>
      </c>
      <c r="AQ121" s="176">
        <v>156.91</v>
      </c>
      <c r="AR121" s="176">
        <v>314.17500000000001</v>
      </c>
      <c r="AS121" s="176">
        <v>131.011</v>
      </c>
      <c r="AT121" s="176">
        <v>237.60599999999999</v>
      </c>
      <c r="AU121" s="176">
        <v>329.78699999999998</v>
      </c>
      <c r="AV121" s="176">
        <v>563.82500000000005</v>
      </c>
      <c r="AW121" s="176">
        <v>365.65600000000001</v>
      </c>
      <c r="AX121" s="176">
        <v>921.80499999999995</v>
      </c>
      <c r="AY121" s="176">
        <v>778.096</v>
      </c>
      <c r="AZ121" s="176">
        <v>167.27500000000001</v>
      </c>
      <c r="BA121" s="176">
        <v>135.803</v>
      </c>
      <c r="BB121" s="176">
        <v>188.04499999999999</v>
      </c>
      <c r="BC121" s="176">
        <v>268.11500000000001</v>
      </c>
      <c r="BD121" s="176">
        <v>131.89400000000001</v>
      </c>
      <c r="BE121" s="176">
        <v>291.50099999999998</v>
      </c>
      <c r="BF121" s="176">
        <v>231.762</v>
      </c>
      <c r="BG121" s="176">
        <v>227.22300000000001</v>
      </c>
      <c r="BH121" s="176">
        <v>445.85500000000002</v>
      </c>
      <c r="BI121" s="176">
        <v>173.65700000000001</v>
      </c>
      <c r="BJ121" s="176">
        <v>219.30799999999999</v>
      </c>
      <c r="BK121" s="176">
        <v>495.798</v>
      </c>
      <c r="BL121" s="176">
        <v>217.07400000000001</v>
      </c>
      <c r="BM121" s="176">
        <v>122.983</v>
      </c>
      <c r="BN121" s="176">
        <v>158.47399999999999</v>
      </c>
      <c r="BO121" s="176">
        <v>108.899</v>
      </c>
      <c r="BP121" s="176">
        <v>268.14299999999997</v>
      </c>
      <c r="BQ121" s="176">
        <v>186.95099999999999</v>
      </c>
      <c r="BR121" s="176">
        <v>245.816</v>
      </c>
      <c r="BS121" s="176">
        <v>137.607</v>
      </c>
      <c r="BT121" s="176">
        <v>111.907</v>
      </c>
      <c r="BU121" s="176">
        <v>198.27500000000001</v>
      </c>
      <c r="BV121" s="176">
        <v>226.48099999999999</v>
      </c>
      <c r="BW121" s="176">
        <v>535.22500000000002</v>
      </c>
      <c r="BX121" s="176">
        <v>197.53800000000001</v>
      </c>
      <c r="BY121" s="176">
        <v>55.768999999999998</v>
      </c>
      <c r="BZ121" s="176">
        <v>83.387</v>
      </c>
      <c r="CA121" s="176">
        <v>111.72</v>
      </c>
      <c r="CB121" s="176">
        <v>110.411</v>
      </c>
      <c r="CC121" s="176">
        <v>81.72</v>
      </c>
      <c r="CD121" s="176">
        <v>81.644000000000005</v>
      </c>
      <c r="CE121" s="176">
        <v>133.92400000000001</v>
      </c>
      <c r="CF121" s="176">
        <v>187.095</v>
      </c>
      <c r="CG121" s="176">
        <v>131.87299999999999</v>
      </c>
      <c r="CH121" s="176">
        <v>79.338999999999999</v>
      </c>
      <c r="CI121" s="176">
        <v>163.28100000000001</v>
      </c>
      <c r="CJ121" s="176">
        <v>111.925</v>
      </c>
      <c r="CK121" s="176">
        <v>85.241</v>
      </c>
      <c r="CL121" s="176">
        <v>87.765000000000001</v>
      </c>
      <c r="CM121" s="176">
        <v>175.529</v>
      </c>
      <c r="CN121" s="176">
        <v>175.529</v>
      </c>
      <c r="CO121" s="176">
        <v>87.765000000000001</v>
      </c>
      <c r="CP121" s="176">
        <v>95.55</v>
      </c>
      <c r="CQ121" s="176">
        <v>109.706</v>
      </c>
      <c r="CR121" s="176">
        <v>109.706</v>
      </c>
      <c r="CS121" s="176">
        <v>255.98</v>
      </c>
      <c r="CT121" s="176">
        <v>255.98</v>
      </c>
      <c r="CU121" s="176">
        <v>402.255</v>
      </c>
      <c r="CV121" s="176">
        <v>109.706</v>
      </c>
      <c r="CW121" s="176">
        <v>255.98</v>
      </c>
      <c r="CX121" s="176">
        <v>146.274</v>
      </c>
      <c r="CY121" s="176">
        <v>292.54899999999998</v>
      </c>
      <c r="CZ121" s="176">
        <v>402.255</v>
      </c>
      <c r="DA121" s="176">
        <v>329.11700000000002</v>
      </c>
      <c r="DB121" s="176">
        <v>146.274</v>
      </c>
      <c r="DC121" s="176">
        <v>146.274</v>
      </c>
      <c r="DD121" s="176">
        <v>109.706</v>
      </c>
      <c r="DE121" s="176">
        <v>109.557</v>
      </c>
      <c r="DF121" s="176">
        <v>108.46599999999999</v>
      </c>
      <c r="DG121" s="176">
        <v>111.282</v>
      </c>
      <c r="DH121" s="176">
        <v>113.605</v>
      </c>
      <c r="DI121" s="176">
        <v>75.945999999999998</v>
      </c>
      <c r="DJ121" s="176">
        <v>154.655</v>
      </c>
      <c r="DK121" s="176">
        <v>196.803</v>
      </c>
      <c r="DL121" s="176">
        <v>198.55</v>
      </c>
      <c r="DM121" s="176">
        <v>161.91</v>
      </c>
      <c r="DN121" s="176">
        <v>245.941</v>
      </c>
      <c r="DO121" s="176">
        <v>41.189</v>
      </c>
      <c r="DP121" s="176">
        <v>453.721</v>
      </c>
      <c r="DQ121" s="176">
        <v>206.21199999999999</v>
      </c>
      <c r="DR121" s="176">
        <v>413.50299999999999</v>
      </c>
      <c r="DS121" s="176">
        <v>542.77599999999995</v>
      </c>
      <c r="DT121" s="176">
        <v>84.218000000000004</v>
      </c>
      <c r="DU121" s="176">
        <v>125.01300000000001</v>
      </c>
      <c r="DV121" s="176">
        <v>124.44199999999999</v>
      </c>
      <c r="DW121" s="176">
        <v>207.06800000000001</v>
      </c>
      <c r="DX121" s="176">
        <v>166.12</v>
      </c>
      <c r="DY121" s="176">
        <v>207.89699999999999</v>
      </c>
      <c r="DZ121" s="176">
        <v>376.14699999999999</v>
      </c>
      <c r="EA121" s="176">
        <v>248.65100000000001</v>
      </c>
      <c r="EB121" s="176">
        <v>330.54599999999999</v>
      </c>
      <c r="EC121" s="176">
        <v>374.64400000000001</v>
      </c>
      <c r="ED121" s="176">
        <v>294.72800000000001</v>
      </c>
      <c r="EE121" s="176">
        <v>1223.797</v>
      </c>
      <c r="EF121" s="277">
        <f t="shared" si="2"/>
        <v>2804.8109999999997</v>
      </c>
      <c r="EG121" s="277">
        <f t="shared" si="3"/>
        <v>3763.2710000000002</v>
      </c>
    </row>
    <row r="122" spans="1:137" x14ac:dyDescent="0.2">
      <c r="A122" s="174" t="str">
        <f>IF('1'!$A$1=1,B122,C122)</f>
        <v xml:space="preserve">    Debit</v>
      </c>
      <c r="B122" s="175" t="s">
        <v>216</v>
      </c>
      <c r="C122" s="175" t="s">
        <v>230</v>
      </c>
      <c r="D122" s="176">
        <v>110.68899999999999</v>
      </c>
      <c r="E122" s="176">
        <v>0</v>
      </c>
      <c r="F122" s="176">
        <v>23.256</v>
      </c>
      <c r="G122" s="176">
        <v>45.418999999999997</v>
      </c>
      <c r="H122" s="176">
        <v>0</v>
      </c>
      <c r="I122" s="176">
        <v>42.466000000000001</v>
      </c>
      <c r="J122" s="176">
        <v>0</v>
      </c>
      <c r="K122" s="176">
        <v>0</v>
      </c>
      <c r="L122" s="176">
        <v>65.349999999999994</v>
      </c>
      <c r="M122" s="176">
        <v>21.841000000000001</v>
      </c>
      <c r="N122" s="176">
        <v>23.312999999999999</v>
      </c>
      <c r="O122" s="176">
        <v>0</v>
      </c>
      <c r="P122" s="176">
        <v>24.26</v>
      </c>
      <c r="Q122" s="176">
        <v>0</v>
      </c>
      <c r="R122" s="176">
        <v>0</v>
      </c>
      <c r="S122" s="176">
        <v>25.629000000000001</v>
      </c>
      <c r="T122" s="176">
        <v>50.412999999999997</v>
      </c>
      <c r="U122" s="176">
        <v>24.951000000000001</v>
      </c>
      <c r="V122" s="176">
        <v>24.817</v>
      </c>
      <c r="W122" s="176">
        <v>100.259</v>
      </c>
      <c r="X122" s="176">
        <v>157.65299999999999</v>
      </c>
      <c r="Y122" s="176">
        <v>128.786</v>
      </c>
      <c r="Z122" s="176">
        <v>102.804</v>
      </c>
      <c r="AA122" s="176">
        <v>497.88600000000002</v>
      </c>
      <c r="AB122" s="176">
        <v>0</v>
      </c>
      <c r="AC122" s="176">
        <v>0</v>
      </c>
      <c r="AD122" s="176">
        <v>27.001999999999999</v>
      </c>
      <c r="AE122" s="176">
        <v>0</v>
      </c>
      <c r="AF122" s="176">
        <v>79.271000000000001</v>
      </c>
      <c r="AG122" s="176">
        <v>52.218000000000004</v>
      </c>
      <c r="AH122" s="176">
        <v>77.908000000000001</v>
      </c>
      <c r="AI122" s="176">
        <v>102.541</v>
      </c>
      <c r="AJ122" s="176">
        <v>130.54300000000001</v>
      </c>
      <c r="AK122" s="176">
        <v>426.48</v>
      </c>
      <c r="AL122" s="176">
        <v>347.16899999999998</v>
      </c>
      <c r="AM122" s="176">
        <v>330.19799999999998</v>
      </c>
      <c r="AN122" s="176">
        <v>142.172</v>
      </c>
      <c r="AO122" s="176">
        <v>27.170999999999999</v>
      </c>
      <c r="AP122" s="176">
        <v>0</v>
      </c>
      <c r="AQ122" s="176">
        <v>52.302999999999997</v>
      </c>
      <c r="AR122" s="176">
        <v>26.181000000000001</v>
      </c>
      <c r="AS122" s="176">
        <v>104.809</v>
      </c>
      <c r="AT122" s="176">
        <v>132.00299999999999</v>
      </c>
      <c r="AU122" s="176">
        <v>164.893</v>
      </c>
      <c r="AV122" s="176">
        <v>169.148</v>
      </c>
      <c r="AW122" s="176">
        <v>309.40100000000001</v>
      </c>
      <c r="AX122" s="176">
        <v>167.601</v>
      </c>
      <c r="AY122" s="176">
        <v>194.524</v>
      </c>
      <c r="AZ122" s="176">
        <v>27.879000000000001</v>
      </c>
      <c r="BA122" s="176">
        <v>190.125</v>
      </c>
      <c r="BB122" s="176">
        <v>80.590999999999994</v>
      </c>
      <c r="BC122" s="176">
        <v>134.05699999999999</v>
      </c>
      <c r="BD122" s="176">
        <v>79.137</v>
      </c>
      <c r="BE122" s="176">
        <v>318.00099999999998</v>
      </c>
      <c r="BF122" s="176">
        <v>206.011</v>
      </c>
      <c r="BG122" s="176">
        <v>201.976</v>
      </c>
      <c r="BH122" s="176">
        <v>123.849</v>
      </c>
      <c r="BI122" s="176">
        <v>223.274</v>
      </c>
      <c r="BJ122" s="176">
        <v>194.94</v>
      </c>
      <c r="BK122" s="176">
        <v>188.875</v>
      </c>
      <c r="BL122" s="176">
        <v>144.71600000000001</v>
      </c>
      <c r="BM122" s="176">
        <v>147.57900000000001</v>
      </c>
      <c r="BN122" s="176">
        <v>184.886</v>
      </c>
      <c r="BO122" s="176">
        <v>108.899</v>
      </c>
      <c r="BP122" s="176">
        <v>53.628999999999998</v>
      </c>
      <c r="BQ122" s="176">
        <v>133.53700000000001</v>
      </c>
      <c r="BR122" s="176">
        <v>109.251</v>
      </c>
      <c r="BS122" s="176">
        <v>27.521000000000001</v>
      </c>
      <c r="BT122" s="176">
        <v>251.79</v>
      </c>
      <c r="BU122" s="176">
        <v>28.324999999999999</v>
      </c>
      <c r="BV122" s="176">
        <v>169.86099999999999</v>
      </c>
      <c r="BW122" s="176">
        <v>197.18799999999999</v>
      </c>
      <c r="BX122" s="176">
        <v>141.09899999999999</v>
      </c>
      <c r="BY122" s="176">
        <v>83.653999999999996</v>
      </c>
      <c r="BZ122" s="176">
        <v>27.795999999999999</v>
      </c>
      <c r="CA122" s="176">
        <v>167.58</v>
      </c>
      <c r="CB122" s="176">
        <v>27.603000000000002</v>
      </c>
      <c r="CC122" s="176">
        <v>81.72</v>
      </c>
      <c r="CD122" s="176">
        <v>54.429000000000002</v>
      </c>
      <c r="CE122" s="176">
        <v>133.92400000000001</v>
      </c>
      <c r="CF122" s="176">
        <v>133.63900000000001</v>
      </c>
      <c r="CG122" s="176">
        <v>105.499</v>
      </c>
      <c r="CH122" s="176">
        <v>105.785</v>
      </c>
      <c r="CI122" s="176">
        <v>244.92099999999999</v>
      </c>
      <c r="CJ122" s="176">
        <v>27.981000000000002</v>
      </c>
      <c r="CK122" s="176">
        <v>255.72300000000001</v>
      </c>
      <c r="CL122" s="176">
        <v>0</v>
      </c>
      <c r="CM122" s="176">
        <v>0</v>
      </c>
      <c r="CN122" s="176">
        <v>58.51</v>
      </c>
      <c r="CO122" s="176">
        <v>29.254999999999999</v>
      </c>
      <c r="CP122" s="176">
        <v>0</v>
      </c>
      <c r="CQ122" s="176">
        <v>73.137</v>
      </c>
      <c r="CR122" s="176">
        <v>0</v>
      </c>
      <c r="CS122" s="176">
        <v>0</v>
      </c>
      <c r="CT122" s="176">
        <v>182.84299999999999</v>
      </c>
      <c r="CU122" s="176">
        <v>182.84299999999999</v>
      </c>
      <c r="CV122" s="176">
        <v>109.706</v>
      </c>
      <c r="CW122" s="176">
        <v>0</v>
      </c>
      <c r="CX122" s="176">
        <v>36.569000000000003</v>
      </c>
      <c r="CY122" s="176">
        <v>36.569000000000003</v>
      </c>
      <c r="CZ122" s="176">
        <v>73.137</v>
      </c>
      <c r="DA122" s="176">
        <v>109.706</v>
      </c>
      <c r="DB122" s="176">
        <v>146.274</v>
      </c>
      <c r="DC122" s="176">
        <v>109.706</v>
      </c>
      <c r="DD122" s="176">
        <v>146.274</v>
      </c>
      <c r="DE122" s="176">
        <v>36.518999999999998</v>
      </c>
      <c r="DF122" s="176">
        <v>0</v>
      </c>
      <c r="DG122" s="176">
        <v>148.376</v>
      </c>
      <c r="DH122" s="176">
        <v>37.868000000000002</v>
      </c>
      <c r="DI122" s="176">
        <v>0</v>
      </c>
      <c r="DJ122" s="176">
        <v>38.664000000000001</v>
      </c>
      <c r="DK122" s="176">
        <v>0</v>
      </c>
      <c r="DL122" s="176">
        <v>119.13</v>
      </c>
      <c r="DM122" s="176">
        <v>121.43300000000001</v>
      </c>
      <c r="DN122" s="176">
        <v>81.98</v>
      </c>
      <c r="DO122" s="176">
        <v>164.75700000000001</v>
      </c>
      <c r="DP122" s="176">
        <v>164.989</v>
      </c>
      <c r="DQ122" s="176">
        <v>0</v>
      </c>
      <c r="DR122" s="176">
        <v>206.751</v>
      </c>
      <c r="DS122" s="176">
        <v>375.76799999999997</v>
      </c>
      <c r="DT122" s="176">
        <v>84.218000000000004</v>
      </c>
      <c r="DU122" s="176">
        <v>41.670999999999999</v>
      </c>
      <c r="DV122" s="176">
        <v>124.44199999999999</v>
      </c>
      <c r="DW122" s="176">
        <v>621.20299999999997</v>
      </c>
      <c r="DX122" s="176">
        <v>207.65</v>
      </c>
      <c r="DY122" s="176">
        <v>0</v>
      </c>
      <c r="DZ122" s="176">
        <v>167.17599999999999</v>
      </c>
      <c r="EA122" s="176">
        <v>82.884</v>
      </c>
      <c r="EB122" s="176">
        <v>123.955</v>
      </c>
      <c r="EC122" s="176">
        <v>166.50800000000001</v>
      </c>
      <c r="ED122" s="176">
        <v>42.103999999999999</v>
      </c>
      <c r="EE122" s="176">
        <v>0</v>
      </c>
      <c r="EF122" s="277">
        <f t="shared" si="2"/>
        <v>1311.3400000000001</v>
      </c>
      <c r="EG122" s="277">
        <f t="shared" si="3"/>
        <v>1661.8109999999999</v>
      </c>
    </row>
    <row r="123" spans="1:137" x14ac:dyDescent="0.2">
      <c r="A123" s="182" t="str">
        <f>IF('1'!$A$1=1,B123,C123)</f>
        <v>Insurance and pension services</v>
      </c>
      <c r="B123" s="183" t="s">
        <v>281</v>
      </c>
      <c r="C123" s="183" t="s">
        <v>280</v>
      </c>
      <c r="D123" s="179">
        <v>-31.625</v>
      </c>
      <c r="E123" s="179">
        <v>-48.959999999999994</v>
      </c>
      <c r="F123" s="179">
        <v>0</v>
      </c>
      <c r="G123" s="179">
        <v>-227.09500000000003</v>
      </c>
      <c r="H123" s="179">
        <v>-146.40700000000001</v>
      </c>
      <c r="I123" s="179">
        <v>-106.164</v>
      </c>
      <c r="J123" s="179">
        <v>-108.78699999999999</v>
      </c>
      <c r="K123" s="179">
        <v>-108.13400000000001</v>
      </c>
      <c r="L123" s="179">
        <v>-87.134</v>
      </c>
      <c r="M123" s="179">
        <v>-109.20699999999999</v>
      </c>
      <c r="N123" s="179">
        <v>-116.563</v>
      </c>
      <c r="O123" s="179">
        <v>-70.224999999999994</v>
      </c>
      <c r="P123" s="179">
        <v>242.59699999999998</v>
      </c>
      <c r="Q123" s="179">
        <v>-422.28899999999999</v>
      </c>
      <c r="R123" s="179">
        <v>-105.42500000000001</v>
      </c>
      <c r="S123" s="179">
        <v>-102.51799999999999</v>
      </c>
      <c r="T123" s="179">
        <v>-100.82599999999999</v>
      </c>
      <c r="U123" s="179">
        <v>-224.56200000000001</v>
      </c>
      <c r="V123" s="179">
        <v>-322.61799999999999</v>
      </c>
      <c r="W123" s="179">
        <v>-275.71300000000002</v>
      </c>
      <c r="X123" s="179">
        <v>-78.826999999999998</v>
      </c>
      <c r="Y123" s="179">
        <v>-154.54300000000001</v>
      </c>
      <c r="Z123" s="179">
        <v>-154.20600000000002</v>
      </c>
      <c r="AA123" s="179">
        <v>-131.023</v>
      </c>
      <c r="AB123" s="179">
        <v>-135.75299999999999</v>
      </c>
      <c r="AC123" s="179">
        <v>-135.13900000000001</v>
      </c>
      <c r="AD123" s="179">
        <v>-216.012</v>
      </c>
      <c r="AE123" s="179">
        <v>-268.56799999999998</v>
      </c>
      <c r="AF123" s="179">
        <v>-52.847000000000001</v>
      </c>
      <c r="AG123" s="179">
        <v>-208.87100000000001</v>
      </c>
      <c r="AH123" s="179">
        <v>-77.907999999999987</v>
      </c>
      <c r="AI123" s="179">
        <v>-179.447</v>
      </c>
      <c r="AJ123" s="179">
        <v>-130.54299999999998</v>
      </c>
      <c r="AK123" s="179">
        <v>-79.965000000000003</v>
      </c>
      <c r="AL123" s="179">
        <v>-160.23099999999999</v>
      </c>
      <c r="AM123" s="179">
        <v>-82.549000000000007</v>
      </c>
      <c r="AN123" s="179">
        <v>-85.302999999999997</v>
      </c>
      <c r="AO123" s="179">
        <v>-108.684</v>
      </c>
      <c r="AP123" s="179">
        <v>-52.682000000000002</v>
      </c>
      <c r="AQ123" s="179">
        <v>-183.06200000000001</v>
      </c>
      <c r="AR123" s="179">
        <v>-104.72499999999999</v>
      </c>
      <c r="AS123" s="179">
        <v>-131.011</v>
      </c>
      <c r="AT123" s="179">
        <v>-79.201999999999998</v>
      </c>
      <c r="AU123" s="179">
        <v>-137.411</v>
      </c>
      <c r="AV123" s="179">
        <v>-112.76499999999999</v>
      </c>
      <c r="AW123" s="179">
        <v>-140.637</v>
      </c>
      <c r="AX123" s="179">
        <v>-167.601</v>
      </c>
      <c r="AY123" s="179">
        <v>-27.789000000000001</v>
      </c>
      <c r="AZ123" s="179">
        <v>-83.638000000000005</v>
      </c>
      <c r="BA123" s="179">
        <v>-217.285</v>
      </c>
      <c r="BB123" s="179">
        <v>-107.45400000000001</v>
      </c>
      <c r="BC123" s="179">
        <v>-241.304</v>
      </c>
      <c r="BD123" s="179">
        <v>-158.273</v>
      </c>
      <c r="BE123" s="179">
        <v>-106.001</v>
      </c>
      <c r="BF123" s="179">
        <v>-128.75700000000001</v>
      </c>
      <c r="BG123" s="179">
        <v>-126.235</v>
      </c>
      <c r="BH123" s="179">
        <v>-198.15799999999999</v>
      </c>
      <c r="BI123" s="179">
        <v>-74.424999999999997</v>
      </c>
      <c r="BJ123" s="179">
        <v>24.367999999999995</v>
      </c>
      <c r="BK123" s="179">
        <v>-47.218999999999994</v>
      </c>
      <c r="BL123" s="179">
        <v>-96.477000000000004</v>
      </c>
      <c r="BM123" s="179">
        <v>-98.385999999999996</v>
      </c>
      <c r="BN123" s="179">
        <v>-105.64899999999999</v>
      </c>
      <c r="BO123" s="179">
        <v>-190.572</v>
      </c>
      <c r="BP123" s="179">
        <v>-160.886</v>
      </c>
      <c r="BQ123" s="179">
        <v>0</v>
      </c>
      <c r="BR123" s="179">
        <v>-109.251</v>
      </c>
      <c r="BS123" s="179">
        <v>-192.65</v>
      </c>
      <c r="BT123" s="179">
        <v>-55.953999999999979</v>
      </c>
      <c r="BU123" s="179">
        <v>-56.65</v>
      </c>
      <c r="BV123" s="179">
        <v>-226.48099999999999</v>
      </c>
      <c r="BW123" s="179">
        <v>-84.509</v>
      </c>
      <c r="BX123" s="179">
        <v>-56.439000000000007</v>
      </c>
      <c r="BY123" s="179">
        <v>-139.423</v>
      </c>
      <c r="BZ123" s="179">
        <v>-194.56800000000001</v>
      </c>
      <c r="CA123" s="179">
        <v>-83.789999999999992</v>
      </c>
      <c r="CB123" s="179">
        <v>-193.22</v>
      </c>
      <c r="CC123" s="179">
        <v>-217.91900000000001</v>
      </c>
      <c r="CD123" s="179">
        <v>-136.072</v>
      </c>
      <c r="CE123" s="179">
        <v>-160.709</v>
      </c>
      <c r="CF123" s="179">
        <v>-133.63899999999998</v>
      </c>
      <c r="CG123" s="179">
        <v>-131.87300000000002</v>
      </c>
      <c r="CH123" s="179">
        <v>-158.678</v>
      </c>
      <c r="CI123" s="179">
        <v>-108.85400000000001</v>
      </c>
      <c r="CJ123" s="179">
        <v>-167.887</v>
      </c>
      <c r="CK123" s="179">
        <v>-227.30900000000003</v>
      </c>
      <c r="CL123" s="179">
        <v>-204.78399999999999</v>
      </c>
      <c r="CM123" s="179">
        <v>-175.529</v>
      </c>
      <c r="CN123" s="179">
        <v>-146.274</v>
      </c>
      <c r="CO123" s="179">
        <v>-87.765000000000001</v>
      </c>
      <c r="CP123" s="179">
        <v>95.551000000000002</v>
      </c>
      <c r="CQ123" s="179">
        <v>-73.137</v>
      </c>
      <c r="CR123" s="179">
        <v>-73.137</v>
      </c>
      <c r="CS123" s="179">
        <v>-73.137</v>
      </c>
      <c r="CT123" s="179">
        <v>-36.567999999999998</v>
      </c>
      <c r="CU123" s="179">
        <v>36.569000000000003</v>
      </c>
      <c r="CV123" s="179">
        <v>-329.11699999999996</v>
      </c>
      <c r="CW123" s="179">
        <v>-182.84300000000002</v>
      </c>
      <c r="CX123" s="179">
        <v>-182.84300000000002</v>
      </c>
      <c r="CY123" s="179">
        <v>-109.70599999999999</v>
      </c>
      <c r="CZ123" s="179">
        <v>-109.70599999999999</v>
      </c>
      <c r="DA123" s="179">
        <v>-109.705</v>
      </c>
      <c r="DB123" s="179">
        <v>-109.705</v>
      </c>
      <c r="DC123" s="179">
        <v>-109.705</v>
      </c>
      <c r="DD123" s="179">
        <v>-109.705</v>
      </c>
      <c r="DE123" s="179">
        <v>-36.518999999999998</v>
      </c>
      <c r="DF123" s="179">
        <v>-36.156000000000006</v>
      </c>
      <c r="DG123" s="179">
        <v>-74.187999999999988</v>
      </c>
      <c r="DH123" s="179">
        <v>-75.736999999999995</v>
      </c>
      <c r="DI123" s="179">
        <v>-151.89100000000002</v>
      </c>
      <c r="DJ123" s="179">
        <v>-347.97500000000002</v>
      </c>
      <c r="DK123" s="179">
        <v>-78.721000000000004</v>
      </c>
      <c r="DL123" s="179">
        <v>-198.54999999999998</v>
      </c>
      <c r="DM123" s="179">
        <v>-80.955000000000013</v>
      </c>
      <c r="DN123" s="179">
        <v>-122.971</v>
      </c>
      <c r="DO123" s="179">
        <v>-205.947</v>
      </c>
      <c r="DP123" s="179">
        <v>-41.248000000000005</v>
      </c>
      <c r="DQ123" s="179">
        <v>-123.72800000000001</v>
      </c>
      <c r="DR123" s="179">
        <v>-82.700999999999993</v>
      </c>
      <c r="DS123" s="179">
        <v>-125.256</v>
      </c>
      <c r="DT123" s="179">
        <v>0</v>
      </c>
      <c r="DU123" s="179">
        <v>-41.670999999999999</v>
      </c>
      <c r="DV123" s="179">
        <v>-248.88400000000001</v>
      </c>
      <c r="DW123" s="179">
        <v>-41.412999999999997</v>
      </c>
      <c r="DX123" s="179">
        <v>-249.17999999999998</v>
      </c>
      <c r="DY123" s="179">
        <v>-166.31799999999998</v>
      </c>
      <c r="DZ123" s="179">
        <v>-125.38199999999999</v>
      </c>
      <c r="EA123" s="179">
        <v>-248.65100000000001</v>
      </c>
      <c r="EB123" s="179">
        <v>-123.955</v>
      </c>
      <c r="EC123" s="179">
        <v>-208.136</v>
      </c>
      <c r="ED123" s="179">
        <v>-252.62400000000002</v>
      </c>
      <c r="EE123" s="179">
        <v>-210.99900000000002</v>
      </c>
      <c r="EF123" s="278">
        <f t="shared" si="2"/>
        <v>-1635.6800000000005</v>
      </c>
      <c r="EG123" s="278">
        <f t="shared" si="3"/>
        <v>-1917.213</v>
      </c>
    </row>
    <row r="124" spans="1:137" x14ac:dyDescent="0.2">
      <c r="A124" s="174" t="str">
        <f>IF('1'!$A$1=1,B124,C124)</f>
        <v xml:space="preserve">    Credit</v>
      </c>
      <c r="B124" s="175" t="s">
        <v>214</v>
      </c>
      <c r="C124" s="175" t="s">
        <v>229</v>
      </c>
      <c r="D124" s="176">
        <v>15.813000000000001</v>
      </c>
      <c r="E124" s="176">
        <v>24.48</v>
      </c>
      <c r="F124" s="176">
        <v>93.025000000000006</v>
      </c>
      <c r="G124" s="176">
        <v>45.418999999999997</v>
      </c>
      <c r="H124" s="176">
        <v>20.914999999999999</v>
      </c>
      <c r="I124" s="176">
        <v>0</v>
      </c>
      <c r="J124" s="176">
        <v>43.515000000000001</v>
      </c>
      <c r="K124" s="176">
        <v>43.253999999999998</v>
      </c>
      <c r="L124" s="176">
        <v>0</v>
      </c>
      <c r="M124" s="176">
        <v>21.841000000000001</v>
      </c>
      <c r="N124" s="176">
        <v>0</v>
      </c>
      <c r="O124" s="176">
        <v>0</v>
      </c>
      <c r="P124" s="176">
        <v>291.11599999999999</v>
      </c>
      <c r="Q124" s="176">
        <v>26.393000000000001</v>
      </c>
      <c r="R124" s="176">
        <v>26.356000000000002</v>
      </c>
      <c r="S124" s="176">
        <v>25.629000000000001</v>
      </c>
      <c r="T124" s="176">
        <v>25.206</v>
      </c>
      <c r="U124" s="176">
        <v>0</v>
      </c>
      <c r="V124" s="176">
        <v>24.817</v>
      </c>
      <c r="W124" s="176">
        <v>25.065000000000001</v>
      </c>
      <c r="X124" s="176">
        <v>26.274999999999999</v>
      </c>
      <c r="Y124" s="176">
        <v>51.515000000000001</v>
      </c>
      <c r="Z124" s="176">
        <v>25.701000000000001</v>
      </c>
      <c r="AA124" s="176">
        <v>52.408999999999999</v>
      </c>
      <c r="AB124" s="176">
        <v>0</v>
      </c>
      <c r="AC124" s="176">
        <v>27.027999999999999</v>
      </c>
      <c r="AD124" s="176">
        <v>27.001999999999999</v>
      </c>
      <c r="AE124" s="176">
        <v>26.856999999999999</v>
      </c>
      <c r="AF124" s="176">
        <v>26.423999999999999</v>
      </c>
      <c r="AG124" s="176">
        <v>0</v>
      </c>
      <c r="AH124" s="176">
        <v>25.969000000000001</v>
      </c>
      <c r="AI124" s="176">
        <v>25.635000000000002</v>
      </c>
      <c r="AJ124" s="176">
        <v>26.109000000000002</v>
      </c>
      <c r="AK124" s="176">
        <v>53.31</v>
      </c>
      <c r="AL124" s="176">
        <v>53.411000000000001</v>
      </c>
      <c r="AM124" s="176">
        <v>27.516999999999999</v>
      </c>
      <c r="AN124" s="176">
        <v>28.434000000000001</v>
      </c>
      <c r="AO124" s="176">
        <v>27.170999999999999</v>
      </c>
      <c r="AP124" s="176">
        <v>105.36499999999999</v>
      </c>
      <c r="AQ124" s="176">
        <v>26.152000000000001</v>
      </c>
      <c r="AR124" s="176">
        <v>52.362000000000002</v>
      </c>
      <c r="AS124" s="176">
        <v>52.404000000000003</v>
      </c>
      <c r="AT124" s="176">
        <v>0</v>
      </c>
      <c r="AU124" s="176">
        <v>82.447000000000003</v>
      </c>
      <c r="AV124" s="176">
        <v>28.190999999999999</v>
      </c>
      <c r="AW124" s="176">
        <v>28.126999999999999</v>
      </c>
      <c r="AX124" s="176">
        <v>27.933</v>
      </c>
      <c r="AY124" s="176">
        <v>55.578000000000003</v>
      </c>
      <c r="AZ124" s="176">
        <v>0</v>
      </c>
      <c r="BA124" s="176">
        <v>27.161000000000001</v>
      </c>
      <c r="BB124" s="176">
        <v>26.864000000000001</v>
      </c>
      <c r="BC124" s="176">
        <v>26.811</v>
      </c>
      <c r="BD124" s="176">
        <v>52.758000000000003</v>
      </c>
      <c r="BE124" s="176">
        <v>26.5</v>
      </c>
      <c r="BF124" s="176">
        <v>25.751000000000001</v>
      </c>
      <c r="BG124" s="176">
        <v>25.247</v>
      </c>
      <c r="BH124" s="176">
        <v>24.77</v>
      </c>
      <c r="BI124" s="176">
        <v>0</v>
      </c>
      <c r="BJ124" s="176">
        <v>73.102999999999994</v>
      </c>
      <c r="BK124" s="176">
        <v>70.828000000000003</v>
      </c>
      <c r="BL124" s="176">
        <v>0</v>
      </c>
      <c r="BM124" s="176">
        <v>24.597000000000001</v>
      </c>
      <c r="BN124" s="176">
        <v>52.825000000000003</v>
      </c>
      <c r="BO124" s="176">
        <v>27.225000000000001</v>
      </c>
      <c r="BP124" s="176">
        <v>26.814</v>
      </c>
      <c r="BQ124" s="176">
        <v>26.707000000000001</v>
      </c>
      <c r="BR124" s="176">
        <v>54.625999999999998</v>
      </c>
      <c r="BS124" s="176">
        <v>0</v>
      </c>
      <c r="BT124" s="176">
        <v>83.93</v>
      </c>
      <c r="BU124" s="176">
        <v>56.65</v>
      </c>
      <c r="BV124" s="176">
        <v>28.31</v>
      </c>
      <c r="BW124" s="176">
        <v>28.17</v>
      </c>
      <c r="BX124" s="176">
        <v>28.22</v>
      </c>
      <c r="BY124" s="176">
        <v>0</v>
      </c>
      <c r="BZ124" s="176">
        <v>27.795999999999999</v>
      </c>
      <c r="CA124" s="176">
        <v>139.65</v>
      </c>
      <c r="CB124" s="176">
        <v>27.603000000000002</v>
      </c>
      <c r="CC124" s="176">
        <v>0</v>
      </c>
      <c r="CD124" s="176">
        <v>81.644000000000005</v>
      </c>
      <c r="CE124" s="176">
        <v>26.785</v>
      </c>
      <c r="CF124" s="176">
        <v>26.728000000000002</v>
      </c>
      <c r="CG124" s="176">
        <v>79.123999999999995</v>
      </c>
      <c r="CH124" s="176">
        <v>52.892000000000003</v>
      </c>
      <c r="CI124" s="176">
        <v>54.427</v>
      </c>
      <c r="CJ124" s="176">
        <v>83.944000000000003</v>
      </c>
      <c r="CK124" s="176">
        <v>28.414000000000001</v>
      </c>
      <c r="CL124" s="176">
        <v>0</v>
      </c>
      <c r="CM124" s="176">
        <v>29.254999999999999</v>
      </c>
      <c r="CN124" s="176">
        <v>29.254999999999999</v>
      </c>
      <c r="CO124" s="176">
        <v>29.254999999999999</v>
      </c>
      <c r="CP124" s="176">
        <v>191.101</v>
      </c>
      <c r="CQ124" s="176">
        <v>36.569000000000003</v>
      </c>
      <c r="CR124" s="176">
        <v>36.569000000000003</v>
      </c>
      <c r="CS124" s="176">
        <v>36.569000000000003</v>
      </c>
      <c r="CT124" s="176">
        <v>36.569000000000003</v>
      </c>
      <c r="CU124" s="176">
        <v>109.706</v>
      </c>
      <c r="CV124" s="176">
        <v>36.569000000000003</v>
      </c>
      <c r="CW124" s="176">
        <v>36.569000000000003</v>
      </c>
      <c r="CX124" s="176">
        <v>36.569000000000003</v>
      </c>
      <c r="CY124" s="176">
        <v>73.137</v>
      </c>
      <c r="CZ124" s="176">
        <v>73.137</v>
      </c>
      <c r="DA124" s="176">
        <v>36.569000000000003</v>
      </c>
      <c r="DB124" s="176">
        <v>36.569000000000003</v>
      </c>
      <c r="DC124" s="176">
        <v>36.569000000000003</v>
      </c>
      <c r="DD124" s="176">
        <v>36.569000000000003</v>
      </c>
      <c r="DE124" s="176">
        <v>36.518999999999998</v>
      </c>
      <c r="DF124" s="176">
        <v>36.155000000000001</v>
      </c>
      <c r="DG124" s="176">
        <v>37.094000000000001</v>
      </c>
      <c r="DH124" s="176">
        <v>37.868000000000002</v>
      </c>
      <c r="DI124" s="176">
        <v>37.972999999999999</v>
      </c>
      <c r="DJ124" s="176">
        <v>38.664000000000001</v>
      </c>
      <c r="DK124" s="176">
        <v>78.721000000000004</v>
      </c>
      <c r="DL124" s="176">
        <v>39.71</v>
      </c>
      <c r="DM124" s="176">
        <v>40.478000000000002</v>
      </c>
      <c r="DN124" s="176">
        <v>40.99</v>
      </c>
      <c r="DO124" s="176">
        <v>41.189</v>
      </c>
      <c r="DP124" s="176">
        <v>41.247</v>
      </c>
      <c r="DQ124" s="176">
        <v>41.241999999999997</v>
      </c>
      <c r="DR124" s="176">
        <v>41.35</v>
      </c>
      <c r="DS124" s="176">
        <v>41.752000000000002</v>
      </c>
      <c r="DT124" s="176">
        <v>42.109000000000002</v>
      </c>
      <c r="DU124" s="176">
        <v>41.670999999999999</v>
      </c>
      <c r="DV124" s="176">
        <v>41.481000000000002</v>
      </c>
      <c r="DW124" s="176">
        <v>41.414000000000001</v>
      </c>
      <c r="DX124" s="176">
        <v>41.53</v>
      </c>
      <c r="DY124" s="176">
        <v>41.579000000000001</v>
      </c>
      <c r="DZ124" s="176">
        <v>41.793999999999997</v>
      </c>
      <c r="EA124" s="176">
        <v>41.442</v>
      </c>
      <c r="EB124" s="176">
        <v>41.317999999999998</v>
      </c>
      <c r="EC124" s="176">
        <v>41.627000000000002</v>
      </c>
      <c r="ED124" s="176">
        <v>42.103999999999999</v>
      </c>
      <c r="EE124" s="176">
        <v>42.2</v>
      </c>
      <c r="EF124" s="277">
        <f t="shared" si="2"/>
        <v>521.18400000000008</v>
      </c>
      <c r="EG124" s="277">
        <f t="shared" si="3"/>
        <v>500.26900000000001</v>
      </c>
    </row>
    <row r="125" spans="1:137" x14ac:dyDescent="0.2">
      <c r="A125" s="174" t="str">
        <f>IF('1'!$A$1=1,B125,C125)</f>
        <v xml:space="preserve">    Debit</v>
      </c>
      <c r="B125" s="175" t="s">
        <v>216</v>
      </c>
      <c r="C125" s="175" t="s">
        <v>230</v>
      </c>
      <c r="D125" s="176">
        <v>47.438000000000002</v>
      </c>
      <c r="E125" s="176">
        <v>73.44</v>
      </c>
      <c r="F125" s="176">
        <v>93.025000000000006</v>
      </c>
      <c r="G125" s="176">
        <v>272.51400000000001</v>
      </c>
      <c r="H125" s="176">
        <v>167.322</v>
      </c>
      <c r="I125" s="176">
        <v>106.164</v>
      </c>
      <c r="J125" s="176">
        <v>152.30199999999999</v>
      </c>
      <c r="K125" s="176">
        <v>151.38800000000001</v>
      </c>
      <c r="L125" s="176">
        <v>87.134</v>
      </c>
      <c r="M125" s="176">
        <v>131.048</v>
      </c>
      <c r="N125" s="176">
        <v>116.563</v>
      </c>
      <c r="O125" s="176">
        <v>70.224999999999994</v>
      </c>
      <c r="P125" s="176">
        <v>48.518999999999998</v>
      </c>
      <c r="Q125" s="176">
        <v>448.68200000000002</v>
      </c>
      <c r="R125" s="176">
        <v>131.78100000000001</v>
      </c>
      <c r="S125" s="176">
        <v>128.14699999999999</v>
      </c>
      <c r="T125" s="176">
        <v>126.032</v>
      </c>
      <c r="U125" s="176">
        <v>224.56200000000001</v>
      </c>
      <c r="V125" s="176">
        <v>347.435</v>
      </c>
      <c r="W125" s="176">
        <v>300.77800000000002</v>
      </c>
      <c r="X125" s="176">
        <v>105.102</v>
      </c>
      <c r="Y125" s="176">
        <v>206.05799999999999</v>
      </c>
      <c r="Z125" s="176">
        <v>179.90700000000001</v>
      </c>
      <c r="AA125" s="176">
        <v>183.43199999999999</v>
      </c>
      <c r="AB125" s="176">
        <v>135.75299999999999</v>
      </c>
      <c r="AC125" s="176">
        <v>162.167</v>
      </c>
      <c r="AD125" s="176">
        <v>243.01400000000001</v>
      </c>
      <c r="AE125" s="176">
        <v>295.42500000000001</v>
      </c>
      <c r="AF125" s="176">
        <v>79.271000000000001</v>
      </c>
      <c r="AG125" s="176">
        <v>208.87100000000001</v>
      </c>
      <c r="AH125" s="176">
        <v>103.877</v>
      </c>
      <c r="AI125" s="176">
        <v>205.08199999999999</v>
      </c>
      <c r="AJ125" s="176">
        <v>156.65199999999999</v>
      </c>
      <c r="AK125" s="176">
        <v>133.27500000000001</v>
      </c>
      <c r="AL125" s="176">
        <v>213.642</v>
      </c>
      <c r="AM125" s="176">
        <v>110.066</v>
      </c>
      <c r="AN125" s="176">
        <v>113.73699999999999</v>
      </c>
      <c r="AO125" s="176">
        <v>135.85499999999999</v>
      </c>
      <c r="AP125" s="176">
        <v>158.047</v>
      </c>
      <c r="AQ125" s="176">
        <v>209.214</v>
      </c>
      <c r="AR125" s="176">
        <v>157.08699999999999</v>
      </c>
      <c r="AS125" s="176">
        <v>183.41499999999999</v>
      </c>
      <c r="AT125" s="176">
        <v>79.201999999999998</v>
      </c>
      <c r="AU125" s="176">
        <v>219.858</v>
      </c>
      <c r="AV125" s="176">
        <v>140.95599999999999</v>
      </c>
      <c r="AW125" s="176">
        <v>168.76400000000001</v>
      </c>
      <c r="AX125" s="176">
        <v>195.53399999999999</v>
      </c>
      <c r="AY125" s="176">
        <v>83.367000000000004</v>
      </c>
      <c r="AZ125" s="176">
        <v>83.638000000000005</v>
      </c>
      <c r="BA125" s="176">
        <v>244.446</v>
      </c>
      <c r="BB125" s="176">
        <v>134.31800000000001</v>
      </c>
      <c r="BC125" s="176">
        <v>268.11500000000001</v>
      </c>
      <c r="BD125" s="176">
        <v>211.03100000000001</v>
      </c>
      <c r="BE125" s="176">
        <v>132.501</v>
      </c>
      <c r="BF125" s="176">
        <v>154.50800000000001</v>
      </c>
      <c r="BG125" s="176">
        <v>151.482</v>
      </c>
      <c r="BH125" s="176">
        <v>222.928</v>
      </c>
      <c r="BI125" s="176">
        <v>74.424999999999997</v>
      </c>
      <c r="BJ125" s="176">
        <v>48.734999999999999</v>
      </c>
      <c r="BK125" s="176">
        <v>118.047</v>
      </c>
      <c r="BL125" s="176">
        <v>96.477000000000004</v>
      </c>
      <c r="BM125" s="176">
        <v>122.983</v>
      </c>
      <c r="BN125" s="176">
        <v>158.47399999999999</v>
      </c>
      <c r="BO125" s="176">
        <v>217.797</v>
      </c>
      <c r="BP125" s="176">
        <v>187.7</v>
      </c>
      <c r="BQ125" s="176">
        <v>26.707000000000001</v>
      </c>
      <c r="BR125" s="176">
        <v>163.87700000000001</v>
      </c>
      <c r="BS125" s="176">
        <v>192.65</v>
      </c>
      <c r="BT125" s="176">
        <v>139.88399999999999</v>
      </c>
      <c r="BU125" s="176">
        <v>113.3</v>
      </c>
      <c r="BV125" s="176">
        <v>254.791</v>
      </c>
      <c r="BW125" s="176">
        <v>112.679</v>
      </c>
      <c r="BX125" s="176">
        <v>84.659000000000006</v>
      </c>
      <c r="BY125" s="176">
        <v>139.423</v>
      </c>
      <c r="BZ125" s="176">
        <v>222.364</v>
      </c>
      <c r="CA125" s="176">
        <v>223.44</v>
      </c>
      <c r="CB125" s="176">
        <v>220.82300000000001</v>
      </c>
      <c r="CC125" s="176">
        <v>217.91900000000001</v>
      </c>
      <c r="CD125" s="176">
        <v>217.71600000000001</v>
      </c>
      <c r="CE125" s="176">
        <v>187.494</v>
      </c>
      <c r="CF125" s="176">
        <v>160.36699999999999</v>
      </c>
      <c r="CG125" s="176">
        <v>210.99700000000001</v>
      </c>
      <c r="CH125" s="176">
        <v>211.57</v>
      </c>
      <c r="CI125" s="176">
        <v>163.28100000000001</v>
      </c>
      <c r="CJ125" s="176">
        <v>251.83099999999999</v>
      </c>
      <c r="CK125" s="176">
        <v>255.72300000000001</v>
      </c>
      <c r="CL125" s="176">
        <v>204.78399999999999</v>
      </c>
      <c r="CM125" s="176">
        <v>204.78399999999999</v>
      </c>
      <c r="CN125" s="176">
        <v>175.529</v>
      </c>
      <c r="CO125" s="176">
        <v>117.02</v>
      </c>
      <c r="CP125" s="176">
        <v>95.55</v>
      </c>
      <c r="CQ125" s="176">
        <v>109.706</v>
      </c>
      <c r="CR125" s="176">
        <v>109.706</v>
      </c>
      <c r="CS125" s="176">
        <v>109.706</v>
      </c>
      <c r="CT125" s="176">
        <v>73.137</v>
      </c>
      <c r="CU125" s="176">
        <v>73.137</v>
      </c>
      <c r="CV125" s="176">
        <v>365.68599999999998</v>
      </c>
      <c r="CW125" s="176">
        <v>219.41200000000001</v>
      </c>
      <c r="CX125" s="176">
        <v>219.41200000000001</v>
      </c>
      <c r="CY125" s="176">
        <v>182.84299999999999</v>
      </c>
      <c r="CZ125" s="176">
        <v>182.84299999999999</v>
      </c>
      <c r="DA125" s="176">
        <v>146.274</v>
      </c>
      <c r="DB125" s="176">
        <v>146.274</v>
      </c>
      <c r="DC125" s="176">
        <v>146.274</v>
      </c>
      <c r="DD125" s="176">
        <v>146.274</v>
      </c>
      <c r="DE125" s="176">
        <v>73.037999999999997</v>
      </c>
      <c r="DF125" s="176">
        <v>72.311000000000007</v>
      </c>
      <c r="DG125" s="176">
        <v>111.282</v>
      </c>
      <c r="DH125" s="176">
        <v>113.605</v>
      </c>
      <c r="DI125" s="176">
        <v>189.864</v>
      </c>
      <c r="DJ125" s="176">
        <v>386.63900000000001</v>
      </c>
      <c r="DK125" s="176">
        <v>157.44200000000001</v>
      </c>
      <c r="DL125" s="176">
        <v>238.26</v>
      </c>
      <c r="DM125" s="176">
        <v>121.43300000000001</v>
      </c>
      <c r="DN125" s="176">
        <v>163.96100000000001</v>
      </c>
      <c r="DO125" s="176">
        <v>247.136</v>
      </c>
      <c r="DP125" s="176">
        <v>82.495000000000005</v>
      </c>
      <c r="DQ125" s="176">
        <v>164.97</v>
      </c>
      <c r="DR125" s="176">
        <v>124.051</v>
      </c>
      <c r="DS125" s="176">
        <v>167.00800000000001</v>
      </c>
      <c r="DT125" s="176">
        <v>42.109000000000002</v>
      </c>
      <c r="DU125" s="176">
        <v>83.341999999999999</v>
      </c>
      <c r="DV125" s="176">
        <v>290.36500000000001</v>
      </c>
      <c r="DW125" s="176">
        <v>82.826999999999998</v>
      </c>
      <c r="DX125" s="176">
        <v>290.70999999999998</v>
      </c>
      <c r="DY125" s="176">
        <v>207.89699999999999</v>
      </c>
      <c r="DZ125" s="176">
        <v>167.17599999999999</v>
      </c>
      <c r="EA125" s="176">
        <v>290.09300000000002</v>
      </c>
      <c r="EB125" s="176">
        <v>165.273</v>
      </c>
      <c r="EC125" s="176">
        <v>249.76300000000001</v>
      </c>
      <c r="ED125" s="176">
        <v>294.72800000000001</v>
      </c>
      <c r="EE125" s="176">
        <v>253.19900000000001</v>
      </c>
      <c r="EF125" s="277">
        <f t="shared" si="2"/>
        <v>2156.864</v>
      </c>
      <c r="EG125" s="277">
        <f t="shared" si="3"/>
        <v>2417.482</v>
      </c>
    </row>
    <row r="126" spans="1:137" x14ac:dyDescent="0.2">
      <c r="A126" s="190" t="str">
        <f>IF('1'!$A$1=1,B126,C126)</f>
        <v>Financial services</v>
      </c>
      <c r="B126" s="191" t="s">
        <v>283</v>
      </c>
      <c r="C126" s="191" t="s">
        <v>282</v>
      </c>
      <c r="D126" s="179">
        <v>-822.25900000000001</v>
      </c>
      <c r="E126" s="179">
        <v>-1272.954</v>
      </c>
      <c r="F126" s="179">
        <v>-1232.579</v>
      </c>
      <c r="G126" s="179">
        <v>-1135.4739999999999</v>
      </c>
      <c r="H126" s="179">
        <v>-1045.7629999999999</v>
      </c>
      <c r="I126" s="179">
        <v>-1104.1079999999999</v>
      </c>
      <c r="J126" s="179">
        <v>-1414.2289999999998</v>
      </c>
      <c r="K126" s="179">
        <v>-1405.7460000000001</v>
      </c>
      <c r="L126" s="179">
        <v>-1459.489</v>
      </c>
      <c r="M126" s="179">
        <v>-1266.7950000000001</v>
      </c>
      <c r="N126" s="179">
        <v>-1352.1329999999998</v>
      </c>
      <c r="O126" s="179">
        <v>-1451.3200000000002</v>
      </c>
      <c r="P126" s="179">
        <v>-1237.2439999999999</v>
      </c>
      <c r="Q126" s="179">
        <v>-1346.046</v>
      </c>
      <c r="R126" s="179">
        <v>-1423.2330000000002</v>
      </c>
      <c r="S126" s="179">
        <v>-666.36699999999996</v>
      </c>
      <c r="T126" s="179">
        <v>-655.36799999999994</v>
      </c>
      <c r="U126" s="179">
        <v>-723.58899999999994</v>
      </c>
      <c r="V126" s="179">
        <v>-1364.923</v>
      </c>
      <c r="W126" s="179">
        <v>-1378.5640000000001</v>
      </c>
      <c r="X126" s="179">
        <v>-1497.701</v>
      </c>
      <c r="Y126" s="179">
        <v>-643.93200000000002</v>
      </c>
      <c r="Z126" s="179">
        <v>-642.52299999999991</v>
      </c>
      <c r="AA126" s="179">
        <v>-628.90899999999999</v>
      </c>
      <c r="AB126" s="179">
        <v>-1330.38</v>
      </c>
      <c r="AC126" s="179">
        <v>-1351.3879999999999</v>
      </c>
      <c r="AD126" s="179">
        <v>-1350.078</v>
      </c>
      <c r="AE126" s="179">
        <v>-778.84799999999996</v>
      </c>
      <c r="AF126" s="179">
        <v>-766.28700000000003</v>
      </c>
      <c r="AG126" s="179">
        <v>-809.37400000000002</v>
      </c>
      <c r="AH126" s="179">
        <v>-1324.4359999999999</v>
      </c>
      <c r="AI126" s="179">
        <v>-1204.8579999999999</v>
      </c>
      <c r="AJ126" s="179">
        <v>-1253.2139999999999</v>
      </c>
      <c r="AK126" s="179">
        <v>-693.02900000000011</v>
      </c>
      <c r="AL126" s="179">
        <v>-694.3370000000001</v>
      </c>
      <c r="AM126" s="179">
        <v>-412.74800000000005</v>
      </c>
      <c r="AN126" s="179">
        <v>-511.8180000000001</v>
      </c>
      <c r="AO126" s="179">
        <v>-1032.5</v>
      </c>
      <c r="AP126" s="179">
        <v>-948.28300000000002</v>
      </c>
      <c r="AQ126" s="179">
        <v>-366.125</v>
      </c>
      <c r="AR126" s="179">
        <v>-366.53799999999995</v>
      </c>
      <c r="AS126" s="179">
        <v>-419.23499999999996</v>
      </c>
      <c r="AT126" s="179">
        <v>-1293.6329999999998</v>
      </c>
      <c r="AU126" s="179">
        <v>-1291.664</v>
      </c>
      <c r="AV126" s="179">
        <v>-1409.5629999999999</v>
      </c>
      <c r="AW126" s="179">
        <v>-900.07600000000002</v>
      </c>
      <c r="AX126" s="179">
        <v>-921.80500000000006</v>
      </c>
      <c r="AY126" s="179">
        <v>-944.82999999999993</v>
      </c>
      <c r="AZ126" s="179">
        <v>-1143.046</v>
      </c>
      <c r="BA126" s="179">
        <v>-1113.588</v>
      </c>
      <c r="BB126" s="179">
        <v>-1101.405</v>
      </c>
      <c r="BC126" s="179">
        <v>-831.15599999999995</v>
      </c>
      <c r="BD126" s="179">
        <v>-791.36500000000001</v>
      </c>
      <c r="BE126" s="179">
        <v>-821.50300000000016</v>
      </c>
      <c r="BF126" s="179">
        <v>-1030.0550000000001</v>
      </c>
      <c r="BG126" s="179">
        <v>-908.89100000000008</v>
      </c>
      <c r="BH126" s="179">
        <v>-941.25</v>
      </c>
      <c r="BI126" s="179">
        <v>-694.62999999999988</v>
      </c>
      <c r="BJ126" s="179">
        <v>-755.39300000000003</v>
      </c>
      <c r="BK126" s="179">
        <v>-661.06400000000008</v>
      </c>
      <c r="BL126" s="179">
        <v>-1013.0129999999999</v>
      </c>
      <c r="BM126" s="179">
        <v>-1057.6509999999998</v>
      </c>
      <c r="BN126" s="179">
        <v>-1030.08</v>
      </c>
      <c r="BO126" s="179">
        <v>-1034.5359999999998</v>
      </c>
      <c r="BP126" s="179">
        <v>-1018.9440000000001</v>
      </c>
      <c r="BQ126" s="179">
        <v>-1014.879</v>
      </c>
      <c r="BR126" s="179">
        <v>-1256.3910000000001</v>
      </c>
      <c r="BS126" s="179">
        <v>-1321.028</v>
      </c>
      <c r="BT126" s="179">
        <v>-1286.9290000000001</v>
      </c>
      <c r="BU126" s="179">
        <v>-1161.3229999999999</v>
      </c>
      <c r="BV126" s="179">
        <v>-1217.336</v>
      </c>
      <c r="BW126" s="179">
        <v>-1239.4679999999998</v>
      </c>
      <c r="BX126" s="179">
        <v>-1382.769</v>
      </c>
      <c r="BY126" s="179">
        <v>-1366.348</v>
      </c>
      <c r="BZ126" s="179">
        <v>-1334.1869999999999</v>
      </c>
      <c r="CA126" s="179">
        <v>-1256.8509999999999</v>
      </c>
      <c r="CB126" s="179">
        <v>-1242.1279999999999</v>
      </c>
      <c r="CC126" s="179">
        <v>-1280.2739999999999</v>
      </c>
      <c r="CD126" s="179">
        <v>-1605.6590000000001</v>
      </c>
      <c r="CE126" s="179">
        <v>-1580.306</v>
      </c>
      <c r="CF126" s="179">
        <v>-1550.212</v>
      </c>
      <c r="CG126" s="179">
        <v>-1239.6099999999999</v>
      </c>
      <c r="CH126" s="179">
        <v>-1242.973</v>
      </c>
      <c r="CI126" s="179">
        <v>-1360.673</v>
      </c>
      <c r="CJ126" s="179">
        <v>-1483.0069999999998</v>
      </c>
      <c r="CK126" s="179">
        <v>-1790.0609999999999</v>
      </c>
      <c r="CL126" s="179">
        <v>-2398.902</v>
      </c>
      <c r="CM126" s="179">
        <v>-1521.2539999999999</v>
      </c>
      <c r="CN126" s="179">
        <v>-1491.999</v>
      </c>
      <c r="CO126" s="179">
        <v>-1433.49</v>
      </c>
      <c r="CP126" s="179">
        <v>-1528.8039999999999</v>
      </c>
      <c r="CQ126" s="179">
        <v>-1682.1559999999999</v>
      </c>
      <c r="CR126" s="179">
        <v>-1609.0179999999998</v>
      </c>
      <c r="CS126" s="179">
        <v>-1060.4899999999998</v>
      </c>
      <c r="CT126" s="179">
        <v>-950.78399999999999</v>
      </c>
      <c r="CU126" s="179">
        <v>-877.64700000000005</v>
      </c>
      <c r="CV126" s="179">
        <v>-1718.7240000000002</v>
      </c>
      <c r="CW126" s="179">
        <v>-1718.7240000000002</v>
      </c>
      <c r="CX126" s="179">
        <v>-1609.0180000000005</v>
      </c>
      <c r="CY126" s="179">
        <v>-658.2349999999999</v>
      </c>
      <c r="CZ126" s="179">
        <v>-621.66599999999994</v>
      </c>
      <c r="DA126" s="179">
        <v>-438.82299999999987</v>
      </c>
      <c r="DB126" s="179">
        <v>-841.07799999999986</v>
      </c>
      <c r="DC126" s="179">
        <v>-804.5089999999999</v>
      </c>
      <c r="DD126" s="179">
        <v>-841.07799999999997</v>
      </c>
      <c r="DE126" s="179">
        <v>-584.30300000000011</v>
      </c>
      <c r="DF126" s="179">
        <v>-650.79799999999989</v>
      </c>
      <c r="DG126" s="179">
        <v>-630.59700000000009</v>
      </c>
      <c r="DH126" s="179">
        <v>-719.50099999999998</v>
      </c>
      <c r="DI126" s="179">
        <v>-721.48500000000013</v>
      </c>
      <c r="DJ126" s="179">
        <v>-811.94100000000003</v>
      </c>
      <c r="DK126" s="179">
        <v>-984.01299999999969</v>
      </c>
      <c r="DL126" s="179">
        <v>-992.75099999999998</v>
      </c>
      <c r="DM126" s="179">
        <v>-1052.4149999999997</v>
      </c>
      <c r="DN126" s="179">
        <v>-1024.7549999999999</v>
      </c>
      <c r="DO126" s="179">
        <v>-1070.9239999999998</v>
      </c>
      <c r="DP126" s="179">
        <v>-1031.1839999999997</v>
      </c>
      <c r="DQ126" s="179">
        <v>-1525.9709999999998</v>
      </c>
      <c r="DR126" s="179">
        <v>-1571.3100000000004</v>
      </c>
      <c r="DS126" s="179">
        <v>-1544.825</v>
      </c>
      <c r="DT126" s="179">
        <v>-884.28800000000001</v>
      </c>
      <c r="DU126" s="179">
        <v>-875.09299999999985</v>
      </c>
      <c r="DV126" s="179">
        <v>-954.05600000000004</v>
      </c>
      <c r="DW126" s="179">
        <v>248.48099999999999</v>
      </c>
      <c r="DX126" s="179">
        <v>41.5300000000002</v>
      </c>
      <c r="DY126" s="179">
        <v>-7567.433</v>
      </c>
      <c r="DZ126" s="179">
        <v>-668.7059999999999</v>
      </c>
      <c r="EA126" s="179">
        <v>-663.06999999999994</v>
      </c>
      <c r="EB126" s="179">
        <v>-578.45700000000011</v>
      </c>
      <c r="EC126" s="179">
        <v>-582.77900000000011</v>
      </c>
      <c r="ED126" s="179">
        <v>-757.87199999999996</v>
      </c>
      <c r="EE126" s="179">
        <v>-886.19799999999998</v>
      </c>
      <c r="EF126" s="278">
        <f t="shared" si="2"/>
        <v>-13051.075000000001</v>
      </c>
      <c r="EG126" s="278">
        <f t="shared" si="3"/>
        <v>-14127.941000000001</v>
      </c>
    </row>
    <row r="127" spans="1:137" x14ac:dyDescent="0.2">
      <c r="A127" s="174" t="str">
        <f>IF('1'!$A$1=1,B127,C127)</f>
        <v xml:space="preserve">    Credit</v>
      </c>
      <c r="B127" s="175" t="s">
        <v>214</v>
      </c>
      <c r="C127" s="175" t="s">
        <v>229</v>
      </c>
      <c r="D127" s="176">
        <v>205.565</v>
      </c>
      <c r="E127" s="176">
        <v>318.23899999999998</v>
      </c>
      <c r="F127" s="176">
        <v>325.58699999999999</v>
      </c>
      <c r="G127" s="176">
        <v>249.804</v>
      </c>
      <c r="H127" s="176">
        <v>230.06800000000001</v>
      </c>
      <c r="I127" s="176">
        <v>212.328</v>
      </c>
      <c r="J127" s="176">
        <v>522.17700000000002</v>
      </c>
      <c r="K127" s="176">
        <v>519.04499999999996</v>
      </c>
      <c r="L127" s="176">
        <v>566.36900000000003</v>
      </c>
      <c r="M127" s="176">
        <v>327.62</v>
      </c>
      <c r="N127" s="176">
        <v>349.68900000000002</v>
      </c>
      <c r="O127" s="176">
        <v>327.71699999999998</v>
      </c>
      <c r="P127" s="176">
        <v>194.078</v>
      </c>
      <c r="Q127" s="176">
        <v>211.14400000000001</v>
      </c>
      <c r="R127" s="176">
        <v>210.84899999999999</v>
      </c>
      <c r="S127" s="176">
        <v>153.77699999999999</v>
      </c>
      <c r="T127" s="176">
        <v>151.239</v>
      </c>
      <c r="U127" s="176">
        <v>124.75700000000001</v>
      </c>
      <c r="V127" s="176">
        <v>173.71700000000001</v>
      </c>
      <c r="W127" s="176">
        <v>175.45400000000001</v>
      </c>
      <c r="X127" s="176">
        <v>157.65299999999999</v>
      </c>
      <c r="Y127" s="176">
        <v>180.30099999999999</v>
      </c>
      <c r="Z127" s="176">
        <v>179.90700000000001</v>
      </c>
      <c r="AA127" s="176">
        <v>209.636</v>
      </c>
      <c r="AB127" s="176">
        <v>271.50599999999997</v>
      </c>
      <c r="AC127" s="176">
        <v>243.25</v>
      </c>
      <c r="AD127" s="176">
        <v>270.01600000000002</v>
      </c>
      <c r="AE127" s="176">
        <v>295.42500000000001</v>
      </c>
      <c r="AF127" s="176">
        <v>290.661</v>
      </c>
      <c r="AG127" s="176">
        <v>234.98</v>
      </c>
      <c r="AH127" s="176">
        <v>285.66199999999998</v>
      </c>
      <c r="AI127" s="176">
        <v>384.529</v>
      </c>
      <c r="AJ127" s="176">
        <v>365.52</v>
      </c>
      <c r="AK127" s="176">
        <v>346.51499999999999</v>
      </c>
      <c r="AL127" s="176">
        <v>347.16899999999998</v>
      </c>
      <c r="AM127" s="176">
        <v>660.39599999999996</v>
      </c>
      <c r="AN127" s="176">
        <v>767.72699999999998</v>
      </c>
      <c r="AO127" s="176">
        <v>190.197</v>
      </c>
      <c r="AP127" s="176">
        <v>237.071</v>
      </c>
      <c r="AQ127" s="176">
        <v>287.66899999999998</v>
      </c>
      <c r="AR127" s="176">
        <v>287.99299999999999</v>
      </c>
      <c r="AS127" s="176">
        <v>288.22399999999999</v>
      </c>
      <c r="AT127" s="176">
        <v>290.40800000000002</v>
      </c>
      <c r="AU127" s="176">
        <v>357.26900000000001</v>
      </c>
      <c r="AV127" s="176">
        <v>310.10399999999998</v>
      </c>
      <c r="AW127" s="176">
        <v>365.65600000000001</v>
      </c>
      <c r="AX127" s="176">
        <v>335.202</v>
      </c>
      <c r="AY127" s="176">
        <v>333.47</v>
      </c>
      <c r="AZ127" s="176">
        <v>278.79199999999997</v>
      </c>
      <c r="BA127" s="176">
        <v>298.767</v>
      </c>
      <c r="BB127" s="176">
        <v>295.49900000000002</v>
      </c>
      <c r="BC127" s="176">
        <v>321.738</v>
      </c>
      <c r="BD127" s="176">
        <v>342.92500000000001</v>
      </c>
      <c r="BE127" s="176">
        <v>397.50200000000001</v>
      </c>
      <c r="BF127" s="176">
        <v>386.27</v>
      </c>
      <c r="BG127" s="176">
        <v>479.69299999999998</v>
      </c>
      <c r="BH127" s="176">
        <v>445.85500000000002</v>
      </c>
      <c r="BI127" s="176">
        <v>372.12299999999999</v>
      </c>
      <c r="BJ127" s="176">
        <v>292.41000000000003</v>
      </c>
      <c r="BK127" s="176">
        <v>330.53199999999998</v>
      </c>
      <c r="BL127" s="176">
        <v>289.43200000000002</v>
      </c>
      <c r="BM127" s="176">
        <v>295.15800000000002</v>
      </c>
      <c r="BN127" s="176">
        <v>475.42099999999999</v>
      </c>
      <c r="BO127" s="176">
        <v>190.57300000000001</v>
      </c>
      <c r="BP127" s="176">
        <v>214.51499999999999</v>
      </c>
      <c r="BQ127" s="176">
        <v>213.65899999999999</v>
      </c>
      <c r="BR127" s="176">
        <v>300.44099999999997</v>
      </c>
      <c r="BS127" s="176">
        <v>275.214</v>
      </c>
      <c r="BT127" s="176">
        <v>307.74400000000003</v>
      </c>
      <c r="BU127" s="176">
        <v>339.899</v>
      </c>
      <c r="BV127" s="176">
        <v>311.41199999999998</v>
      </c>
      <c r="BW127" s="176">
        <v>281.697</v>
      </c>
      <c r="BX127" s="176">
        <v>253.97800000000001</v>
      </c>
      <c r="BY127" s="176">
        <v>250.96199999999999</v>
      </c>
      <c r="BZ127" s="176">
        <v>250.16</v>
      </c>
      <c r="CA127" s="176">
        <v>223.44</v>
      </c>
      <c r="CB127" s="176">
        <v>220.82300000000001</v>
      </c>
      <c r="CC127" s="176">
        <v>190.679</v>
      </c>
      <c r="CD127" s="176">
        <v>217.71600000000001</v>
      </c>
      <c r="CE127" s="176">
        <v>214.279</v>
      </c>
      <c r="CF127" s="176">
        <v>213.822</v>
      </c>
      <c r="CG127" s="176">
        <v>263.74700000000001</v>
      </c>
      <c r="CH127" s="176">
        <v>264.46199999999999</v>
      </c>
      <c r="CI127" s="176">
        <v>244.92099999999999</v>
      </c>
      <c r="CJ127" s="176">
        <v>615.58799999999997</v>
      </c>
      <c r="CK127" s="176">
        <v>312.55</v>
      </c>
      <c r="CL127" s="176">
        <v>380.31400000000002</v>
      </c>
      <c r="CM127" s="176">
        <v>438.82400000000001</v>
      </c>
      <c r="CN127" s="176">
        <v>438.82400000000001</v>
      </c>
      <c r="CO127" s="176">
        <v>497.33300000000003</v>
      </c>
      <c r="CP127" s="176">
        <v>445.90100000000001</v>
      </c>
      <c r="CQ127" s="176">
        <v>438.82299999999998</v>
      </c>
      <c r="CR127" s="176">
        <v>475.392</v>
      </c>
      <c r="CS127" s="176">
        <v>621.66600000000005</v>
      </c>
      <c r="CT127" s="176">
        <v>621.66600000000005</v>
      </c>
      <c r="CU127" s="176">
        <v>621.66600000000005</v>
      </c>
      <c r="CV127" s="176">
        <v>731.37199999999996</v>
      </c>
      <c r="CW127" s="176">
        <v>767.94099999999992</v>
      </c>
      <c r="CX127" s="176">
        <v>767.94099999999992</v>
      </c>
      <c r="CY127" s="176">
        <v>877.64599999999996</v>
      </c>
      <c r="CZ127" s="176">
        <v>914.21499999999992</v>
      </c>
      <c r="DA127" s="176">
        <v>1023.921</v>
      </c>
      <c r="DB127" s="176">
        <v>914.21500000000003</v>
      </c>
      <c r="DC127" s="176">
        <v>950.78399999999999</v>
      </c>
      <c r="DD127" s="176">
        <v>914.21499999999992</v>
      </c>
      <c r="DE127" s="176">
        <v>1059.05</v>
      </c>
      <c r="DF127" s="176">
        <v>1012.351</v>
      </c>
      <c r="DG127" s="176">
        <v>1001.5359999999999</v>
      </c>
      <c r="DH127" s="176">
        <v>1098.1849999999999</v>
      </c>
      <c r="DI127" s="176">
        <v>1101.2139999999999</v>
      </c>
      <c r="DJ127" s="176">
        <v>1159.9159999999999</v>
      </c>
      <c r="DK127" s="176">
        <v>1220.1780000000001</v>
      </c>
      <c r="DL127" s="176">
        <v>1231.0119999999999</v>
      </c>
      <c r="DM127" s="176">
        <v>1254.8030000000001</v>
      </c>
      <c r="DN127" s="176">
        <v>1270.6949999999999</v>
      </c>
      <c r="DO127" s="176">
        <v>1276.8700000000001</v>
      </c>
      <c r="DP127" s="176">
        <v>1278.6680000000001</v>
      </c>
      <c r="DQ127" s="176">
        <v>1113.546</v>
      </c>
      <c r="DR127" s="176">
        <v>1075.107</v>
      </c>
      <c r="DS127" s="176">
        <v>1127.3039999999999</v>
      </c>
      <c r="DT127" s="176">
        <v>1136.942</v>
      </c>
      <c r="DU127" s="176">
        <v>1125.1200000000001</v>
      </c>
      <c r="DV127" s="176">
        <v>1078.499</v>
      </c>
      <c r="DW127" s="176">
        <v>1283.819</v>
      </c>
      <c r="DX127" s="176">
        <v>1287.43</v>
      </c>
      <c r="DY127" s="176">
        <v>1288.9579999999999</v>
      </c>
      <c r="DZ127" s="176">
        <v>1295.6170000000002</v>
      </c>
      <c r="EA127" s="176">
        <v>1284.6990000000001</v>
      </c>
      <c r="EB127" s="176">
        <v>1280.867</v>
      </c>
      <c r="EC127" s="176">
        <v>666.03399999999999</v>
      </c>
      <c r="ED127" s="176">
        <v>799.976</v>
      </c>
      <c r="EE127" s="176">
        <v>717.39800000000002</v>
      </c>
      <c r="EF127" s="277">
        <f t="shared" si="2"/>
        <v>14207.498</v>
      </c>
      <c r="EG127" s="277">
        <f t="shared" si="3"/>
        <v>13245.358999999999</v>
      </c>
    </row>
    <row r="128" spans="1:137" x14ac:dyDescent="0.2">
      <c r="A128" s="174" t="str">
        <f>IF('1'!$A$1=1,B128,C128)</f>
        <v xml:space="preserve">    Debit</v>
      </c>
      <c r="B128" s="175" t="s">
        <v>216</v>
      </c>
      <c r="C128" s="175" t="s">
        <v>230</v>
      </c>
      <c r="D128" s="176">
        <v>1027.8240000000001</v>
      </c>
      <c r="E128" s="176">
        <v>1591.193</v>
      </c>
      <c r="F128" s="176">
        <v>1558.1659999999999</v>
      </c>
      <c r="G128" s="176">
        <v>1385.278</v>
      </c>
      <c r="H128" s="176">
        <v>1275.8309999999999</v>
      </c>
      <c r="I128" s="176">
        <v>1316.4359999999999</v>
      </c>
      <c r="J128" s="176">
        <v>1936.4059999999999</v>
      </c>
      <c r="K128" s="176">
        <v>1924.7909999999999</v>
      </c>
      <c r="L128" s="176">
        <v>2025.8579999999999</v>
      </c>
      <c r="M128" s="176">
        <v>1594.415</v>
      </c>
      <c r="N128" s="176">
        <v>1701.8219999999999</v>
      </c>
      <c r="O128" s="176">
        <v>1779.037</v>
      </c>
      <c r="P128" s="176">
        <v>1431.3219999999999</v>
      </c>
      <c r="Q128" s="176">
        <v>1557.19</v>
      </c>
      <c r="R128" s="176">
        <v>1634.0820000000001</v>
      </c>
      <c r="S128" s="176">
        <v>820.14400000000001</v>
      </c>
      <c r="T128" s="176">
        <v>806.60699999999997</v>
      </c>
      <c r="U128" s="176">
        <v>848.346</v>
      </c>
      <c r="V128" s="176">
        <v>1538.64</v>
      </c>
      <c r="W128" s="176">
        <v>1554.018</v>
      </c>
      <c r="X128" s="176">
        <v>1655.354</v>
      </c>
      <c r="Y128" s="176">
        <v>824.23299999999995</v>
      </c>
      <c r="Z128" s="176">
        <v>822.43</v>
      </c>
      <c r="AA128" s="176">
        <v>838.54499999999996</v>
      </c>
      <c r="AB128" s="176">
        <v>1601.886</v>
      </c>
      <c r="AC128" s="176">
        <v>1594.6379999999999</v>
      </c>
      <c r="AD128" s="176">
        <v>1620.0940000000001</v>
      </c>
      <c r="AE128" s="176">
        <v>1074.2729999999999</v>
      </c>
      <c r="AF128" s="176">
        <v>1056.9480000000001</v>
      </c>
      <c r="AG128" s="176">
        <v>1044.354</v>
      </c>
      <c r="AH128" s="176">
        <v>1610.098</v>
      </c>
      <c r="AI128" s="176">
        <v>1589.3869999999999</v>
      </c>
      <c r="AJ128" s="176">
        <v>1618.7339999999999</v>
      </c>
      <c r="AK128" s="176">
        <v>1039.5440000000001</v>
      </c>
      <c r="AL128" s="176">
        <v>1041.5060000000001</v>
      </c>
      <c r="AM128" s="176">
        <v>1073.144</v>
      </c>
      <c r="AN128" s="176">
        <v>1279.5450000000001</v>
      </c>
      <c r="AO128" s="176">
        <v>1222.6969999999999</v>
      </c>
      <c r="AP128" s="176">
        <v>1185.354</v>
      </c>
      <c r="AQ128" s="176">
        <v>653.79399999999998</v>
      </c>
      <c r="AR128" s="176">
        <v>654.53099999999995</v>
      </c>
      <c r="AS128" s="176">
        <v>707.45899999999995</v>
      </c>
      <c r="AT128" s="176">
        <v>1584.0409999999999</v>
      </c>
      <c r="AU128" s="176">
        <v>1648.933</v>
      </c>
      <c r="AV128" s="176">
        <v>1719.6669999999999</v>
      </c>
      <c r="AW128" s="176">
        <v>1265.732</v>
      </c>
      <c r="AX128" s="176">
        <v>1257.0070000000001</v>
      </c>
      <c r="AY128" s="176">
        <v>1278.3</v>
      </c>
      <c r="AZ128" s="176">
        <v>1421.838</v>
      </c>
      <c r="BA128" s="176">
        <v>1412.355</v>
      </c>
      <c r="BB128" s="176">
        <v>1396.904</v>
      </c>
      <c r="BC128" s="176">
        <v>1152.894</v>
      </c>
      <c r="BD128" s="176">
        <v>1134.29</v>
      </c>
      <c r="BE128" s="176">
        <v>1219.0050000000001</v>
      </c>
      <c r="BF128" s="176">
        <v>1416.325</v>
      </c>
      <c r="BG128" s="176">
        <v>1388.5840000000001</v>
      </c>
      <c r="BH128" s="176">
        <v>1387.105</v>
      </c>
      <c r="BI128" s="176">
        <v>1066.7529999999999</v>
      </c>
      <c r="BJ128" s="176">
        <v>1047.8030000000001</v>
      </c>
      <c r="BK128" s="176">
        <v>991.596</v>
      </c>
      <c r="BL128" s="176">
        <v>1302.4449999999999</v>
      </c>
      <c r="BM128" s="176">
        <v>1352.809</v>
      </c>
      <c r="BN128" s="176">
        <v>1505.501</v>
      </c>
      <c r="BO128" s="176">
        <v>1225.1089999999999</v>
      </c>
      <c r="BP128" s="176">
        <v>1233.4590000000001</v>
      </c>
      <c r="BQ128" s="176">
        <v>1228.538</v>
      </c>
      <c r="BR128" s="176">
        <v>1556.8320000000001</v>
      </c>
      <c r="BS128" s="176">
        <v>1596.242</v>
      </c>
      <c r="BT128" s="176">
        <v>1594.673</v>
      </c>
      <c r="BU128" s="176">
        <v>1501.222</v>
      </c>
      <c r="BV128" s="176">
        <v>1528.748</v>
      </c>
      <c r="BW128" s="176">
        <v>1521.165</v>
      </c>
      <c r="BX128" s="176">
        <v>1636.7470000000001</v>
      </c>
      <c r="BY128" s="176">
        <v>1617.31</v>
      </c>
      <c r="BZ128" s="176">
        <v>1584.347</v>
      </c>
      <c r="CA128" s="176">
        <v>1480.2909999999999</v>
      </c>
      <c r="CB128" s="176">
        <v>1462.951</v>
      </c>
      <c r="CC128" s="176">
        <v>1470.953</v>
      </c>
      <c r="CD128" s="176">
        <v>1823.375</v>
      </c>
      <c r="CE128" s="176">
        <v>1794.585</v>
      </c>
      <c r="CF128" s="176">
        <v>1764.0340000000001</v>
      </c>
      <c r="CG128" s="176">
        <v>1503.357</v>
      </c>
      <c r="CH128" s="176">
        <v>1507.4349999999999</v>
      </c>
      <c r="CI128" s="176">
        <v>1605.5940000000001</v>
      </c>
      <c r="CJ128" s="176">
        <v>2098.5949999999998</v>
      </c>
      <c r="CK128" s="176">
        <v>2102.6109999999999</v>
      </c>
      <c r="CL128" s="176">
        <v>2779.2159999999999</v>
      </c>
      <c r="CM128" s="176">
        <v>1960.078</v>
      </c>
      <c r="CN128" s="176">
        <v>1930.8230000000001</v>
      </c>
      <c r="CO128" s="176">
        <v>1930.8230000000001</v>
      </c>
      <c r="CP128" s="176">
        <v>1974.7049999999999</v>
      </c>
      <c r="CQ128" s="176">
        <v>2120.9789999999998</v>
      </c>
      <c r="CR128" s="176">
        <v>2084.41</v>
      </c>
      <c r="CS128" s="176">
        <v>1682.1559999999999</v>
      </c>
      <c r="CT128" s="176">
        <v>1572.45</v>
      </c>
      <c r="CU128" s="176">
        <v>1499.3130000000001</v>
      </c>
      <c r="CV128" s="176">
        <v>2450.096</v>
      </c>
      <c r="CW128" s="176">
        <v>2486.665</v>
      </c>
      <c r="CX128" s="176">
        <v>2376.9590000000003</v>
      </c>
      <c r="CY128" s="176">
        <v>1535.8809999999999</v>
      </c>
      <c r="CZ128" s="176">
        <v>1535.8809999999999</v>
      </c>
      <c r="DA128" s="176">
        <v>1462.7439999999999</v>
      </c>
      <c r="DB128" s="176">
        <v>1755.2929999999999</v>
      </c>
      <c r="DC128" s="176">
        <v>1755.2929999999999</v>
      </c>
      <c r="DD128" s="176">
        <v>1755.2929999999999</v>
      </c>
      <c r="DE128" s="176">
        <v>1643.3530000000001</v>
      </c>
      <c r="DF128" s="176">
        <v>1663.1489999999999</v>
      </c>
      <c r="DG128" s="176">
        <v>1632.133</v>
      </c>
      <c r="DH128" s="176">
        <v>1817.6859999999999</v>
      </c>
      <c r="DI128" s="176">
        <v>1822.6990000000001</v>
      </c>
      <c r="DJ128" s="176">
        <v>1971.857</v>
      </c>
      <c r="DK128" s="176">
        <v>2204.1909999999998</v>
      </c>
      <c r="DL128" s="176">
        <v>2223.7629999999999</v>
      </c>
      <c r="DM128" s="176">
        <v>2307.2179999999998</v>
      </c>
      <c r="DN128" s="176">
        <v>2295.4499999999998</v>
      </c>
      <c r="DO128" s="176">
        <v>2347.7939999999999</v>
      </c>
      <c r="DP128" s="176">
        <v>2309.8519999999999</v>
      </c>
      <c r="DQ128" s="176">
        <v>2639.5169999999998</v>
      </c>
      <c r="DR128" s="176">
        <v>2646.4170000000004</v>
      </c>
      <c r="DS128" s="176">
        <v>2672.1289999999999</v>
      </c>
      <c r="DT128" s="176">
        <v>2021.23</v>
      </c>
      <c r="DU128" s="176">
        <v>2000.213</v>
      </c>
      <c r="DV128" s="176">
        <v>2032.5550000000001</v>
      </c>
      <c r="DW128" s="176">
        <v>1035.338</v>
      </c>
      <c r="DX128" s="176">
        <v>1245.8999999999999</v>
      </c>
      <c r="DY128" s="176">
        <v>8856.3909999999996</v>
      </c>
      <c r="DZ128" s="176">
        <v>1964.3230000000001</v>
      </c>
      <c r="EA128" s="176">
        <v>1947.769</v>
      </c>
      <c r="EB128" s="176">
        <v>1859.3240000000001</v>
      </c>
      <c r="EC128" s="176">
        <v>1248.8130000000001</v>
      </c>
      <c r="ED128" s="176">
        <v>1557.848</v>
      </c>
      <c r="EE128" s="176">
        <v>1603.596</v>
      </c>
      <c r="EF128" s="277">
        <f t="shared" si="2"/>
        <v>27258.573000000004</v>
      </c>
      <c r="EG128" s="277">
        <f t="shared" si="3"/>
        <v>27373.3</v>
      </c>
    </row>
    <row r="129" spans="1:137" ht="25.5" x14ac:dyDescent="0.2">
      <c r="A129" s="186" t="str">
        <f>IF('1'!$A$1=1,B129,C129)</f>
        <v>Explicitly charged and other financial services</v>
      </c>
      <c r="B129" s="187" t="s">
        <v>285</v>
      </c>
      <c r="C129" s="187" t="s">
        <v>284</v>
      </c>
      <c r="D129" s="272">
        <v>0</v>
      </c>
      <c r="E129" s="272">
        <v>0</v>
      </c>
      <c r="F129" s="272">
        <v>0</v>
      </c>
      <c r="G129" s="272">
        <v>0</v>
      </c>
      <c r="H129" s="272">
        <v>0</v>
      </c>
      <c r="I129" s="272">
        <v>0</v>
      </c>
      <c r="J129" s="272">
        <v>0</v>
      </c>
      <c r="K129" s="272">
        <v>0</v>
      </c>
      <c r="L129" s="272">
        <v>0</v>
      </c>
      <c r="M129" s="272">
        <v>0</v>
      </c>
      <c r="N129" s="272">
        <v>0</v>
      </c>
      <c r="O129" s="272">
        <v>0</v>
      </c>
      <c r="P129" s="272">
        <v>0</v>
      </c>
      <c r="Q129" s="272">
        <v>0</v>
      </c>
      <c r="R129" s="272">
        <v>0</v>
      </c>
      <c r="S129" s="272">
        <v>0</v>
      </c>
      <c r="T129" s="272">
        <v>0</v>
      </c>
      <c r="U129" s="272">
        <v>0</v>
      </c>
      <c r="V129" s="272">
        <v>0</v>
      </c>
      <c r="W129" s="272">
        <v>0</v>
      </c>
      <c r="X129" s="272">
        <v>0</v>
      </c>
      <c r="Y129" s="272">
        <v>0</v>
      </c>
      <c r="Z129" s="272">
        <v>0</v>
      </c>
      <c r="AA129" s="272">
        <v>0</v>
      </c>
      <c r="AB129" s="176">
        <v>-1086.0249999999999</v>
      </c>
      <c r="AC129" s="176">
        <v>-1081.1109999999999</v>
      </c>
      <c r="AD129" s="176">
        <v>-1107.0639999999999</v>
      </c>
      <c r="AE129" s="176">
        <v>-483.42300000000006</v>
      </c>
      <c r="AF129" s="176">
        <v>-475.62599999999998</v>
      </c>
      <c r="AG129" s="176">
        <v>-469.96000000000004</v>
      </c>
      <c r="AH129" s="176">
        <v>-1064.742</v>
      </c>
      <c r="AI129" s="176">
        <v>-1051.0459999999998</v>
      </c>
      <c r="AJ129" s="176">
        <v>-1018.2360000000001</v>
      </c>
      <c r="AK129" s="176">
        <v>-479.78899999999999</v>
      </c>
      <c r="AL129" s="176">
        <v>-480.69499999999999</v>
      </c>
      <c r="AM129" s="176">
        <v>-522.81299999999999</v>
      </c>
      <c r="AN129" s="176">
        <v>-938.33300000000008</v>
      </c>
      <c r="AO129" s="176">
        <v>-896.64499999999998</v>
      </c>
      <c r="AP129" s="176">
        <v>-842.91899999999998</v>
      </c>
      <c r="AQ129" s="176">
        <v>-287.67</v>
      </c>
      <c r="AR129" s="176">
        <v>-287.99400000000003</v>
      </c>
      <c r="AS129" s="176">
        <v>-340.62799999999999</v>
      </c>
      <c r="AT129" s="176">
        <v>-1240.8320000000001</v>
      </c>
      <c r="AU129" s="176">
        <v>-1291.664</v>
      </c>
      <c r="AV129" s="176">
        <v>-1381.3720000000001</v>
      </c>
      <c r="AW129" s="176">
        <v>-871.94899999999984</v>
      </c>
      <c r="AX129" s="176">
        <v>-865.93900000000008</v>
      </c>
      <c r="AY129" s="176">
        <v>-889.25299999999993</v>
      </c>
      <c r="AZ129" s="176">
        <v>-1059.4079999999999</v>
      </c>
      <c r="BA129" s="176">
        <v>-1032.106</v>
      </c>
      <c r="BB129" s="176">
        <v>-1020.8140000000001</v>
      </c>
      <c r="BC129" s="176">
        <v>-697.09899999999993</v>
      </c>
      <c r="BD129" s="176">
        <v>-685.85000000000014</v>
      </c>
      <c r="BE129" s="176">
        <v>-689.00300000000004</v>
      </c>
      <c r="BF129" s="176">
        <v>-875.54600000000005</v>
      </c>
      <c r="BG129" s="176">
        <v>-858.39799999999991</v>
      </c>
      <c r="BH129" s="176">
        <v>-842.17099999999982</v>
      </c>
      <c r="BI129" s="176">
        <v>-570.58900000000006</v>
      </c>
      <c r="BJ129" s="176">
        <v>-560.45299999999997</v>
      </c>
      <c r="BK129" s="176">
        <v>-543.01700000000005</v>
      </c>
      <c r="BL129" s="176">
        <v>-844.17700000000013</v>
      </c>
      <c r="BM129" s="176">
        <v>-860.87900000000002</v>
      </c>
      <c r="BN129" s="176">
        <v>-950.8420000000001</v>
      </c>
      <c r="BO129" s="176">
        <v>-735.06600000000003</v>
      </c>
      <c r="BP129" s="176">
        <v>-723.98700000000008</v>
      </c>
      <c r="BQ129" s="176">
        <v>-694.39099999999996</v>
      </c>
      <c r="BR129" s="176">
        <v>-955.94900000000007</v>
      </c>
      <c r="BS129" s="176">
        <v>-963.25</v>
      </c>
      <c r="BT129" s="176">
        <v>-923.23199999999997</v>
      </c>
      <c r="BU129" s="176">
        <v>-736.44899999999984</v>
      </c>
      <c r="BV129" s="176">
        <v>-736.06400000000008</v>
      </c>
      <c r="BW129" s="176">
        <v>-760.58299999999997</v>
      </c>
      <c r="BX129" s="176">
        <v>-959.47199999999998</v>
      </c>
      <c r="BY129" s="176">
        <v>-948.07899999999995</v>
      </c>
      <c r="BZ129" s="176">
        <v>-945.05</v>
      </c>
      <c r="CA129" s="176">
        <v>-865.82999999999993</v>
      </c>
      <c r="CB129" s="176">
        <v>-855.68799999999987</v>
      </c>
      <c r="CC129" s="176">
        <v>-871.67600000000004</v>
      </c>
      <c r="CD129" s="176">
        <v>-1170.2260000000001</v>
      </c>
      <c r="CE129" s="176">
        <v>-1151.749</v>
      </c>
      <c r="CF129" s="176">
        <v>-1122.567</v>
      </c>
      <c r="CG129" s="176">
        <v>-817.61500000000001</v>
      </c>
      <c r="CH129" s="176">
        <v>-819.83299999999997</v>
      </c>
      <c r="CI129" s="176">
        <v>-898.04399999999998</v>
      </c>
      <c r="CJ129" s="176">
        <v>-867.4190000000001</v>
      </c>
      <c r="CK129" s="176">
        <v>-1193.374</v>
      </c>
      <c r="CL129" s="176">
        <v>-1813.8039999999999</v>
      </c>
      <c r="CM129" s="176">
        <v>-936.15599999999995</v>
      </c>
      <c r="CN129" s="176">
        <v>-936.15599999999995</v>
      </c>
      <c r="CO129" s="176">
        <v>-936.15699999999993</v>
      </c>
      <c r="CP129" s="176">
        <v>-1114.7530000000002</v>
      </c>
      <c r="CQ129" s="176">
        <v>-1279.9009999999998</v>
      </c>
      <c r="CR129" s="176">
        <v>-1279.9009999999998</v>
      </c>
      <c r="CS129" s="176">
        <v>-767.94</v>
      </c>
      <c r="CT129" s="176">
        <v>-767.94</v>
      </c>
      <c r="CU129" s="176">
        <v>-731.37199999999996</v>
      </c>
      <c r="CV129" s="176">
        <v>-1535.8810000000003</v>
      </c>
      <c r="CW129" s="176">
        <v>-1572.4500000000003</v>
      </c>
      <c r="CX129" s="176">
        <v>-1535.8810000000003</v>
      </c>
      <c r="CY129" s="176">
        <v>-511.96100000000001</v>
      </c>
      <c r="CZ129" s="176">
        <v>-548.529</v>
      </c>
      <c r="DA129" s="176">
        <v>-438.82299999999998</v>
      </c>
      <c r="DB129" s="176">
        <v>-731.37199999999996</v>
      </c>
      <c r="DC129" s="176">
        <v>-731.37199999999996</v>
      </c>
      <c r="DD129" s="176">
        <v>-804.51</v>
      </c>
      <c r="DE129" s="176">
        <v>-547.78400000000011</v>
      </c>
      <c r="DF129" s="176">
        <v>-578.48699999999997</v>
      </c>
      <c r="DG129" s="176">
        <v>-630.59699999999998</v>
      </c>
      <c r="DH129" s="176">
        <v>-643.7639999999999</v>
      </c>
      <c r="DI129" s="176">
        <v>-645.53899999999999</v>
      </c>
      <c r="DJ129" s="176">
        <v>-695.95</v>
      </c>
      <c r="DK129" s="176">
        <v>-905.29199999999992</v>
      </c>
      <c r="DL129" s="176">
        <v>-913.3309999999999</v>
      </c>
      <c r="DM129" s="176">
        <v>-930.98299999999995</v>
      </c>
      <c r="DN129" s="176">
        <v>-942.77399999999989</v>
      </c>
      <c r="DO129" s="176">
        <v>-947.35599999999977</v>
      </c>
      <c r="DP129" s="176">
        <v>-907.44199999999978</v>
      </c>
      <c r="DQ129" s="176">
        <v>-1361.0009999999997</v>
      </c>
      <c r="DR129" s="176">
        <v>-1405.9090000000001</v>
      </c>
      <c r="DS129" s="176">
        <v>-1377.8170000000002</v>
      </c>
      <c r="DT129" s="176">
        <v>-884.28800000000001</v>
      </c>
      <c r="DU129" s="176">
        <v>-875.09299999999985</v>
      </c>
      <c r="DV129" s="176">
        <v>-954.05600000000004</v>
      </c>
      <c r="DW129" s="176">
        <v>248.48099999999999</v>
      </c>
      <c r="DX129" s="176">
        <v>41.5300000000002</v>
      </c>
      <c r="DY129" s="176">
        <v>-7567.433</v>
      </c>
      <c r="DZ129" s="176">
        <v>-668.7059999999999</v>
      </c>
      <c r="EA129" s="176">
        <v>-663.06999999999994</v>
      </c>
      <c r="EB129" s="176">
        <v>-619.77500000000009</v>
      </c>
      <c r="EC129" s="176">
        <v>-624.40600000000006</v>
      </c>
      <c r="ED129" s="176">
        <v>-799.976</v>
      </c>
      <c r="EE129" s="176">
        <v>-928.39800000000002</v>
      </c>
      <c r="EF129" s="277">
        <f t="shared" si="2"/>
        <v>-11677.157999999999</v>
      </c>
      <c r="EG129" s="277">
        <f t="shared" si="3"/>
        <v>-14295.19</v>
      </c>
    </row>
    <row r="130" spans="1:137" x14ac:dyDescent="0.2">
      <c r="A130" s="174" t="str">
        <f>IF('1'!$A$1=1,B130,C130)</f>
        <v xml:space="preserve">               Credit</v>
      </c>
      <c r="B130" s="175" t="s">
        <v>214</v>
      </c>
      <c r="C130" s="175" t="s">
        <v>286</v>
      </c>
      <c r="D130" s="272">
        <v>0</v>
      </c>
      <c r="E130" s="272">
        <v>0</v>
      </c>
      <c r="F130" s="272">
        <v>0</v>
      </c>
      <c r="G130" s="272">
        <v>0</v>
      </c>
      <c r="H130" s="272">
        <v>0</v>
      </c>
      <c r="I130" s="272">
        <v>0</v>
      </c>
      <c r="J130" s="272">
        <v>0</v>
      </c>
      <c r="K130" s="272">
        <v>0</v>
      </c>
      <c r="L130" s="272">
        <v>0</v>
      </c>
      <c r="M130" s="272">
        <v>0</v>
      </c>
      <c r="N130" s="272">
        <v>0</v>
      </c>
      <c r="O130" s="272">
        <v>0</v>
      </c>
      <c r="P130" s="272">
        <v>0</v>
      </c>
      <c r="Q130" s="272">
        <v>0</v>
      </c>
      <c r="R130" s="272">
        <v>0</v>
      </c>
      <c r="S130" s="272">
        <v>0</v>
      </c>
      <c r="T130" s="272">
        <v>0</v>
      </c>
      <c r="U130" s="272">
        <v>0</v>
      </c>
      <c r="V130" s="272">
        <v>0</v>
      </c>
      <c r="W130" s="272">
        <v>0</v>
      </c>
      <c r="X130" s="272">
        <v>0</v>
      </c>
      <c r="Y130" s="272">
        <v>0</v>
      </c>
      <c r="Z130" s="272">
        <v>0</v>
      </c>
      <c r="AA130" s="272">
        <v>0</v>
      </c>
      <c r="AB130" s="176">
        <v>108.602</v>
      </c>
      <c r="AC130" s="176">
        <v>108.111</v>
      </c>
      <c r="AD130" s="176">
        <v>108.006</v>
      </c>
      <c r="AE130" s="176">
        <v>187.99799999999999</v>
      </c>
      <c r="AF130" s="176">
        <v>184.96600000000001</v>
      </c>
      <c r="AG130" s="176">
        <v>156.65299999999999</v>
      </c>
      <c r="AH130" s="176">
        <v>155.816</v>
      </c>
      <c r="AI130" s="176">
        <v>153.81200000000001</v>
      </c>
      <c r="AJ130" s="176">
        <v>182.76</v>
      </c>
      <c r="AK130" s="176">
        <v>213.24</v>
      </c>
      <c r="AL130" s="176">
        <v>213.642</v>
      </c>
      <c r="AM130" s="176">
        <v>192.61600000000001</v>
      </c>
      <c r="AN130" s="176">
        <v>170.60599999999999</v>
      </c>
      <c r="AO130" s="176">
        <v>163.02600000000001</v>
      </c>
      <c r="AP130" s="176">
        <v>184.38800000000001</v>
      </c>
      <c r="AQ130" s="176">
        <v>261.517</v>
      </c>
      <c r="AR130" s="176">
        <v>261.81200000000001</v>
      </c>
      <c r="AS130" s="176">
        <v>235.82</v>
      </c>
      <c r="AT130" s="176">
        <v>237.60599999999999</v>
      </c>
      <c r="AU130" s="176">
        <v>247.34</v>
      </c>
      <c r="AV130" s="176">
        <v>225.53</v>
      </c>
      <c r="AW130" s="176">
        <v>309.40100000000001</v>
      </c>
      <c r="AX130" s="176">
        <v>307.26799999999997</v>
      </c>
      <c r="AY130" s="176">
        <v>277.89100000000002</v>
      </c>
      <c r="AZ130" s="176">
        <v>250.91300000000001</v>
      </c>
      <c r="BA130" s="176">
        <v>244.446</v>
      </c>
      <c r="BB130" s="176">
        <v>241.77199999999999</v>
      </c>
      <c r="BC130" s="176">
        <v>294.92599999999999</v>
      </c>
      <c r="BD130" s="176">
        <v>290.16699999999997</v>
      </c>
      <c r="BE130" s="176">
        <v>318.00099999999998</v>
      </c>
      <c r="BF130" s="176">
        <v>334.76799999999997</v>
      </c>
      <c r="BG130" s="176">
        <v>328.21100000000001</v>
      </c>
      <c r="BH130" s="176">
        <v>346.77600000000001</v>
      </c>
      <c r="BI130" s="176">
        <v>272.89</v>
      </c>
      <c r="BJ130" s="176">
        <v>268.04300000000001</v>
      </c>
      <c r="BK130" s="176">
        <v>236.09399999999999</v>
      </c>
      <c r="BL130" s="176">
        <v>241.19399999999999</v>
      </c>
      <c r="BM130" s="176">
        <v>245.965</v>
      </c>
      <c r="BN130" s="176">
        <v>237.71100000000001</v>
      </c>
      <c r="BO130" s="176">
        <v>163.34800000000001</v>
      </c>
      <c r="BP130" s="176">
        <v>160.886</v>
      </c>
      <c r="BQ130" s="176">
        <v>160.244</v>
      </c>
      <c r="BR130" s="176">
        <v>218.50299999999999</v>
      </c>
      <c r="BS130" s="176">
        <v>220.17099999999999</v>
      </c>
      <c r="BT130" s="176">
        <v>251.79</v>
      </c>
      <c r="BU130" s="176">
        <v>311.57400000000001</v>
      </c>
      <c r="BV130" s="176">
        <v>311.41199999999998</v>
      </c>
      <c r="BW130" s="176">
        <v>281.697</v>
      </c>
      <c r="BX130" s="176">
        <v>225.75800000000001</v>
      </c>
      <c r="BY130" s="176">
        <v>223.077</v>
      </c>
      <c r="BZ130" s="176">
        <v>222.364</v>
      </c>
      <c r="CA130" s="176">
        <v>195.51</v>
      </c>
      <c r="CB130" s="176">
        <v>193.22</v>
      </c>
      <c r="CC130" s="176">
        <v>163.43899999999999</v>
      </c>
      <c r="CD130" s="176">
        <v>190.50200000000001</v>
      </c>
      <c r="CE130" s="176">
        <v>187.494</v>
      </c>
      <c r="CF130" s="176">
        <v>187.095</v>
      </c>
      <c r="CG130" s="176">
        <v>237.37200000000001</v>
      </c>
      <c r="CH130" s="176">
        <v>238.01599999999999</v>
      </c>
      <c r="CI130" s="176">
        <v>217.708</v>
      </c>
      <c r="CJ130" s="176">
        <v>615.58799999999997</v>
      </c>
      <c r="CK130" s="176">
        <v>312.55</v>
      </c>
      <c r="CL130" s="176">
        <v>351.05900000000003</v>
      </c>
      <c r="CM130" s="176">
        <v>438.82400000000001</v>
      </c>
      <c r="CN130" s="176">
        <v>438.82400000000001</v>
      </c>
      <c r="CO130" s="176">
        <v>468.07799999999997</v>
      </c>
      <c r="CP130" s="176">
        <v>350.351</v>
      </c>
      <c r="CQ130" s="176">
        <v>402.255</v>
      </c>
      <c r="CR130" s="176">
        <v>438.82299999999998</v>
      </c>
      <c r="CS130" s="176">
        <v>585.09799999999996</v>
      </c>
      <c r="CT130" s="176">
        <v>585.09799999999996</v>
      </c>
      <c r="CU130" s="176">
        <v>621.66600000000005</v>
      </c>
      <c r="CV130" s="176">
        <v>731.37199999999996</v>
      </c>
      <c r="CW130" s="176">
        <v>731.37199999999996</v>
      </c>
      <c r="CX130" s="176">
        <v>731.37199999999996</v>
      </c>
      <c r="CY130" s="176">
        <v>877.64599999999996</v>
      </c>
      <c r="CZ130" s="176">
        <v>877.64599999999996</v>
      </c>
      <c r="DA130" s="176">
        <v>950.78399999999999</v>
      </c>
      <c r="DB130" s="176">
        <v>914.21500000000003</v>
      </c>
      <c r="DC130" s="176">
        <v>914.21500000000003</v>
      </c>
      <c r="DD130" s="176">
        <v>877.64599999999996</v>
      </c>
      <c r="DE130" s="176">
        <v>986.01199999999994</v>
      </c>
      <c r="DF130" s="176">
        <v>976.19600000000003</v>
      </c>
      <c r="DG130" s="176">
        <v>927.34799999999996</v>
      </c>
      <c r="DH130" s="176">
        <v>1060.317</v>
      </c>
      <c r="DI130" s="176">
        <v>1063.241</v>
      </c>
      <c r="DJ130" s="176">
        <v>1121.252</v>
      </c>
      <c r="DK130" s="176">
        <v>1180.817</v>
      </c>
      <c r="DL130" s="176">
        <v>1191.3019999999999</v>
      </c>
      <c r="DM130" s="176">
        <v>1214.325</v>
      </c>
      <c r="DN130" s="176">
        <v>1229.7049999999999</v>
      </c>
      <c r="DO130" s="176">
        <v>1235.681</v>
      </c>
      <c r="DP130" s="176">
        <v>1237.421</v>
      </c>
      <c r="DQ130" s="176">
        <v>1072.3040000000001</v>
      </c>
      <c r="DR130" s="176">
        <v>1033.7570000000001</v>
      </c>
      <c r="DS130" s="176">
        <v>1085.5519999999999</v>
      </c>
      <c r="DT130" s="176">
        <v>1094.8330000000001</v>
      </c>
      <c r="DU130" s="176">
        <v>1083.4490000000001</v>
      </c>
      <c r="DV130" s="176">
        <v>1037.018</v>
      </c>
      <c r="DW130" s="176">
        <v>1242.405</v>
      </c>
      <c r="DX130" s="176">
        <v>1245.9000000000001</v>
      </c>
      <c r="DY130" s="176">
        <v>1247.3789999999999</v>
      </c>
      <c r="DZ130" s="176">
        <v>1253.8230000000001</v>
      </c>
      <c r="EA130" s="176">
        <v>1243.2570000000001</v>
      </c>
      <c r="EB130" s="176">
        <v>1239.549</v>
      </c>
      <c r="EC130" s="176">
        <v>624.40700000000004</v>
      </c>
      <c r="ED130" s="176">
        <v>757.87199999999996</v>
      </c>
      <c r="EE130" s="176">
        <v>675.19799999999998</v>
      </c>
      <c r="EF130" s="277">
        <f t="shared" si="2"/>
        <v>13725.673999999999</v>
      </c>
      <c r="EG130" s="277">
        <f t="shared" si="3"/>
        <v>12745.089999999997</v>
      </c>
    </row>
    <row r="131" spans="1:137" x14ac:dyDescent="0.2">
      <c r="A131" s="174" t="str">
        <f>IF('1'!$A$1=1,B131,C131)</f>
        <v xml:space="preserve">               Debit</v>
      </c>
      <c r="B131" s="175" t="s">
        <v>216</v>
      </c>
      <c r="C131" s="175" t="s">
        <v>287</v>
      </c>
      <c r="D131" s="272">
        <v>0</v>
      </c>
      <c r="E131" s="272">
        <v>0</v>
      </c>
      <c r="F131" s="272">
        <v>0</v>
      </c>
      <c r="G131" s="272">
        <v>0</v>
      </c>
      <c r="H131" s="272">
        <v>0</v>
      </c>
      <c r="I131" s="272">
        <v>0</v>
      </c>
      <c r="J131" s="272">
        <v>0</v>
      </c>
      <c r="K131" s="272">
        <v>0</v>
      </c>
      <c r="L131" s="272">
        <v>0</v>
      </c>
      <c r="M131" s="272">
        <v>0</v>
      </c>
      <c r="N131" s="272">
        <v>0</v>
      </c>
      <c r="O131" s="272">
        <v>0</v>
      </c>
      <c r="P131" s="272">
        <v>0</v>
      </c>
      <c r="Q131" s="272">
        <v>0</v>
      </c>
      <c r="R131" s="272">
        <v>0</v>
      </c>
      <c r="S131" s="272">
        <v>0</v>
      </c>
      <c r="T131" s="272">
        <v>0</v>
      </c>
      <c r="U131" s="272">
        <v>0</v>
      </c>
      <c r="V131" s="272">
        <v>0</v>
      </c>
      <c r="W131" s="272">
        <v>0</v>
      </c>
      <c r="X131" s="272">
        <v>0</v>
      </c>
      <c r="Y131" s="272">
        <v>0</v>
      </c>
      <c r="Z131" s="272">
        <v>0</v>
      </c>
      <c r="AA131" s="272">
        <v>0</v>
      </c>
      <c r="AB131" s="176">
        <v>1194.627</v>
      </c>
      <c r="AC131" s="176">
        <v>1189.222</v>
      </c>
      <c r="AD131" s="176">
        <v>1215.07</v>
      </c>
      <c r="AE131" s="176">
        <v>671.42100000000005</v>
      </c>
      <c r="AF131" s="176">
        <v>660.59199999999998</v>
      </c>
      <c r="AG131" s="176">
        <v>626.61300000000006</v>
      </c>
      <c r="AH131" s="176">
        <v>1220.558</v>
      </c>
      <c r="AI131" s="176">
        <v>1204.8579999999999</v>
      </c>
      <c r="AJ131" s="176">
        <v>1200.9960000000001</v>
      </c>
      <c r="AK131" s="176">
        <v>693.029</v>
      </c>
      <c r="AL131" s="176">
        <v>694.33699999999999</v>
      </c>
      <c r="AM131" s="176">
        <v>715.42899999999997</v>
      </c>
      <c r="AN131" s="176">
        <v>1108.9390000000001</v>
      </c>
      <c r="AO131" s="176">
        <v>1059.671</v>
      </c>
      <c r="AP131" s="176">
        <v>1027.307</v>
      </c>
      <c r="AQ131" s="176">
        <v>549.18700000000001</v>
      </c>
      <c r="AR131" s="176">
        <v>549.80600000000004</v>
      </c>
      <c r="AS131" s="176">
        <v>576.44799999999998</v>
      </c>
      <c r="AT131" s="176">
        <v>1478.4380000000001</v>
      </c>
      <c r="AU131" s="176">
        <v>1539.0039999999999</v>
      </c>
      <c r="AV131" s="176">
        <v>1606.902</v>
      </c>
      <c r="AW131" s="176">
        <v>1181.3499999999999</v>
      </c>
      <c r="AX131" s="176">
        <v>1173.2070000000001</v>
      </c>
      <c r="AY131" s="176">
        <v>1167.144</v>
      </c>
      <c r="AZ131" s="176">
        <v>1310.3209999999999</v>
      </c>
      <c r="BA131" s="176">
        <v>1276.5519999999999</v>
      </c>
      <c r="BB131" s="176">
        <v>1262.586</v>
      </c>
      <c r="BC131" s="176">
        <v>992.02499999999998</v>
      </c>
      <c r="BD131" s="176">
        <v>976.01700000000005</v>
      </c>
      <c r="BE131" s="176">
        <v>1007.004</v>
      </c>
      <c r="BF131" s="176">
        <v>1210.3140000000001</v>
      </c>
      <c r="BG131" s="176">
        <v>1186.6089999999999</v>
      </c>
      <c r="BH131" s="176">
        <v>1188.9469999999999</v>
      </c>
      <c r="BI131" s="176">
        <v>843.47900000000004</v>
      </c>
      <c r="BJ131" s="176">
        <v>828.49599999999998</v>
      </c>
      <c r="BK131" s="176">
        <v>779.11099999999999</v>
      </c>
      <c r="BL131" s="176">
        <v>1085.3710000000001</v>
      </c>
      <c r="BM131" s="176">
        <v>1106.8440000000001</v>
      </c>
      <c r="BN131" s="176">
        <v>1188.5530000000001</v>
      </c>
      <c r="BO131" s="176">
        <v>898.41399999999999</v>
      </c>
      <c r="BP131" s="176">
        <v>884.87300000000005</v>
      </c>
      <c r="BQ131" s="176">
        <v>854.63499999999999</v>
      </c>
      <c r="BR131" s="176">
        <v>1174.452</v>
      </c>
      <c r="BS131" s="176">
        <v>1183.421</v>
      </c>
      <c r="BT131" s="176">
        <v>1175.0219999999999</v>
      </c>
      <c r="BU131" s="176">
        <v>1048.0229999999999</v>
      </c>
      <c r="BV131" s="176">
        <v>1047.4760000000001</v>
      </c>
      <c r="BW131" s="176">
        <v>1042.28</v>
      </c>
      <c r="BX131" s="176">
        <v>1185.23</v>
      </c>
      <c r="BY131" s="176">
        <v>1171.1559999999999</v>
      </c>
      <c r="BZ131" s="176">
        <v>1167.414</v>
      </c>
      <c r="CA131" s="176">
        <v>1061.3399999999999</v>
      </c>
      <c r="CB131" s="176">
        <v>1048.9079999999999</v>
      </c>
      <c r="CC131" s="176">
        <v>1035.115</v>
      </c>
      <c r="CD131" s="176">
        <v>1360.7280000000001</v>
      </c>
      <c r="CE131" s="176">
        <v>1339.2429999999999</v>
      </c>
      <c r="CF131" s="176">
        <v>1309.662</v>
      </c>
      <c r="CG131" s="176">
        <v>1054.9870000000001</v>
      </c>
      <c r="CH131" s="176">
        <v>1057.8489999999999</v>
      </c>
      <c r="CI131" s="176">
        <v>1115.752</v>
      </c>
      <c r="CJ131" s="176">
        <v>1483.0070000000001</v>
      </c>
      <c r="CK131" s="176">
        <v>1505.924</v>
      </c>
      <c r="CL131" s="176">
        <v>2164.8629999999998</v>
      </c>
      <c r="CM131" s="176">
        <v>1374.98</v>
      </c>
      <c r="CN131" s="176">
        <v>1374.98</v>
      </c>
      <c r="CO131" s="176">
        <v>1404.2349999999999</v>
      </c>
      <c r="CP131" s="176">
        <v>1465.104</v>
      </c>
      <c r="CQ131" s="176">
        <v>1682.1559999999999</v>
      </c>
      <c r="CR131" s="176">
        <v>1718.7239999999999</v>
      </c>
      <c r="CS131" s="176">
        <v>1353.038</v>
      </c>
      <c r="CT131" s="176">
        <v>1353.038</v>
      </c>
      <c r="CU131" s="176">
        <v>1353.038</v>
      </c>
      <c r="CV131" s="176">
        <v>2267.2530000000002</v>
      </c>
      <c r="CW131" s="176">
        <v>2303.8220000000001</v>
      </c>
      <c r="CX131" s="176">
        <v>2267.2530000000002</v>
      </c>
      <c r="CY131" s="176">
        <v>1389.607</v>
      </c>
      <c r="CZ131" s="176">
        <v>1426.175</v>
      </c>
      <c r="DA131" s="176">
        <v>1389.607</v>
      </c>
      <c r="DB131" s="176">
        <v>1645.587</v>
      </c>
      <c r="DC131" s="176">
        <v>1645.587</v>
      </c>
      <c r="DD131" s="176">
        <v>1682.1559999999999</v>
      </c>
      <c r="DE131" s="176">
        <v>1533.796</v>
      </c>
      <c r="DF131" s="176">
        <v>1554.683</v>
      </c>
      <c r="DG131" s="176">
        <v>1557.9449999999999</v>
      </c>
      <c r="DH131" s="176">
        <v>1704.0809999999999</v>
      </c>
      <c r="DI131" s="176">
        <v>1708.78</v>
      </c>
      <c r="DJ131" s="176">
        <v>1817.202</v>
      </c>
      <c r="DK131" s="176">
        <v>2086.1089999999999</v>
      </c>
      <c r="DL131" s="176">
        <v>2104.6329999999998</v>
      </c>
      <c r="DM131" s="176">
        <v>2145.308</v>
      </c>
      <c r="DN131" s="176">
        <v>2172.4789999999998</v>
      </c>
      <c r="DO131" s="176">
        <v>2183.0369999999998</v>
      </c>
      <c r="DP131" s="176">
        <v>2144.8629999999998</v>
      </c>
      <c r="DQ131" s="176">
        <v>2433.3049999999998</v>
      </c>
      <c r="DR131" s="176">
        <v>2439.6660000000002</v>
      </c>
      <c r="DS131" s="176">
        <v>2463.3690000000001</v>
      </c>
      <c r="DT131" s="176">
        <v>1979.1210000000001</v>
      </c>
      <c r="DU131" s="176">
        <v>1958.5419999999999</v>
      </c>
      <c r="DV131" s="176">
        <v>1991.0740000000001</v>
      </c>
      <c r="DW131" s="176">
        <v>993.92399999999998</v>
      </c>
      <c r="DX131" s="176">
        <v>1204.3699999999999</v>
      </c>
      <c r="DY131" s="176">
        <v>8814.8119999999999</v>
      </c>
      <c r="DZ131" s="176">
        <v>1922.529</v>
      </c>
      <c r="EA131" s="176">
        <v>1906.327</v>
      </c>
      <c r="EB131" s="176">
        <v>1859.3240000000001</v>
      </c>
      <c r="EC131" s="176">
        <v>1248.8130000000001</v>
      </c>
      <c r="ED131" s="176">
        <v>1557.848</v>
      </c>
      <c r="EE131" s="176">
        <v>1603.596</v>
      </c>
      <c r="EF131" s="277">
        <f t="shared" si="2"/>
        <v>25402.832000000002</v>
      </c>
      <c r="EG131" s="277">
        <f t="shared" si="3"/>
        <v>27040.280000000002</v>
      </c>
    </row>
    <row r="132" spans="1:137" ht="25.5" x14ac:dyDescent="0.2">
      <c r="A132" s="186" t="str">
        <f>IF('1'!$A$1=1,B132,C132)</f>
        <v>Financial intermediation services indirectly measured (FISIM)</v>
      </c>
      <c r="B132" s="187" t="s">
        <v>289</v>
      </c>
      <c r="C132" s="187" t="s">
        <v>288</v>
      </c>
      <c r="D132" s="272">
        <v>0</v>
      </c>
      <c r="E132" s="272">
        <v>0</v>
      </c>
      <c r="F132" s="272">
        <v>0</v>
      </c>
      <c r="G132" s="272">
        <v>0</v>
      </c>
      <c r="H132" s="272">
        <v>0</v>
      </c>
      <c r="I132" s="272">
        <v>0</v>
      </c>
      <c r="J132" s="272">
        <v>0</v>
      </c>
      <c r="K132" s="272">
        <v>0</v>
      </c>
      <c r="L132" s="272">
        <v>0</v>
      </c>
      <c r="M132" s="272">
        <v>0</v>
      </c>
      <c r="N132" s="272">
        <v>0</v>
      </c>
      <c r="O132" s="272">
        <v>0</v>
      </c>
      <c r="P132" s="272">
        <v>0</v>
      </c>
      <c r="Q132" s="272">
        <v>0</v>
      </c>
      <c r="R132" s="272">
        <v>0</v>
      </c>
      <c r="S132" s="272">
        <v>0</v>
      </c>
      <c r="T132" s="272">
        <v>0</v>
      </c>
      <c r="U132" s="272">
        <v>0</v>
      </c>
      <c r="V132" s="272">
        <v>0</v>
      </c>
      <c r="W132" s="272">
        <v>0</v>
      </c>
      <c r="X132" s="272">
        <v>0</v>
      </c>
      <c r="Y132" s="272">
        <v>0</v>
      </c>
      <c r="Z132" s="272">
        <v>0</v>
      </c>
      <c r="AA132" s="272">
        <v>0</v>
      </c>
      <c r="AB132" s="176">
        <v>-244.35500000000002</v>
      </c>
      <c r="AC132" s="176">
        <v>-270.27799999999996</v>
      </c>
      <c r="AD132" s="176">
        <v>-243.01400000000004</v>
      </c>
      <c r="AE132" s="176">
        <v>-295.42499999999995</v>
      </c>
      <c r="AF132" s="176">
        <v>-290.66000000000003</v>
      </c>
      <c r="AG132" s="176">
        <v>-339.41500000000002</v>
      </c>
      <c r="AH132" s="176">
        <v>-259.69299999999998</v>
      </c>
      <c r="AI132" s="176">
        <v>-153.81199999999998</v>
      </c>
      <c r="AJ132" s="176">
        <v>-234.97800000000001</v>
      </c>
      <c r="AK132" s="176">
        <v>-213.23999999999998</v>
      </c>
      <c r="AL132" s="176">
        <v>-213.64299999999997</v>
      </c>
      <c r="AM132" s="176">
        <v>110.06600000000003</v>
      </c>
      <c r="AN132" s="176">
        <v>426.51499999999999</v>
      </c>
      <c r="AO132" s="176">
        <v>-135.85500000000002</v>
      </c>
      <c r="AP132" s="176">
        <v>-105.36499999999999</v>
      </c>
      <c r="AQ132" s="176">
        <v>-78.454999999999998</v>
      </c>
      <c r="AR132" s="176">
        <v>-78.543999999999997</v>
      </c>
      <c r="AS132" s="176">
        <v>-78.606999999999999</v>
      </c>
      <c r="AT132" s="176">
        <v>-52.801999999999992</v>
      </c>
      <c r="AU132" s="176">
        <v>0</v>
      </c>
      <c r="AV132" s="176">
        <v>-28.191000000000003</v>
      </c>
      <c r="AW132" s="176">
        <v>-28.127000000000002</v>
      </c>
      <c r="AX132" s="176">
        <v>-55.866999999999997</v>
      </c>
      <c r="AY132" s="176">
        <v>-55.578999999999994</v>
      </c>
      <c r="AZ132" s="176">
        <v>-83.637999999999991</v>
      </c>
      <c r="BA132" s="176">
        <v>-81.481999999999999</v>
      </c>
      <c r="BB132" s="176">
        <v>-80.591000000000008</v>
      </c>
      <c r="BC132" s="176">
        <v>-134.05799999999999</v>
      </c>
      <c r="BD132" s="176">
        <v>-105.51499999999999</v>
      </c>
      <c r="BE132" s="176">
        <v>-132.501</v>
      </c>
      <c r="BF132" s="176">
        <v>-154.50799999999998</v>
      </c>
      <c r="BG132" s="176">
        <v>-50.494</v>
      </c>
      <c r="BH132" s="176">
        <v>-99.078999999999994</v>
      </c>
      <c r="BI132" s="176">
        <v>-124.041</v>
      </c>
      <c r="BJ132" s="176">
        <v>-194.94</v>
      </c>
      <c r="BK132" s="176">
        <v>-118.04700000000001</v>
      </c>
      <c r="BL132" s="176">
        <v>-168.83500000000001</v>
      </c>
      <c r="BM132" s="176">
        <v>-196.77199999999999</v>
      </c>
      <c r="BN132" s="176">
        <v>-79.236999999999966</v>
      </c>
      <c r="BO132" s="176">
        <v>-299.471</v>
      </c>
      <c r="BP132" s="176">
        <v>-294.95699999999999</v>
      </c>
      <c r="BQ132" s="176">
        <v>-320.488</v>
      </c>
      <c r="BR132" s="176">
        <v>-300.44100000000003</v>
      </c>
      <c r="BS132" s="176">
        <v>-357.77800000000002</v>
      </c>
      <c r="BT132" s="176">
        <v>-363.69799999999998</v>
      </c>
      <c r="BU132" s="176">
        <v>-424.87400000000002</v>
      </c>
      <c r="BV132" s="176">
        <v>-481.27300000000002</v>
      </c>
      <c r="BW132" s="176">
        <v>-478.88499999999999</v>
      </c>
      <c r="BX132" s="176">
        <v>-423.29600000000005</v>
      </c>
      <c r="BY132" s="176">
        <v>-418.27</v>
      </c>
      <c r="BZ132" s="176">
        <v>-389.137</v>
      </c>
      <c r="CA132" s="176">
        <v>-391.02</v>
      </c>
      <c r="CB132" s="176">
        <v>-386.44</v>
      </c>
      <c r="CC132" s="176">
        <v>-408.59800000000001</v>
      </c>
      <c r="CD132" s="176">
        <v>-435.43200000000002</v>
      </c>
      <c r="CE132" s="176">
        <v>-428.55699999999996</v>
      </c>
      <c r="CF132" s="176">
        <v>-427.64400000000001</v>
      </c>
      <c r="CG132" s="176">
        <v>-421.995</v>
      </c>
      <c r="CH132" s="176">
        <v>-423.14</v>
      </c>
      <c r="CI132" s="176">
        <v>-462.62899999999996</v>
      </c>
      <c r="CJ132" s="176">
        <v>-615.58799999999997</v>
      </c>
      <c r="CK132" s="176">
        <v>-596.68700000000001</v>
      </c>
      <c r="CL132" s="176">
        <v>-585.09799999999996</v>
      </c>
      <c r="CM132" s="176">
        <v>-585.09799999999996</v>
      </c>
      <c r="CN132" s="176">
        <v>-555.84299999999996</v>
      </c>
      <c r="CO132" s="176">
        <v>-497.33299999999997</v>
      </c>
      <c r="CP132" s="176">
        <v>-414.05099999999999</v>
      </c>
      <c r="CQ132" s="176">
        <v>-402.25399999999996</v>
      </c>
      <c r="CR132" s="176">
        <v>-329.11699999999996</v>
      </c>
      <c r="CS132" s="176">
        <v>-292.548</v>
      </c>
      <c r="CT132" s="176">
        <v>-182.84300000000002</v>
      </c>
      <c r="CU132" s="176">
        <v>-146.274</v>
      </c>
      <c r="CV132" s="176">
        <v>-182.84299999999999</v>
      </c>
      <c r="CW132" s="176">
        <v>-146.274</v>
      </c>
      <c r="CX132" s="176">
        <v>-73.137</v>
      </c>
      <c r="CY132" s="176">
        <v>-146.274</v>
      </c>
      <c r="CZ132" s="176">
        <v>-73.137</v>
      </c>
      <c r="DA132" s="176">
        <v>0</v>
      </c>
      <c r="DB132" s="176">
        <v>-109.706</v>
      </c>
      <c r="DC132" s="176">
        <v>-73.137</v>
      </c>
      <c r="DD132" s="176">
        <v>-36.567999999999998</v>
      </c>
      <c r="DE132" s="176">
        <v>-36.519000000000005</v>
      </c>
      <c r="DF132" s="176">
        <v>-72.310999999999993</v>
      </c>
      <c r="DG132" s="176">
        <v>0</v>
      </c>
      <c r="DH132" s="176">
        <v>-75.736999999999995</v>
      </c>
      <c r="DI132" s="176">
        <v>-75.945999999999998</v>
      </c>
      <c r="DJ132" s="176">
        <v>-115.991</v>
      </c>
      <c r="DK132" s="176">
        <v>-78.721000000000004</v>
      </c>
      <c r="DL132" s="176">
        <v>-79.419999999999987</v>
      </c>
      <c r="DM132" s="176">
        <v>-121.43199999999999</v>
      </c>
      <c r="DN132" s="176">
        <v>-81.980999999999995</v>
      </c>
      <c r="DO132" s="176">
        <v>-123.56800000000001</v>
      </c>
      <c r="DP132" s="176">
        <v>-123.742</v>
      </c>
      <c r="DQ132" s="176">
        <v>-164.97</v>
      </c>
      <c r="DR132" s="176">
        <v>-165.40100000000001</v>
      </c>
      <c r="DS132" s="176">
        <v>-167.00799999999998</v>
      </c>
      <c r="DT132" s="176">
        <v>0</v>
      </c>
      <c r="DU132" s="176">
        <v>0</v>
      </c>
      <c r="DV132" s="176">
        <v>0</v>
      </c>
      <c r="DW132" s="176">
        <v>0</v>
      </c>
      <c r="DX132" s="176">
        <v>0</v>
      </c>
      <c r="DY132" s="176">
        <v>0</v>
      </c>
      <c r="DZ132" s="176">
        <v>0</v>
      </c>
      <c r="EA132" s="176">
        <v>0</v>
      </c>
      <c r="EB132" s="176">
        <v>41.317999999999998</v>
      </c>
      <c r="EC132" s="176">
        <v>41.627000000000002</v>
      </c>
      <c r="ED132" s="176">
        <v>42.103999999999999</v>
      </c>
      <c r="EE132" s="176">
        <v>42.2</v>
      </c>
      <c r="EF132" s="277">
        <f t="shared" si="2"/>
        <v>-1373.9169999999999</v>
      </c>
      <c r="EG132" s="277">
        <f t="shared" si="3"/>
        <v>167.249</v>
      </c>
    </row>
    <row r="133" spans="1:137" x14ac:dyDescent="0.2">
      <c r="A133" s="174" t="str">
        <f>IF('1'!$A$1=1,B133,C133)</f>
        <v xml:space="preserve">               Credit</v>
      </c>
      <c r="B133" s="175" t="s">
        <v>214</v>
      </c>
      <c r="C133" s="175" t="s">
        <v>286</v>
      </c>
      <c r="D133" s="272">
        <v>0</v>
      </c>
      <c r="E133" s="272">
        <v>0</v>
      </c>
      <c r="F133" s="272">
        <v>0</v>
      </c>
      <c r="G133" s="272">
        <v>0</v>
      </c>
      <c r="H133" s="272">
        <v>0</v>
      </c>
      <c r="I133" s="272">
        <v>0</v>
      </c>
      <c r="J133" s="272">
        <v>0</v>
      </c>
      <c r="K133" s="272">
        <v>0</v>
      </c>
      <c r="L133" s="272">
        <v>0</v>
      </c>
      <c r="M133" s="272">
        <v>0</v>
      </c>
      <c r="N133" s="272">
        <v>0</v>
      </c>
      <c r="O133" s="272">
        <v>0</v>
      </c>
      <c r="P133" s="272">
        <v>0</v>
      </c>
      <c r="Q133" s="272">
        <v>0</v>
      </c>
      <c r="R133" s="272">
        <v>0</v>
      </c>
      <c r="S133" s="272">
        <v>0</v>
      </c>
      <c r="T133" s="272">
        <v>0</v>
      </c>
      <c r="U133" s="272">
        <v>0</v>
      </c>
      <c r="V133" s="272">
        <v>0</v>
      </c>
      <c r="W133" s="272">
        <v>0</v>
      </c>
      <c r="X133" s="272">
        <v>0</v>
      </c>
      <c r="Y133" s="272">
        <v>0</v>
      </c>
      <c r="Z133" s="272">
        <v>0</v>
      </c>
      <c r="AA133" s="272">
        <v>0</v>
      </c>
      <c r="AB133" s="176">
        <v>162.904</v>
      </c>
      <c r="AC133" s="176">
        <v>135.13900000000001</v>
      </c>
      <c r="AD133" s="176">
        <v>162.00899999999999</v>
      </c>
      <c r="AE133" s="176">
        <v>107.42700000000001</v>
      </c>
      <c r="AF133" s="176">
        <v>105.69499999999999</v>
      </c>
      <c r="AG133" s="176">
        <v>78.326999999999998</v>
      </c>
      <c r="AH133" s="176">
        <v>129.84700000000001</v>
      </c>
      <c r="AI133" s="176">
        <v>230.71700000000001</v>
      </c>
      <c r="AJ133" s="176">
        <v>182.76</v>
      </c>
      <c r="AK133" s="176">
        <v>133.27500000000001</v>
      </c>
      <c r="AL133" s="176">
        <v>133.52600000000001</v>
      </c>
      <c r="AM133" s="176">
        <v>467.78100000000001</v>
      </c>
      <c r="AN133" s="176">
        <v>597.12099999999998</v>
      </c>
      <c r="AO133" s="176">
        <v>27.170999999999999</v>
      </c>
      <c r="AP133" s="176">
        <v>52.682000000000002</v>
      </c>
      <c r="AQ133" s="176">
        <v>26.152000000000001</v>
      </c>
      <c r="AR133" s="176">
        <v>26.181000000000001</v>
      </c>
      <c r="AS133" s="176">
        <v>52.404000000000003</v>
      </c>
      <c r="AT133" s="176">
        <v>52.801000000000002</v>
      </c>
      <c r="AU133" s="176">
        <v>109.929</v>
      </c>
      <c r="AV133" s="176">
        <v>84.573999999999998</v>
      </c>
      <c r="AW133" s="176">
        <v>56.255000000000003</v>
      </c>
      <c r="AX133" s="176">
        <v>27.933</v>
      </c>
      <c r="AY133" s="176">
        <v>55.578000000000003</v>
      </c>
      <c r="AZ133" s="176">
        <v>27.879000000000001</v>
      </c>
      <c r="BA133" s="176">
        <v>54.320999999999998</v>
      </c>
      <c r="BB133" s="176">
        <v>53.726999999999997</v>
      </c>
      <c r="BC133" s="176">
        <v>26.811</v>
      </c>
      <c r="BD133" s="176">
        <v>52.758000000000003</v>
      </c>
      <c r="BE133" s="176">
        <v>79.5</v>
      </c>
      <c r="BF133" s="176">
        <v>51.503</v>
      </c>
      <c r="BG133" s="176">
        <v>151.482</v>
      </c>
      <c r="BH133" s="176">
        <v>99.078999999999994</v>
      </c>
      <c r="BI133" s="176">
        <v>99.233000000000004</v>
      </c>
      <c r="BJ133" s="176">
        <v>24.367999999999999</v>
      </c>
      <c r="BK133" s="176">
        <v>94.438000000000002</v>
      </c>
      <c r="BL133" s="176">
        <v>48.238999999999997</v>
      </c>
      <c r="BM133" s="176">
        <v>49.192999999999998</v>
      </c>
      <c r="BN133" s="176">
        <v>237.71100000000001</v>
      </c>
      <c r="BO133" s="176">
        <v>27.225000000000001</v>
      </c>
      <c r="BP133" s="176">
        <v>53.628999999999998</v>
      </c>
      <c r="BQ133" s="176">
        <v>53.414999999999999</v>
      </c>
      <c r="BR133" s="176">
        <v>81.938999999999993</v>
      </c>
      <c r="BS133" s="176">
        <v>55.042999999999999</v>
      </c>
      <c r="BT133" s="176">
        <v>55.953000000000003</v>
      </c>
      <c r="BU133" s="176">
        <v>28.324999999999999</v>
      </c>
      <c r="BV133" s="176">
        <v>0</v>
      </c>
      <c r="BW133" s="176">
        <v>0</v>
      </c>
      <c r="BX133" s="176">
        <v>28.22</v>
      </c>
      <c r="BY133" s="176">
        <v>27.885000000000002</v>
      </c>
      <c r="BZ133" s="176">
        <v>27.795999999999999</v>
      </c>
      <c r="CA133" s="176">
        <v>27.93</v>
      </c>
      <c r="CB133" s="176">
        <v>27.603000000000002</v>
      </c>
      <c r="CC133" s="176">
        <v>27.24</v>
      </c>
      <c r="CD133" s="176">
        <v>27.215</v>
      </c>
      <c r="CE133" s="176">
        <v>26.785</v>
      </c>
      <c r="CF133" s="176">
        <v>26.728000000000002</v>
      </c>
      <c r="CG133" s="176">
        <v>26.375</v>
      </c>
      <c r="CH133" s="176">
        <v>26.446000000000002</v>
      </c>
      <c r="CI133" s="176">
        <v>27.213000000000001</v>
      </c>
      <c r="CJ133" s="176">
        <v>0</v>
      </c>
      <c r="CK133" s="176">
        <v>0</v>
      </c>
      <c r="CL133" s="176">
        <v>29.254999999999999</v>
      </c>
      <c r="CM133" s="176">
        <v>0</v>
      </c>
      <c r="CN133" s="176">
        <v>0</v>
      </c>
      <c r="CO133" s="176">
        <v>29.254999999999999</v>
      </c>
      <c r="CP133" s="176">
        <v>95.55</v>
      </c>
      <c r="CQ133" s="176">
        <v>36.569000000000003</v>
      </c>
      <c r="CR133" s="176">
        <v>36.569000000000003</v>
      </c>
      <c r="CS133" s="176">
        <v>36.569000000000003</v>
      </c>
      <c r="CT133" s="176">
        <v>36.569000000000003</v>
      </c>
      <c r="CU133" s="176">
        <v>0</v>
      </c>
      <c r="CV133" s="176">
        <v>0</v>
      </c>
      <c r="CW133" s="176">
        <v>36.569000000000003</v>
      </c>
      <c r="CX133" s="176">
        <v>36.569000000000003</v>
      </c>
      <c r="CY133" s="176">
        <v>0</v>
      </c>
      <c r="CZ133" s="176">
        <v>36.569000000000003</v>
      </c>
      <c r="DA133" s="176">
        <v>73.137</v>
      </c>
      <c r="DB133" s="176">
        <v>0</v>
      </c>
      <c r="DC133" s="176">
        <v>36.569000000000003</v>
      </c>
      <c r="DD133" s="176">
        <v>36.569000000000003</v>
      </c>
      <c r="DE133" s="176">
        <v>73.037999999999997</v>
      </c>
      <c r="DF133" s="176">
        <v>36.155000000000001</v>
      </c>
      <c r="DG133" s="176">
        <v>74.188000000000002</v>
      </c>
      <c r="DH133" s="176">
        <v>37.868000000000002</v>
      </c>
      <c r="DI133" s="176">
        <v>37.972999999999999</v>
      </c>
      <c r="DJ133" s="176">
        <v>38.664000000000001</v>
      </c>
      <c r="DK133" s="176">
        <v>39.360999999999997</v>
      </c>
      <c r="DL133" s="176">
        <v>39.71</v>
      </c>
      <c r="DM133" s="176">
        <v>40.478000000000002</v>
      </c>
      <c r="DN133" s="176">
        <v>40.99</v>
      </c>
      <c r="DO133" s="176">
        <v>41.189</v>
      </c>
      <c r="DP133" s="176">
        <v>41.247</v>
      </c>
      <c r="DQ133" s="176">
        <v>41.241999999999997</v>
      </c>
      <c r="DR133" s="176">
        <v>41.35</v>
      </c>
      <c r="DS133" s="176">
        <v>41.752000000000002</v>
      </c>
      <c r="DT133" s="176">
        <v>42.109000000000002</v>
      </c>
      <c r="DU133" s="176">
        <v>41.670999999999999</v>
      </c>
      <c r="DV133" s="176">
        <v>41.481000000000002</v>
      </c>
      <c r="DW133" s="176">
        <v>41.414000000000001</v>
      </c>
      <c r="DX133" s="176">
        <v>41.53</v>
      </c>
      <c r="DY133" s="176">
        <v>41.579000000000001</v>
      </c>
      <c r="DZ133" s="176">
        <v>41.793999999999997</v>
      </c>
      <c r="EA133" s="176">
        <v>41.442</v>
      </c>
      <c r="EB133" s="176">
        <v>41.317999999999998</v>
      </c>
      <c r="EC133" s="176">
        <v>41.627000000000002</v>
      </c>
      <c r="ED133" s="176">
        <v>42.103999999999999</v>
      </c>
      <c r="EE133" s="176">
        <v>42.2</v>
      </c>
      <c r="EF133" s="277">
        <f t="shared" si="2"/>
        <v>481.82400000000013</v>
      </c>
      <c r="EG133" s="277">
        <f t="shared" si="3"/>
        <v>500.26900000000001</v>
      </c>
    </row>
    <row r="134" spans="1:137" x14ac:dyDescent="0.2">
      <c r="A134" s="174" t="str">
        <f>IF('1'!$A$1=1,B134,C134)</f>
        <v xml:space="preserve">               Debit</v>
      </c>
      <c r="B134" s="175" t="s">
        <v>216</v>
      </c>
      <c r="C134" s="175" t="s">
        <v>287</v>
      </c>
      <c r="D134" s="272">
        <v>0</v>
      </c>
      <c r="E134" s="272">
        <v>0</v>
      </c>
      <c r="F134" s="272">
        <v>0</v>
      </c>
      <c r="G134" s="272">
        <v>0</v>
      </c>
      <c r="H134" s="272">
        <v>0</v>
      </c>
      <c r="I134" s="272">
        <v>0</v>
      </c>
      <c r="J134" s="272">
        <v>0</v>
      </c>
      <c r="K134" s="272">
        <v>0</v>
      </c>
      <c r="L134" s="272">
        <v>0</v>
      </c>
      <c r="M134" s="272">
        <v>0</v>
      </c>
      <c r="N134" s="272">
        <v>0</v>
      </c>
      <c r="O134" s="272">
        <v>0</v>
      </c>
      <c r="P134" s="272">
        <v>0</v>
      </c>
      <c r="Q134" s="272">
        <v>0</v>
      </c>
      <c r="R134" s="272">
        <v>0</v>
      </c>
      <c r="S134" s="272">
        <v>0</v>
      </c>
      <c r="T134" s="272">
        <v>0</v>
      </c>
      <c r="U134" s="272">
        <v>0</v>
      </c>
      <c r="V134" s="272">
        <v>0</v>
      </c>
      <c r="W134" s="272">
        <v>0</v>
      </c>
      <c r="X134" s="272">
        <v>0</v>
      </c>
      <c r="Y134" s="272">
        <v>0</v>
      </c>
      <c r="Z134" s="272">
        <v>0</v>
      </c>
      <c r="AA134" s="272">
        <v>0</v>
      </c>
      <c r="AB134" s="176">
        <v>407.25900000000001</v>
      </c>
      <c r="AC134" s="176">
        <v>405.41699999999997</v>
      </c>
      <c r="AD134" s="176">
        <v>405.02300000000002</v>
      </c>
      <c r="AE134" s="176">
        <v>402.85199999999998</v>
      </c>
      <c r="AF134" s="176">
        <v>396.35500000000002</v>
      </c>
      <c r="AG134" s="176">
        <v>417.74200000000002</v>
      </c>
      <c r="AH134" s="176">
        <v>389.54</v>
      </c>
      <c r="AI134" s="176">
        <v>384.529</v>
      </c>
      <c r="AJ134" s="176">
        <v>417.738</v>
      </c>
      <c r="AK134" s="176">
        <v>346.51499999999999</v>
      </c>
      <c r="AL134" s="176">
        <v>347.16899999999998</v>
      </c>
      <c r="AM134" s="176">
        <v>357.71499999999997</v>
      </c>
      <c r="AN134" s="176">
        <v>170.60599999999999</v>
      </c>
      <c r="AO134" s="176">
        <v>163.02600000000001</v>
      </c>
      <c r="AP134" s="176">
        <v>158.047</v>
      </c>
      <c r="AQ134" s="176">
        <v>104.607</v>
      </c>
      <c r="AR134" s="176">
        <v>104.72499999999999</v>
      </c>
      <c r="AS134" s="176">
        <v>131.011</v>
      </c>
      <c r="AT134" s="176">
        <v>105.60299999999999</v>
      </c>
      <c r="AU134" s="176">
        <v>109.929</v>
      </c>
      <c r="AV134" s="176">
        <v>112.765</v>
      </c>
      <c r="AW134" s="176">
        <v>84.382000000000005</v>
      </c>
      <c r="AX134" s="176">
        <v>83.8</v>
      </c>
      <c r="AY134" s="176">
        <v>111.157</v>
      </c>
      <c r="AZ134" s="176">
        <v>111.517</v>
      </c>
      <c r="BA134" s="176">
        <v>135.803</v>
      </c>
      <c r="BB134" s="176">
        <v>134.31800000000001</v>
      </c>
      <c r="BC134" s="176">
        <v>160.869</v>
      </c>
      <c r="BD134" s="176">
        <v>158.273</v>
      </c>
      <c r="BE134" s="176">
        <v>212.001</v>
      </c>
      <c r="BF134" s="176">
        <v>206.011</v>
      </c>
      <c r="BG134" s="176">
        <v>201.976</v>
      </c>
      <c r="BH134" s="176">
        <v>198.15799999999999</v>
      </c>
      <c r="BI134" s="176">
        <v>223.274</v>
      </c>
      <c r="BJ134" s="176">
        <v>219.30799999999999</v>
      </c>
      <c r="BK134" s="176">
        <v>212.48500000000001</v>
      </c>
      <c r="BL134" s="176">
        <v>217.07400000000001</v>
      </c>
      <c r="BM134" s="176">
        <v>245.965</v>
      </c>
      <c r="BN134" s="176">
        <v>316.94799999999998</v>
      </c>
      <c r="BO134" s="176">
        <v>326.69600000000003</v>
      </c>
      <c r="BP134" s="176">
        <v>348.58600000000001</v>
      </c>
      <c r="BQ134" s="176">
        <v>373.90300000000002</v>
      </c>
      <c r="BR134" s="176">
        <v>382.38</v>
      </c>
      <c r="BS134" s="176">
        <v>412.82100000000003</v>
      </c>
      <c r="BT134" s="176">
        <v>419.65100000000001</v>
      </c>
      <c r="BU134" s="176">
        <v>453.19900000000001</v>
      </c>
      <c r="BV134" s="176">
        <v>481.27300000000002</v>
      </c>
      <c r="BW134" s="176">
        <v>478.88499999999999</v>
      </c>
      <c r="BX134" s="176">
        <v>451.51600000000002</v>
      </c>
      <c r="BY134" s="176">
        <v>446.15499999999997</v>
      </c>
      <c r="BZ134" s="176">
        <v>416.93299999999999</v>
      </c>
      <c r="CA134" s="176">
        <v>418.95</v>
      </c>
      <c r="CB134" s="176">
        <v>414.04300000000001</v>
      </c>
      <c r="CC134" s="176">
        <v>435.83800000000002</v>
      </c>
      <c r="CD134" s="176">
        <v>462.64699999999999</v>
      </c>
      <c r="CE134" s="176">
        <v>455.34199999999998</v>
      </c>
      <c r="CF134" s="176">
        <v>454.37200000000001</v>
      </c>
      <c r="CG134" s="176">
        <v>448.37</v>
      </c>
      <c r="CH134" s="176">
        <v>449.58600000000001</v>
      </c>
      <c r="CI134" s="176">
        <v>489.84199999999998</v>
      </c>
      <c r="CJ134" s="176">
        <v>615.58799999999997</v>
      </c>
      <c r="CK134" s="176">
        <v>596.68700000000001</v>
      </c>
      <c r="CL134" s="176">
        <v>614.35299999999995</v>
      </c>
      <c r="CM134" s="176">
        <v>585.09799999999996</v>
      </c>
      <c r="CN134" s="176">
        <v>555.84299999999996</v>
      </c>
      <c r="CO134" s="176">
        <v>526.58799999999997</v>
      </c>
      <c r="CP134" s="176">
        <v>509.601</v>
      </c>
      <c r="CQ134" s="176">
        <v>438.82299999999998</v>
      </c>
      <c r="CR134" s="176">
        <v>365.68599999999998</v>
      </c>
      <c r="CS134" s="176">
        <v>329.11700000000002</v>
      </c>
      <c r="CT134" s="176">
        <v>219.41200000000001</v>
      </c>
      <c r="CU134" s="176">
        <v>146.274</v>
      </c>
      <c r="CV134" s="176">
        <v>182.84299999999999</v>
      </c>
      <c r="CW134" s="176">
        <v>182.84299999999999</v>
      </c>
      <c r="CX134" s="176">
        <v>109.706</v>
      </c>
      <c r="CY134" s="176">
        <v>146.274</v>
      </c>
      <c r="CZ134" s="176">
        <v>109.706</v>
      </c>
      <c r="DA134" s="176">
        <v>73.137</v>
      </c>
      <c r="DB134" s="176">
        <v>109.706</v>
      </c>
      <c r="DC134" s="176">
        <v>109.706</v>
      </c>
      <c r="DD134" s="176">
        <v>73.137</v>
      </c>
      <c r="DE134" s="176">
        <v>109.557</v>
      </c>
      <c r="DF134" s="176">
        <v>108.46599999999999</v>
      </c>
      <c r="DG134" s="176">
        <v>74.188000000000002</v>
      </c>
      <c r="DH134" s="176">
        <v>113.605</v>
      </c>
      <c r="DI134" s="176">
        <v>113.919</v>
      </c>
      <c r="DJ134" s="176">
        <v>154.655</v>
      </c>
      <c r="DK134" s="176">
        <v>118.08199999999999</v>
      </c>
      <c r="DL134" s="176">
        <v>119.13</v>
      </c>
      <c r="DM134" s="176">
        <v>161.91</v>
      </c>
      <c r="DN134" s="176">
        <v>122.971</v>
      </c>
      <c r="DO134" s="176">
        <v>164.75700000000001</v>
      </c>
      <c r="DP134" s="176">
        <v>164.989</v>
      </c>
      <c r="DQ134" s="176">
        <v>206.21199999999999</v>
      </c>
      <c r="DR134" s="176">
        <v>206.751</v>
      </c>
      <c r="DS134" s="176">
        <v>208.76</v>
      </c>
      <c r="DT134" s="176">
        <v>42.109000000000002</v>
      </c>
      <c r="DU134" s="176">
        <v>41.670999999999999</v>
      </c>
      <c r="DV134" s="176">
        <v>41.481000000000002</v>
      </c>
      <c r="DW134" s="176">
        <v>41.414000000000001</v>
      </c>
      <c r="DX134" s="176">
        <v>41.53</v>
      </c>
      <c r="DY134" s="176">
        <v>41.579000000000001</v>
      </c>
      <c r="DZ134" s="176">
        <v>41.793999999999997</v>
      </c>
      <c r="EA134" s="176">
        <v>41.442</v>
      </c>
      <c r="EB134" s="176">
        <v>0</v>
      </c>
      <c r="EC134" s="176">
        <v>0</v>
      </c>
      <c r="ED134" s="176">
        <v>0</v>
      </c>
      <c r="EE134" s="176">
        <v>0</v>
      </c>
      <c r="EF134" s="277">
        <f t="shared" si="2"/>
        <v>1855.741</v>
      </c>
      <c r="EG134" s="277">
        <f t="shared" si="3"/>
        <v>333.02000000000004</v>
      </c>
    </row>
    <row r="135" spans="1:137" ht="25.5" x14ac:dyDescent="0.2">
      <c r="A135" s="182" t="str">
        <f>IF('1'!$A$1=1,B135,C135)</f>
        <v>Charges for the use of intellectual property n.i.e.</v>
      </c>
      <c r="B135" s="183" t="s">
        <v>291</v>
      </c>
      <c r="C135" s="183" t="s">
        <v>290</v>
      </c>
      <c r="D135" s="179">
        <v>-158.12699999999998</v>
      </c>
      <c r="E135" s="179">
        <v>-342.71899999999994</v>
      </c>
      <c r="F135" s="179">
        <v>-372.09900000000005</v>
      </c>
      <c r="G135" s="179">
        <v>-227.09400000000002</v>
      </c>
      <c r="H135" s="179">
        <v>-313.72900000000004</v>
      </c>
      <c r="I135" s="179">
        <v>-700.68299999999999</v>
      </c>
      <c r="J135" s="179">
        <v>-609.20600000000002</v>
      </c>
      <c r="K135" s="179">
        <v>-432.53800000000001</v>
      </c>
      <c r="L135" s="179">
        <v>-501.01899999999995</v>
      </c>
      <c r="M135" s="179">
        <v>-524.19100000000003</v>
      </c>
      <c r="N135" s="179">
        <v>-1049.068</v>
      </c>
      <c r="O135" s="179">
        <v>-819.29300000000001</v>
      </c>
      <c r="P135" s="179">
        <v>-388.15499999999997</v>
      </c>
      <c r="Q135" s="179">
        <v>-659.827</v>
      </c>
      <c r="R135" s="179">
        <v>-685.26</v>
      </c>
      <c r="S135" s="179">
        <v>-640.73700000000008</v>
      </c>
      <c r="T135" s="179">
        <v>-453.71600000000001</v>
      </c>
      <c r="U135" s="179">
        <v>-349.31899999999996</v>
      </c>
      <c r="V135" s="179">
        <v>-446.70199999999994</v>
      </c>
      <c r="W135" s="179">
        <v>-501.29599999999999</v>
      </c>
      <c r="X135" s="179">
        <v>-1051.019</v>
      </c>
      <c r="Y135" s="179">
        <v>-540.90300000000002</v>
      </c>
      <c r="Z135" s="179">
        <v>-925.23300000000006</v>
      </c>
      <c r="AA135" s="179">
        <v>-681.31700000000001</v>
      </c>
      <c r="AB135" s="179">
        <v>-624.46500000000003</v>
      </c>
      <c r="AC135" s="179">
        <v>-729.75</v>
      </c>
      <c r="AD135" s="179">
        <v>-972.05600000000004</v>
      </c>
      <c r="AE135" s="179">
        <v>-725.13400000000001</v>
      </c>
      <c r="AF135" s="179">
        <v>-554.89800000000002</v>
      </c>
      <c r="AG135" s="179">
        <v>-574.39499999999998</v>
      </c>
      <c r="AH135" s="179">
        <v>-882.95699999999988</v>
      </c>
      <c r="AI135" s="179">
        <v>-717.78700000000003</v>
      </c>
      <c r="AJ135" s="179">
        <v>-678.82399999999996</v>
      </c>
      <c r="AK135" s="179">
        <v>-799.649</v>
      </c>
      <c r="AL135" s="179">
        <v>-988.09499999999991</v>
      </c>
      <c r="AM135" s="179">
        <v>-1293.2760000000001</v>
      </c>
      <c r="AN135" s="179">
        <v>-995.20099999999991</v>
      </c>
      <c r="AO135" s="179">
        <v>-842.303</v>
      </c>
      <c r="AP135" s="179">
        <v>-948.2829999999999</v>
      </c>
      <c r="AQ135" s="179">
        <v>-706.09800000000007</v>
      </c>
      <c r="AR135" s="179">
        <v>-706.89300000000003</v>
      </c>
      <c r="AS135" s="179">
        <v>-812.26800000000003</v>
      </c>
      <c r="AT135" s="179">
        <v>-1531.24</v>
      </c>
      <c r="AU135" s="179">
        <v>-1374.1110000000001</v>
      </c>
      <c r="AV135" s="179">
        <v>-2424.4490000000001</v>
      </c>
      <c r="AW135" s="179">
        <v>-956.3309999999999</v>
      </c>
      <c r="AX135" s="179">
        <v>-1033.539</v>
      </c>
      <c r="AY135" s="179">
        <v>-1333.8789999999999</v>
      </c>
      <c r="AZ135" s="179">
        <v>-808.49599999999998</v>
      </c>
      <c r="BA135" s="179">
        <v>-1385.1950000000002</v>
      </c>
      <c r="BB135" s="179">
        <v>-617.86199999999997</v>
      </c>
      <c r="BC135" s="179">
        <v>-750.72200000000009</v>
      </c>
      <c r="BD135" s="179">
        <v>-1134.29</v>
      </c>
      <c r="BE135" s="179">
        <v>-1855.0070000000001</v>
      </c>
      <c r="BF135" s="179">
        <v>-1364.8220000000001</v>
      </c>
      <c r="BG135" s="179">
        <v>-782.65700000000004</v>
      </c>
      <c r="BH135" s="179">
        <v>-916.4799999999999</v>
      </c>
      <c r="BI135" s="179">
        <v>-818.67100000000005</v>
      </c>
      <c r="BJ135" s="179">
        <v>-1194.008</v>
      </c>
      <c r="BK135" s="179">
        <v>-1817.9260000000002</v>
      </c>
      <c r="BL135" s="179">
        <v>-602.98399999999992</v>
      </c>
      <c r="BM135" s="179">
        <v>-737.89499999999998</v>
      </c>
      <c r="BN135" s="179">
        <v>-924.43000000000006</v>
      </c>
      <c r="BO135" s="179">
        <v>-571.71699999999998</v>
      </c>
      <c r="BP135" s="179">
        <v>-563.101</v>
      </c>
      <c r="BQ135" s="179">
        <v>-640.97700000000009</v>
      </c>
      <c r="BR135" s="179">
        <v>-1201.7649999999999</v>
      </c>
      <c r="BS135" s="179">
        <v>-715.55700000000002</v>
      </c>
      <c r="BT135" s="179">
        <v>-1314.905</v>
      </c>
      <c r="BU135" s="179">
        <v>-1274.6219999999998</v>
      </c>
      <c r="BV135" s="179">
        <v>-566.20299999999997</v>
      </c>
      <c r="BW135" s="179">
        <v>-2338.087</v>
      </c>
      <c r="BX135" s="179">
        <v>-592.61500000000001</v>
      </c>
      <c r="BY135" s="179">
        <v>-1394.2329999999999</v>
      </c>
      <c r="BZ135" s="179">
        <v>-972.84499999999991</v>
      </c>
      <c r="CA135" s="179">
        <v>-2597.491</v>
      </c>
      <c r="CB135" s="179">
        <v>-1242.1289999999999</v>
      </c>
      <c r="CC135" s="179">
        <v>-1579.913</v>
      </c>
      <c r="CD135" s="179">
        <v>-1687.3019999999999</v>
      </c>
      <c r="CE135" s="179">
        <v>-1151.749</v>
      </c>
      <c r="CF135" s="179">
        <v>-1389.8449999999998</v>
      </c>
      <c r="CG135" s="179">
        <v>-2004.4760000000001</v>
      </c>
      <c r="CH135" s="179">
        <v>-1190.079</v>
      </c>
      <c r="CI135" s="179">
        <v>-2340.3580000000002</v>
      </c>
      <c r="CJ135" s="179">
        <v>-1119.25</v>
      </c>
      <c r="CK135" s="179">
        <v>-994.47900000000004</v>
      </c>
      <c r="CL135" s="179">
        <v>87.765000000000001</v>
      </c>
      <c r="CM135" s="179">
        <v>29.255000000000003</v>
      </c>
      <c r="CN135" s="179">
        <v>-848.39200000000005</v>
      </c>
      <c r="CO135" s="179">
        <v>-1053.1759999999999</v>
      </c>
      <c r="CP135" s="179">
        <v>-573.30200000000002</v>
      </c>
      <c r="CQ135" s="179">
        <v>-841.07799999999997</v>
      </c>
      <c r="CR135" s="179">
        <v>-329.11799999999999</v>
      </c>
      <c r="CS135" s="179">
        <v>-841.07800000000009</v>
      </c>
      <c r="CT135" s="179">
        <v>-1097.058</v>
      </c>
      <c r="CU135" s="179">
        <v>-2157.5479999999998</v>
      </c>
      <c r="CV135" s="179">
        <v>-804.50900000000001</v>
      </c>
      <c r="CW135" s="179">
        <v>-1097.058</v>
      </c>
      <c r="CX135" s="179">
        <v>-877.64599999999996</v>
      </c>
      <c r="CY135" s="179">
        <v>-1023.9209999999999</v>
      </c>
      <c r="CZ135" s="179">
        <v>-694.803</v>
      </c>
      <c r="DA135" s="179">
        <v>-731.37199999999996</v>
      </c>
      <c r="DB135" s="179">
        <v>-731.37200000000007</v>
      </c>
      <c r="DC135" s="179">
        <v>-987.35199999999986</v>
      </c>
      <c r="DD135" s="179">
        <v>-1609.0189999999998</v>
      </c>
      <c r="DE135" s="179">
        <v>-1570.3150000000001</v>
      </c>
      <c r="DF135" s="179">
        <v>-1048.5070000000001</v>
      </c>
      <c r="DG135" s="179">
        <v>-1409.5700000000002</v>
      </c>
      <c r="DH135" s="179">
        <v>-1590.4759999999999</v>
      </c>
      <c r="DI135" s="179">
        <v>-1063.241</v>
      </c>
      <c r="DJ135" s="179">
        <v>-966.59699999999998</v>
      </c>
      <c r="DK135" s="179">
        <v>-1259.5369999999998</v>
      </c>
      <c r="DL135" s="179">
        <v>-1786.953</v>
      </c>
      <c r="DM135" s="179">
        <v>-2064.3530000000001</v>
      </c>
      <c r="DN135" s="179">
        <v>-1598.617</v>
      </c>
      <c r="DO135" s="179">
        <v>-1894.7109999999998</v>
      </c>
      <c r="DP135" s="179">
        <v>-1773.6369999999999</v>
      </c>
      <c r="DQ135" s="179">
        <v>-1814.6679999999999</v>
      </c>
      <c r="DR135" s="179">
        <v>-1612.6610000000001</v>
      </c>
      <c r="DS135" s="179">
        <v>-2672.1289999999999</v>
      </c>
      <c r="DT135" s="179">
        <v>-1431.7049999999999</v>
      </c>
      <c r="DU135" s="179">
        <v>-1625.172</v>
      </c>
      <c r="DV135" s="179">
        <v>-1659.2280000000001</v>
      </c>
      <c r="DW135" s="179">
        <v>-1573.713</v>
      </c>
      <c r="DX135" s="179">
        <v>-1951.9099999999999</v>
      </c>
      <c r="DY135" s="179">
        <v>-1496.855</v>
      </c>
      <c r="DZ135" s="179">
        <v>-2256.8809999999999</v>
      </c>
      <c r="EA135" s="179">
        <v>-1533.3509999999999</v>
      </c>
      <c r="EB135" s="179">
        <v>-2313.8250000000003</v>
      </c>
      <c r="EC135" s="179">
        <v>-1706.711</v>
      </c>
      <c r="ED135" s="179">
        <v>-2020.992</v>
      </c>
      <c r="EE135" s="179">
        <v>-3544.7919999999999</v>
      </c>
      <c r="EF135" s="278">
        <f t="shared" si="2"/>
        <v>-20097.580000000002</v>
      </c>
      <c r="EG135" s="278">
        <f t="shared" si="3"/>
        <v>-23115.134999999998</v>
      </c>
    </row>
    <row r="136" spans="1:137" x14ac:dyDescent="0.2">
      <c r="A136" s="174" t="str">
        <f>IF('1'!$A$1=1,B136,C136)</f>
        <v xml:space="preserve">    Credit</v>
      </c>
      <c r="B136" s="175" t="s">
        <v>214</v>
      </c>
      <c r="C136" s="175" t="s">
        <v>229</v>
      </c>
      <c r="D136" s="176">
        <v>126.501</v>
      </c>
      <c r="E136" s="176">
        <v>171.35900000000001</v>
      </c>
      <c r="F136" s="176">
        <v>162.79400000000001</v>
      </c>
      <c r="G136" s="176">
        <v>227.095</v>
      </c>
      <c r="H136" s="176">
        <v>146.40700000000001</v>
      </c>
      <c r="I136" s="176">
        <v>127.39700000000001</v>
      </c>
      <c r="J136" s="176">
        <v>174.059</v>
      </c>
      <c r="K136" s="176">
        <v>129.761</v>
      </c>
      <c r="L136" s="176">
        <v>174.267</v>
      </c>
      <c r="M136" s="176">
        <v>109.20699999999999</v>
      </c>
      <c r="N136" s="176">
        <v>139.876</v>
      </c>
      <c r="O136" s="176">
        <v>163.85900000000001</v>
      </c>
      <c r="P136" s="176">
        <v>169.81800000000001</v>
      </c>
      <c r="Q136" s="176">
        <v>131.965</v>
      </c>
      <c r="R136" s="176">
        <v>184.49299999999999</v>
      </c>
      <c r="S136" s="176">
        <v>205.036</v>
      </c>
      <c r="T136" s="176">
        <v>151.239</v>
      </c>
      <c r="U136" s="176">
        <v>149.708</v>
      </c>
      <c r="V136" s="176">
        <v>148.90100000000001</v>
      </c>
      <c r="W136" s="176">
        <v>125.324</v>
      </c>
      <c r="X136" s="176">
        <v>131.37700000000001</v>
      </c>
      <c r="Y136" s="176">
        <v>128.786</v>
      </c>
      <c r="Z136" s="176">
        <v>154.20599999999999</v>
      </c>
      <c r="AA136" s="176">
        <v>183.43199999999999</v>
      </c>
      <c r="AB136" s="176">
        <v>108.602</v>
      </c>
      <c r="AC136" s="176">
        <v>135.13900000000001</v>
      </c>
      <c r="AD136" s="176">
        <v>135.00800000000001</v>
      </c>
      <c r="AE136" s="176">
        <v>187.99799999999999</v>
      </c>
      <c r="AF136" s="176">
        <v>158.542</v>
      </c>
      <c r="AG136" s="176">
        <v>156.65299999999999</v>
      </c>
      <c r="AH136" s="176">
        <v>155.816</v>
      </c>
      <c r="AI136" s="176">
        <v>153.81200000000001</v>
      </c>
      <c r="AJ136" s="176">
        <v>182.76</v>
      </c>
      <c r="AK136" s="176">
        <v>186.58500000000001</v>
      </c>
      <c r="AL136" s="176">
        <v>186.93700000000001</v>
      </c>
      <c r="AM136" s="176">
        <v>165.09899999999999</v>
      </c>
      <c r="AN136" s="176">
        <v>255.90899999999999</v>
      </c>
      <c r="AO136" s="176">
        <v>135.85499999999999</v>
      </c>
      <c r="AP136" s="176">
        <v>263.41199999999998</v>
      </c>
      <c r="AQ136" s="176">
        <v>156.91</v>
      </c>
      <c r="AR136" s="176">
        <v>183.26900000000001</v>
      </c>
      <c r="AS136" s="176">
        <v>209.61699999999999</v>
      </c>
      <c r="AT136" s="176">
        <v>184.80500000000001</v>
      </c>
      <c r="AU136" s="176">
        <v>192.375</v>
      </c>
      <c r="AV136" s="176">
        <v>197.339</v>
      </c>
      <c r="AW136" s="176">
        <v>225.01900000000001</v>
      </c>
      <c r="AX136" s="176">
        <v>223.46799999999999</v>
      </c>
      <c r="AY136" s="176">
        <v>277.89100000000002</v>
      </c>
      <c r="AZ136" s="176">
        <v>195.154</v>
      </c>
      <c r="BA136" s="176">
        <v>162.964</v>
      </c>
      <c r="BB136" s="176">
        <v>268.63499999999999</v>
      </c>
      <c r="BC136" s="176">
        <v>214.49199999999999</v>
      </c>
      <c r="BD136" s="176">
        <v>237.41</v>
      </c>
      <c r="BE136" s="176">
        <v>159.001</v>
      </c>
      <c r="BF136" s="176">
        <v>206.011</v>
      </c>
      <c r="BG136" s="176">
        <v>151.482</v>
      </c>
      <c r="BH136" s="176">
        <v>173.38800000000001</v>
      </c>
      <c r="BI136" s="176">
        <v>99.233000000000004</v>
      </c>
      <c r="BJ136" s="176">
        <v>121.83799999999999</v>
      </c>
      <c r="BK136" s="176">
        <v>141.65700000000001</v>
      </c>
      <c r="BL136" s="176">
        <v>192.95500000000001</v>
      </c>
      <c r="BM136" s="176">
        <v>122.983</v>
      </c>
      <c r="BN136" s="176">
        <v>264.12299999999999</v>
      </c>
      <c r="BO136" s="176">
        <v>190.57300000000001</v>
      </c>
      <c r="BP136" s="176">
        <v>134.072</v>
      </c>
      <c r="BQ136" s="176">
        <v>106.82899999999999</v>
      </c>
      <c r="BR136" s="176">
        <v>136.56399999999999</v>
      </c>
      <c r="BS136" s="176">
        <v>137.607</v>
      </c>
      <c r="BT136" s="176">
        <v>139.88399999999999</v>
      </c>
      <c r="BU136" s="176">
        <v>198.27500000000001</v>
      </c>
      <c r="BV136" s="176">
        <v>169.86099999999999</v>
      </c>
      <c r="BW136" s="176">
        <v>197.18799999999999</v>
      </c>
      <c r="BX136" s="176">
        <v>169.31899999999999</v>
      </c>
      <c r="BY136" s="176">
        <v>111.539</v>
      </c>
      <c r="BZ136" s="176">
        <v>166.773</v>
      </c>
      <c r="CA136" s="176">
        <v>195.51</v>
      </c>
      <c r="CB136" s="176">
        <v>138.01400000000001</v>
      </c>
      <c r="CC136" s="176">
        <v>136.19900000000001</v>
      </c>
      <c r="CD136" s="176">
        <v>136.07300000000001</v>
      </c>
      <c r="CE136" s="176">
        <v>133.92400000000001</v>
      </c>
      <c r="CF136" s="176">
        <v>133.63900000000001</v>
      </c>
      <c r="CG136" s="176">
        <v>131.87299999999999</v>
      </c>
      <c r="CH136" s="176">
        <v>185.124</v>
      </c>
      <c r="CI136" s="176">
        <v>244.92099999999999</v>
      </c>
      <c r="CJ136" s="176">
        <v>167.88800000000001</v>
      </c>
      <c r="CK136" s="176">
        <v>142.06800000000001</v>
      </c>
      <c r="CL136" s="176">
        <v>87.765000000000001</v>
      </c>
      <c r="CM136" s="176">
        <v>87.765000000000001</v>
      </c>
      <c r="CN136" s="176">
        <v>58.51</v>
      </c>
      <c r="CO136" s="176">
        <v>87.765000000000001</v>
      </c>
      <c r="CP136" s="176">
        <v>127.4</v>
      </c>
      <c r="CQ136" s="176">
        <v>146.274</v>
      </c>
      <c r="CR136" s="176">
        <v>146.274</v>
      </c>
      <c r="CS136" s="176">
        <v>182.84299999999999</v>
      </c>
      <c r="CT136" s="176">
        <v>182.84299999999999</v>
      </c>
      <c r="CU136" s="176">
        <v>255.98</v>
      </c>
      <c r="CV136" s="176">
        <v>182.84299999999999</v>
      </c>
      <c r="CW136" s="176">
        <v>146.274</v>
      </c>
      <c r="CX136" s="176">
        <v>109.706</v>
      </c>
      <c r="CY136" s="176">
        <v>109.706</v>
      </c>
      <c r="CZ136" s="176">
        <v>182.84299999999999</v>
      </c>
      <c r="DA136" s="176">
        <v>146.274</v>
      </c>
      <c r="DB136" s="176">
        <v>182.84299999999999</v>
      </c>
      <c r="DC136" s="176">
        <v>219.41200000000001</v>
      </c>
      <c r="DD136" s="176">
        <v>146.274</v>
      </c>
      <c r="DE136" s="176">
        <v>182.595</v>
      </c>
      <c r="DF136" s="176">
        <v>216.93299999999999</v>
      </c>
      <c r="DG136" s="176">
        <v>259.65699999999998</v>
      </c>
      <c r="DH136" s="176">
        <v>227.21100000000001</v>
      </c>
      <c r="DI136" s="176">
        <v>227.83699999999999</v>
      </c>
      <c r="DJ136" s="176">
        <v>231.983</v>
      </c>
      <c r="DK136" s="176">
        <v>196.803</v>
      </c>
      <c r="DL136" s="176">
        <v>238.26</v>
      </c>
      <c r="DM136" s="176">
        <v>202.38800000000001</v>
      </c>
      <c r="DN136" s="176">
        <v>204.95099999999999</v>
      </c>
      <c r="DO136" s="176">
        <v>288.32600000000002</v>
      </c>
      <c r="DP136" s="176">
        <v>164.989</v>
      </c>
      <c r="DQ136" s="176">
        <v>164.97</v>
      </c>
      <c r="DR136" s="176">
        <v>206.751</v>
      </c>
      <c r="DS136" s="176">
        <v>334.01600000000002</v>
      </c>
      <c r="DT136" s="176">
        <v>210.54499999999999</v>
      </c>
      <c r="DU136" s="176">
        <v>208.35599999999999</v>
      </c>
      <c r="DV136" s="176">
        <v>248.88399999999999</v>
      </c>
      <c r="DW136" s="176">
        <v>248.48099999999999</v>
      </c>
      <c r="DX136" s="176">
        <v>207.65</v>
      </c>
      <c r="DY136" s="176">
        <v>374.214</v>
      </c>
      <c r="DZ136" s="176">
        <v>208.971</v>
      </c>
      <c r="EA136" s="176">
        <v>290.09300000000002</v>
      </c>
      <c r="EB136" s="176">
        <v>247.91</v>
      </c>
      <c r="EC136" s="176">
        <v>333.017</v>
      </c>
      <c r="ED136" s="176">
        <v>252.624</v>
      </c>
      <c r="EE136" s="176">
        <v>337.59899999999999</v>
      </c>
      <c r="EF136" s="277">
        <f t="shared" ref="EF136:EF199" si="4">SUM(DH136:DS136)</f>
        <v>2688.4850000000001</v>
      </c>
      <c r="EG136" s="277">
        <f t="shared" ref="EG136:EG199" si="5">SUM(DT136:EE136)</f>
        <v>3168.3439999999996</v>
      </c>
    </row>
    <row r="137" spans="1:137" x14ac:dyDescent="0.2">
      <c r="A137" s="174" t="str">
        <f>IF('1'!$A$1=1,B137,C137)</f>
        <v xml:space="preserve">    Debit</v>
      </c>
      <c r="B137" s="175" t="s">
        <v>216</v>
      </c>
      <c r="C137" s="175" t="s">
        <v>230</v>
      </c>
      <c r="D137" s="176">
        <v>284.62799999999999</v>
      </c>
      <c r="E137" s="176">
        <v>514.07799999999997</v>
      </c>
      <c r="F137" s="176">
        <v>534.89300000000003</v>
      </c>
      <c r="G137" s="176">
        <v>454.18900000000002</v>
      </c>
      <c r="H137" s="176">
        <v>460.13600000000002</v>
      </c>
      <c r="I137" s="176">
        <v>828.08</v>
      </c>
      <c r="J137" s="176">
        <v>783.26499999999999</v>
      </c>
      <c r="K137" s="176">
        <v>562.29899999999998</v>
      </c>
      <c r="L137" s="176">
        <v>675.28599999999994</v>
      </c>
      <c r="M137" s="176">
        <v>633.39800000000002</v>
      </c>
      <c r="N137" s="176">
        <v>1188.944</v>
      </c>
      <c r="O137" s="176">
        <v>983.15200000000004</v>
      </c>
      <c r="P137" s="176">
        <v>557.97299999999996</v>
      </c>
      <c r="Q137" s="176">
        <v>791.79200000000003</v>
      </c>
      <c r="R137" s="176">
        <v>869.75300000000004</v>
      </c>
      <c r="S137" s="176">
        <v>845.77300000000002</v>
      </c>
      <c r="T137" s="176">
        <v>604.95500000000004</v>
      </c>
      <c r="U137" s="176">
        <v>499.02699999999999</v>
      </c>
      <c r="V137" s="176">
        <v>595.60299999999995</v>
      </c>
      <c r="W137" s="176">
        <v>626.62</v>
      </c>
      <c r="X137" s="176">
        <v>1182.396</v>
      </c>
      <c r="Y137" s="176">
        <v>669.68899999999996</v>
      </c>
      <c r="Z137" s="176">
        <v>1079.4390000000001</v>
      </c>
      <c r="AA137" s="176">
        <v>864.74900000000002</v>
      </c>
      <c r="AB137" s="176">
        <v>733.06700000000001</v>
      </c>
      <c r="AC137" s="176">
        <v>864.88900000000001</v>
      </c>
      <c r="AD137" s="176">
        <v>1107.0640000000001</v>
      </c>
      <c r="AE137" s="176">
        <v>913.13199999999995</v>
      </c>
      <c r="AF137" s="176">
        <v>713.44</v>
      </c>
      <c r="AG137" s="176">
        <v>731.048</v>
      </c>
      <c r="AH137" s="176">
        <v>1038.7729999999999</v>
      </c>
      <c r="AI137" s="176">
        <v>871.59900000000005</v>
      </c>
      <c r="AJ137" s="176">
        <v>861.58399999999995</v>
      </c>
      <c r="AK137" s="176">
        <v>986.23400000000004</v>
      </c>
      <c r="AL137" s="176">
        <v>1175.0319999999999</v>
      </c>
      <c r="AM137" s="176">
        <v>1458.375</v>
      </c>
      <c r="AN137" s="176">
        <v>1251.1099999999999</v>
      </c>
      <c r="AO137" s="176">
        <v>978.15800000000002</v>
      </c>
      <c r="AP137" s="176">
        <v>1211.6949999999999</v>
      </c>
      <c r="AQ137" s="176">
        <v>863.00800000000004</v>
      </c>
      <c r="AR137" s="176">
        <v>890.16200000000003</v>
      </c>
      <c r="AS137" s="176">
        <v>1021.885</v>
      </c>
      <c r="AT137" s="176">
        <v>1716.0450000000001</v>
      </c>
      <c r="AU137" s="176">
        <v>1566.4860000000001</v>
      </c>
      <c r="AV137" s="176">
        <v>2621.788</v>
      </c>
      <c r="AW137" s="176">
        <v>1181.3499999999999</v>
      </c>
      <c r="AX137" s="176">
        <v>1257.0070000000001</v>
      </c>
      <c r="AY137" s="176">
        <v>1611.77</v>
      </c>
      <c r="AZ137" s="176">
        <v>1003.65</v>
      </c>
      <c r="BA137" s="176">
        <v>1548.1590000000001</v>
      </c>
      <c r="BB137" s="176">
        <v>886.49699999999996</v>
      </c>
      <c r="BC137" s="176">
        <v>965.21400000000006</v>
      </c>
      <c r="BD137" s="176">
        <v>1371.7</v>
      </c>
      <c r="BE137" s="176">
        <v>2014.008</v>
      </c>
      <c r="BF137" s="176">
        <v>1570.8330000000001</v>
      </c>
      <c r="BG137" s="176">
        <v>934.13900000000001</v>
      </c>
      <c r="BH137" s="176">
        <v>1089.8679999999999</v>
      </c>
      <c r="BI137" s="176">
        <v>917.904</v>
      </c>
      <c r="BJ137" s="176">
        <v>1315.846</v>
      </c>
      <c r="BK137" s="176">
        <v>1959.5830000000001</v>
      </c>
      <c r="BL137" s="176">
        <v>795.93899999999996</v>
      </c>
      <c r="BM137" s="176">
        <v>860.87800000000004</v>
      </c>
      <c r="BN137" s="176">
        <v>1188.5530000000001</v>
      </c>
      <c r="BO137" s="176">
        <v>762.29</v>
      </c>
      <c r="BP137" s="176">
        <v>697.173</v>
      </c>
      <c r="BQ137" s="176">
        <v>747.80600000000004</v>
      </c>
      <c r="BR137" s="176">
        <v>1338.329</v>
      </c>
      <c r="BS137" s="176">
        <v>853.16399999999999</v>
      </c>
      <c r="BT137" s="176">
        <v>1454.789</v>
      </c>
      <c r="BU137" s="176">
        <v>1472.8969999999999</v>
      </c>
      <c r="BV137" s="176">
        <v>736.06399999999996</v>
      </c>
      <c r="BW137" s="176">
        <v>2535.2750000000001</v>
      </c>
      <c r="BX137" s="176">
        <v>761.93399999999997</v>
      </c>
      <c r="BY137" s="176">
        <v>1505.7719999999999</v>
      </c>
      <c r="BZ137" s="176">
        <v>1139.6179999999999</v>
      </c>
      <c r="CA137" s="176">
        <v>2793.0010000000002</v>
      </c>
      <c r="CB137" s="176">
        <v>1380.143</v>
      </c>
      <c r="CC137" s="176">
        <v>1716.1120000000001</v>
      </c>
      <c r="CD137" s="176">
        <v>1823.375</v>
      </c>
      <c r="CE137" s="176">
        <v>1285.673</v>
      </c>
      <c r="CF137" s="176">
        <v>1523.4839999999999</v>
      </c>
      <c r="CG137" s="176">
        <v>2136.3490000000002</v>
      </c>
      <c r="CH137" s="176">
        <v>1375.203</v>
      </c>
      <c r="CI137" s="176">
        <v>2585.279</v>
      </c>
      <c r="CJ137" s="176">
        <v>1287.1379999999999</v>
      </c>
      <c r="CK137" s="176">
        <v>1136.547</v>
      </c>
      <c r="CL137" s="176">
        <v>0</v>
      </c>
      <c r="CM137" s="176">
        <v>58.51</v>
      </c>
      <c r="CN137" s="176">
        <v>906.90200000000004</v>
      </c>
      <c r="CO137" s="176">
        <v>1140.941</v>
      </c>
      <c r="CP137" s="176">
        <v>700.702</v>
      </c>
      <c r="CQ137" s="176">
        <v>987.35199999999998</v>
      </c>
      <c r="CR137" s="176">
        <v>475.392</v>
      </c>
      <c r="CS137" s="176">
        <v>1023.921</v>
      </c>
      <c r="CT137" s="176">
        <v>1279.9010000000001</v>
      </c>
      <c r="CU137" s="176">
        <v>2413.5279999999998</v>
      </c>
      <c r="CV137" s="176">
        <v>987.35199999999998</v>
      </c>
      <c r="CW137" s="176">
        <v>1243.3320000000001</v>
      </c>
      <c r="CX137" s="176">
        <v>987.35199999999998</v>
      </c>
      <c r="CY137" s="176">
        <v>1133.627</v>
      </c>
      <c r="CZ137" s="176">
        <v>877.64599999999996</v>
      </c>
      <c r="DA137" s="176">
        <v>877.64599999999996</v>
      </c>
      <c r="DB137" s="176">
        <v>914.21500000000003</v>
      </c>
      <c r="DC137" s="176">
        <v>1206.7639999999999</v>
      </c>
      <c r="DD137" s="176">
        <v>1755.2929999999999</v>
      </c>
      <c r="DE137" s="176">
        <v>1752.91</v>
      </c>
      <c r="DF137" s="176">
        <v>1265.44</v>
      </c>
      <c r="DG137" s="176">
        <v>1669.2270000000001</v>
      </c>
      <c r="DH137" s="176">
        <v>1817.6869999999999</v>
      </c>
      <c r="DI137" s="176">
        <v>1291.078</v>
      </c>
      <c r="DJ137" s="176">
        <v>1198.58</v>
      </c>
      <c r="DK137" s="176">
        <v>1456.34</v>
      </c>
      <c r="DL137" s="176">
        <v>2025.213</v>
      </c>
      <c r="DM137" s="176">
        <v>2266.741</v>
      </c>
      <c r="DN137" s="176">
        <v>1803.568</v>
      </c>
      <c r="DO137" s="176">
        <v>2183.0369999999998</v>
      </c>
      <c r="DP137" s="176">
        <v>1938.626</v>
      </c>
      <c r="DQ137" s="176">
        <v>1979.6379999999999</v>
      </c>
      <c r="DR137" s="176">
        <v>1819.412</v>
      </c>
      <c r="DS137" s="176">
        <v>3006.145</v>
      </c>
      <c r="DT137" s="176">
        <v>1642.25</v>
      </c>
      <c r="DU137" s="176">
        <v>1833.528</v>
      </c>
      <c r="DV137" s="176">
        <v>1908.1120000000001</v>
      </c>
      <c r="DW137" s="176">
        <v>1822.194</v>
      </c>
      <c r="DX137" s="176">
        <v>2159.56</v>
      </c>
      <c r="DY137" s="176">
        <v>1871.069</v>
      </c>
      <c r="DZ137" s="176">
        <v>2465.8519999999999</v>
      </c>
      <c r="EA137" s="176">
        <v>1823.444</v>
      </c>
      <c r="EB137" s="176">
        <v>2561.7350000000001</v>
      </c>
      <c r="EC137" s="176">
        <v>2039.7280000000001</v>
      </c>
      <c r="ED137" s="176">
        <v>2273.616</v>
      </c>
      <c r="EE137" s="176">
        <v>3882.3910000000001</v>
      </c>
      <c r="EF137" s="277">
        <f t="shared" si="4"/>
        <v>22786.064999999999</v>
      </c>
      <c r="EG137" s="277">
        <f t="shared" si="5"/>
        <v>26283.478999999996</v>
      </c>
    </row>
    <row r="138" spans="1:137" ht="25.5" x14ac:dyDescent="0.2">
      <c r="A138" s="182" t="str">
        <f>IF('1'!$A$1=1,B138,C138)</f>
        <v>Telecommunications, computer, and information services</v>
      </c>
      <c r="B138" s="183" t="s">
        <v>293</v>
      </c>
      <c r="C138" s="183" t="s">
        <v>292</v>
      </c>
      <c r="D138" s="179">
        <v>1502.2050000000002</v>
      </c>
      <c r="E138" s="179">
        <v>2325.5889999999999</v>
      </c>
      <c r="F138" s="179">
        <v>3581.4580000000005</v>
      </c>
      <c r="G138" s="179">
        <v>2770.5559999999996</v>
      </c>
      <c r="H138" s="179">
        <v>1924.2040000000002</v>
      </c>
      <c r="I138" s="179">
        <v>2887.6660000000002</v>
      </c>
      <c r="J138" s="179">
        <v>2436.8259999999996</v>
      </c>
      <c r="K138" s="179">
        <v>2443.8360000000002</v>
      </c>
      <c r="L138" s="179">
        <v>2918.9780000000001</v>
      </c>
      <c r="M138" s="179">
        <v>2664.6400000000003</v>
      </c>
      <c r="N138" s="179">
        <v>2867.453</v>
      </c>
      <c r="O138" s="179">
        <v>4213.51</v>
      </c>
      <c r="P138" s="179">
        <v>2571.5279999999998</v>
      </c>
      <c r="Q138" s="179">
        <v>3510.2749999999996</v>
      </c>
      <c r="R138" s="179">
        <v>4216.9859999999999</v>
      </c>
      <c r="S138" s="179">
        <v>3818.7960000000003</v>
      </c>
      <c r="T138" s="179">
        <v>3251.6359999999995</v>
      </c>
      <c r="U138" s="179">
        <v>3942.3110000000001</v>
      </c>
      <c r="V138" s="179">
        <v>3821.7860000000001</v>
      </c>
      <c r="W138" s="179">
        <v>3834.9160000000002</v>
      </c>
      <c r="X138" s="179">
        <v>4440.5540000000001</v>
      </c>
      <c r="Y138" s="179">
        <v>3966.62</v>
      </c>
      <c r="Z138" s="179">
        <v>4317.7579999999998</v>
      </c>
      <c r="AA138" s="179">
        <v>4769.223</v>
      </c>
      <c r="AB138" s="179">
        <v>3801.0850000000005</v>
      </c>
      <c r="AC138" s="179">
        <v>4243.360999999999</v>
      </c>
      <c r="AD138" s="179">
        <v>4725.2749999999996</v>
      </c>
      <c r="AE138" s="179">
        <v>4619.3739999999998</v>
      </c>
      <c r="AF138" s="179">
        <v>5258.3150000000005</v>
      </c>
      <c r="AG138" s="179">
        <v>4725.7030000000004</v>
      </c>
      <c r="AH138" s="179">
        <v>5089.9859999999999</v>
      </c>
      <c r="AI138" s="179">
        <v>5152.6890000000003</v>
      </c>
      <c r="AJ138" s="179">
        <v>4699.55</v>
      </c>
      <c r="AK138" s="179">
        <v>5730.82</v>
      </c>
      <c r="AL138" s="179">
        <v>5955.2749999999996</v>
      </c>
      <c r="AM138" s="179">
        <v>5861.0160000000005</v>
      </c>
      <c r="AN138" s="179">
        <v>5686.866</v>
      </c>
      <c r="AO138" s="179">
        <v>5787.4339999999993</v>
      </c>
      <c r="AP138" s="179">
        <v>6005.7950000000001</v>
      </c>
      <c r="AQ138" s="179">
        <v>5544.1709999999994</v>
      </c>
      <c r="AR138" s="179">
        <v>6571.4880000000012</v>
      </c>
      <c r="AS138" s="179">
        <v>5581.0620000000008</v>
      </c>
      <c r="AT138" s="179">
        <v>6309.7649999999994</v>
      </c>
      <c r="AU138" s="179">
        <v>6952.9989999999998</v>
      </c>
      <c r="AV138" s="179">
        <v>7273.3459999999995</v>
      </c>
      <c r="AW138" s="179">
        <v>6975.5919999999978</v>
      </c>
      <c r="AX138" s="179">
        <v>7542.0450000000001</v>
      </c>
      <c r="AY138" s="179">
        <v>7503.0679999999984</v>
      </c>
      <c r="AZ138" s="179">
        <v>6941.9139999999989</v>
      </c>
      <c r="BA138" s="179">
        <v>7170.4179999999997</v>
      </c>
      <c r="BB138" s="179">
        <v>7172.5640000000003</v>
      </c>
      <c r="BC138" s="179">
        <v>7614.463999999999</v>
      </c>
      <c r="BD138" s="179">
        <v>7992.7920000000004</v>
      </c>
      <c r="BE138" s="179">
        <v>7870.5330000000004</v>
      </c>
      <c r="BF138" s="179">
        <v>7802.66</v>
      </c>
      <c r="BG138" s="179">
        <v>7902.3070000000007</v>
      </c>
      <c r="BH138" s="179">
        <v>7282.2989999999982</v>
      </c>
      <c r="BI138" s="179">
        <v>8112.2849999999989</v>
      </c>
      <c r="BJ138" s="179">
        <v>8284.9570000000003</v>
      </c>
      <c r="BK138" s="179">
        <v>9184.0709999999981</v>
      </c>
      <c r="BL138" s="179">
        <v>7428.7600000000011</v>
      </c>
      <c r="BM138" s="179">
        <v>8387.4150000000009</v>
      </c>
      <c r="BN138" s="179">
        <v>9957.4340000000011</v>
      </c>
      <c r="BO138" s="179">
        <v>9365.2810000000027</v>
      </c>
      <c r="BP138" s="179">
        <v>9116.8729999999996</v>
      </c>
      <c r="BQ138" s="179">
        <v>9801.5939999999991</v>
      </c>
      <c r="BR138" s="179">
        <v>9532.18</v>
      </c>
      <c r="BS138" s="179">
        <v>10045.317999999999</v>
      </c>
      <c r="BT138" s="179">
        <v>10547.222</v>
      </c>
      <c r="BU138" s="179">
        <v>11075.055</v>
      </c>
      <c r="BV138" s="179">
        <v>11380.681999999999</v>
      </c>
      <c r="BW138" s="179">
        <v>13296.109</v>
      </c>
      <c r="BX138" s="179">
        <v>10159.116999999998</v>
      </c>
      <c r="BY138" s="179">
        <v>11906.75</v>
      </c>
      <c r="BZ138" s="179">
        <v>13341.868</v>
      </c>
      <c r="CA138" s="179">
        <v>13937.074999999999</v>
      </c>
      <c r="CB138" s="179">
        <v>12559.295999999998</v>
      </c>
      <c r="CC138" s="179">
        <v>13265.817999999999</v>
      </c>
      <c r="CD138" s="179">
        <v>14015.493</v>
      </c>
      <c r="CE138" s="179">
        <v>14437.033999999998</v>
      </c>
      <c r="CF138" s="179">
        <v>14700.284999999996</v>
      </c>
      <c r="CG138" s="179">
        <v>15323.688999999997</v>
      </c>
      <c r="CH138" s="179">
        <v>16026.409</v>
      </c>
      <c r="CI138" s="179">
        <v>18341.871000000003</v>
      </c>
      <c r="CJ138" s="179">
        <v>15445.660999999996</v>
      </c>
      <c r="CK138" s="179">
        <v>22475.207999999999</v>
      </c>
      <c r="CL138" s="179">
        <v>15388.077000000001</v>
      </c>
      <c r="CM138" s="179">
        <v>16733.802</v>
      </c>
      <c r="CN138" s="179">
        <v>16763.057999999997</v>
      </c>
      <c r="CO138" s="179">
        <v>15768.390999999998</v>
      </c>
      <c r="CP138" s="179">
        <v>15893.191999999997</v>
      </c>
      <c r="CQ138" s="179">
        <v>21173.219999999998</v>
      </c>
      <c r="CR138" s="179">
        <v>19235.084000000003</v>
      </c>
      <c r="CS138" s="179">
        <v>17772.339999999997</v>
      </c>
      <c r="CT138" s="179">
        <v>19600.769999999997</v>
      </c>
      <c r="CU138" s="179">
        <v>23842.726999999999</v>
      </c>
      <c r="CV138" s="179">
        <v>16638.714</v>
      </c>
      <c r="CW138" s="179">
        <v>17845.476999999999</v>
      </c>
      <c r="CX138" s="179">
        <v>18832.828000000001</v>
      </c>
      <c r="CY138" s="179">
        <v>17735.77</v>
      </c>
      <c r="CZ138" s="179">
        <v>19454.495000000003</v>
      </c>
      <c r="DA138" s="179">
        <v>19088.809000000001</v>
      </c>
      <c r="DB138" s="179">
        <v>18320.869000000002</v>
      </c>
      <c r="DC138" s="179">
        <v>18467.143</v>
      </c>
      <c r="DD138" s="179">
        <v>17077.536000000004</v>
      </c>
      <c r="DE138" s="179">
        <v>17127.387999999999</v>
      </c>
      <c r="DF138" s="179">
        <v>17679.999999999996</v>
      </c>
      <c r="DG138" s="179">
        <v>18472.774999999998</v>
      </c>
      <c r="DH138" s="179">
        <v>16434.918000000001</v>
      </c>
      <c r="DI138" s="179">
        <v>17543.477999999999</v>
      </c>
      <c r="DJ138" s="179">
        <v>19254.605</v>
      </c>
      <c r="DK138" s="179">
        <v>18971.785</v>
      </c>
      <c r="DL138" s="179">
        <v>18862.273999999998</v>
      </c>
      <c r="DM138" s="179">
        <v>17283.898000000005</v>
      </c>
      <c r="DN138" s="179">
        <v>19306.374000000003</v>
      </c>
      <c r="DO138" s="179">
        <v>17793.810000000001</v>
      </c>
      <c r="DP138" s="179">
        <v>18396.323</v>
      </c>
      <c r="DQ138" s="179">
        <v>18352.894</v>
      </c>
      <c r="DR138" s="179">
        <v>17987.364999999998</v>
      </c>
      <c r="DS138" s="179">
        <v>20625.492999999999</v>
      </c>
      <c r="DT138" s="179">
        <v>16338.278999999999</v>
      </c>
      <c r="DU138" s="179">
        <v>18918.68</v>
      </c>
      <c r="DV138" s="179">
        <v>18541.872999999996</v>
      </c>
      <c r="DW138" s="179">
        <v>20334.029000000002</v>
      </c>
      <c r="DX138" s="179">
        <v>19228.39</v>
      </c>
      <c r="DY138" s="179">
        <v>18544.366999999998</v>
      </c>
      <c r="DZ138" s="179">
        <v>19977.580000000002</v>
      </c>
      <c r="EA138" s="179">
        <v>18856.064999999999</v>
      </c>
      <c r="EB138" s="179">
        <v>19089.054</v>
      </c>
      <c r="EC138" s="179">
        <v>19481.483</v>
      </c>
      <c r="ED138" s="179">
        <v>18988.904000000002</v>
      </c>
      <c r="EE138" s="179">
        <v>22787.947</v>
      </c>
      <c r="EF138" s="278">
        <f t="shared" si="4"/>
        <v>220813.21699999998</v>
      </c>
      <c r="EG138" s="278">
        <f t="shared" si="5"/>
        <v>231086.65100000001</v>
      </c>
    </row>
    <row r="139" spans="1:137" x14ac:dyDescent="0.2">
      <c r="A139" s="174" t="str">
        <f>IF('1'!$A$1=1,B139,C139)</f>
        <v xml:space="preserve">    Credit</v>
      </c>
      <c r="B139" s="175" t="s">
        <v>214</v>
      </c>
      <c r="C139" s="175" t="s">
        <v>229</v>
      </c>
      <c r="D139" s="176">
        <v>2387.7150000000001</v>
      </c>
      <c r="E139" s="176">
        <v>3549.5840000000003</v>
      </c>
      <c r="F139" s="176">
        <v>4651.2440000000006</v>
      </c>
      <c r="G139" s="176">
        <v>4110.415</v>
      </c>
      <c r="H139" s="176">
        <v>3011.797</v>
      </c>
      <c r="I139" s="176">
        <v>4097.9369999999999</v>
      </c>
      <c r="J139" s="176">
        <v>3611.7239999999997</v>
      </c>
      <c r="K139" s="176">
        <v>3546.806</v>
      </c>
      <c r="L139" s="176">
        <v>3986.3649999999998</v>
      </c>
      <c r="M139" s="176">
        <v>3625.6570000000002</v>
      </c>
      <c r="N139" s="176">
        <v>4056.3969999999999</v>
      </c>
      <c r="O139" s="176">
        <v>5571.1959999999999</v>
      </c>
      <c r="P139" s="176">
        <v>3275.0589999999997</v>
      </c>
      <c r="Q139" s="176">
        <v>4777.1419999999998</v>
      </c>
      <c r="R139" s="176">
        <v>5482.0810000000001</v>
      </c>
      <c r="S139" s="176">
        <v>4792.7160000000003</v>
      </c>
      <c r="T139" s="176">
        <v>4285.1009999999997</v>
      </c>
      <c r="U139" s="176">
        <v>4790.6570000000002</v>
      </c>
      <c r="V139" s="176">
        <v>4864.09</v>
      </c>
      <c r="W139" s="176">
        <v>4812.4440000000004</v>
      </c>
      <c r="X139" s="176">
        <v>5544.1230000000005</v>
      </c>
      <c r="Y139" s="176">
        <v>5099.9409999999998</v>
      </c>
      <c r="Z139" s="176">
        <v>5320.0950000000003</v>
      </c>
      <c r="AA139" s="176">
        <v>6105.6539999999995</v>
      </c>
      <c r="AB139" s="176">
        <v>4968.5610000000006</v>
      </c>
      <c r="AC139" s="176">
        <v>5540.6939999999995</v>
      </c>
      <c r="AD139" s="176">
        <v>5778.335</v>
      </c>
      <c r="AE139" s="176">
        <v>5774.2179999999998</v>
      </c>
      <c r="AF139" s="176">
        <v>6209.5680000000002</v>
      </c>
      <c r="AG139" s="176">
        <v>5665.6220000000003</v>
      </c>
      <c r="AH139" s="176">
        <v>6180.6970000000001</v>
      </c>
      <c r="AI139" s="176">
        <v>6101.1949999999997</v>
      </c>
      <c r="AJ139" s="176">
        <v>5743.8940000000002</v>
      </c>
      <c r="AK139" s="176">
        <v>7090.2240000000002</v>
      </c>
      <c r="AL139" s="176">
        <v>7103.6030000000001</v>
      </c>
      <c r="AM139" s="176">
        <v>7236.8420000000006</v>
      </c>
      <c r="AN139" s="176">
        <v>6966.4110000000001</v>
      </c>
      <c r="AO139" s="176">
        <v>6901.4469999999992</v>
      </c>
      <c r="AP139" s="176">
        <v>7112.125</v>
      </c>
      <c r="AQ139" s="176">
        <v>7139.4269999999997</v>
      </c>
      <c r="AR139" s="176">
        <v>7749.6420000000007</v>
      </c>
      <c r="AS139" s="176">
        <v>6917.3730000000005</v>
      </c>
      <c r="AT139" s="176">
        <v>7867.4049999999997</v>
      </c>
      <c r="AU139" s="176">
        <v>8327.1090000000004</v>
      </c>
      <c r="AV139" s="176">
        <v>8344.6149999999998</v>
      </c>
      <c r="AW139" s="176">
        <v>8522.5979999999981</v>
      </c>
      <c r="AX139" s="176">
        <v>8910.7860000000001</v>
      </c>
      <c r="AY139" s="176">
        <v>9781.7769999999982</v>
      </c>
      <c r="AZ139" s="176">
        <v>8391.6309999999994</v>
      </c>
      <c r="BA139" s="176">
        <v>8555.6129999999994</v>
      </c>
      <c r="BB139" s="176">
        <v>8784.3760000000002</v>
      </c>
      <c r="BC139" s="176">
        <v>8901.4159999999993</v>
      </c>
      <c r="BD139" s="176">
        <v>9681.0380000000005</v>
      </c>
      <c r="BE139" s="176">
        <v>9063.0380000000005</v>
      </c>
      <c r="BF139" s="176">
        <v>9656.7579999999998</v>
      </c>
      <c r="BG139" s="176">
        <v>9189.9040000000005</v>
      </c>
      <c r="BH139" s="176">
        <v>8892.3309999999983</v>
      </c>
      <c r="BI139" s="176">
        <v>9526.351999999999</v>
      </c>
      <c r="BJ139" s="176">
        <v>9576.4349999999995</v>
      </c>
      <c r="BK139" s="176">
        <v>11143.653999999999</v>
      </c>
      <c r="BL139" s="176">
        <v>9213.5930000000008</v>
      </c>
      <c r="BM139" s="176">
        <v>9814.0130000000008</v>
      </c>
      <c r="BN139" s="176">
        <v>11542.172</v>
      </c>
      <c r="BO139" s="176">
        <v>10835.412000000002</v>
      </c>
      <c r="BP139" s="176">
        <v>10430.775</v>
      </c>
      <c r="BQ139" s="176">
        <v>10789.766</v>
      </c>
      <c r="BR139" s="176">
        <v>11635.269</v>
      </c>
      <c r="BS139" s="176">
        <v>12026.859999999999</v>
      </c>
      <c r="BT139" s="176">
        <v>12141.895</v>
      </c>
      <c r="BU139" s="176">
        <v>12774.553</v>
      </c>
      <c r="BV139" s="176">
        <v>12994.359999999999</v>
      </c>
      <c r="BW139" s="176">
        <v>15915.892</v>
      </c>
      <c r="BX139" s="176">
        <v>12134.500999999998</v>
      </c>
      <c r="BY139" s="176">
        <v>13719.253000000001</v>
      </c>
      <c r="BZ139" s="176">
        <v>15537.718000000001</v>
      </c>
      <c r="CA139" s="176">
        <v>15864.245999999999</v>
      </c>
      <c r="CB139" s="176">
        <v>14215.467999999999</v>
      </c>
      <c r="CC139" s="176">
        <v>15199.848</v>
      </c>
      <c r="CD139" s="176">
        <v>15974.941000000001</v>
      </c>
      <c r="CE139" s="176">
        <v>16285.188999999998</v>
      </c>
      <c r="CF139" s="176">
        <v>16998.874999999996</v>
      </c>
      <c r="CG139" s="176">
        <v>17301.789999999997</v>
      </c>
      <c r="CH139" s="176">
        <v>18221.446</v>
      </c>
      <c r="CI139" s="176">
        <v>22015.689000000002</v>
      </c>
      <c r="CJ139" s="176">
        <v>18355.712999999996</v>
      </c>
      <c r="CK139" s="176">
        <v>24265.269</v>
      </c>
      <c r="CL139" s="176">
        <v>15534.352000000001</v>
      </c>
      <c r="CM139" s="176">
        <v>17231.135999999999</v>
      </c>
      <c r="CN139" s="176">
        <v>18050.273999999998</v>
      </c>
      <c r="CO139" s="176">
        <v>16997.097999999998</v>
      </c>
      <c r="CP139" s="176">
        <v>17772.345999999998</v>
      </c>
      <c r="CQ139" s="176">
        <v>23294.198999999997</v>
      </c>
      <c r="CR139" s="176">
        <v>21648.612000000001</v>
      </c>
      <c r="CS139" s="176">
        <v>19966.455999999998</v>
      </c>
      <c r="CT139" s="176">
        <v>21868.022999999997</v>
      </c>
      <c r="CU139" s="176">
        <v>27865.272999999997</v>
      </c>
      <c r="CV139" s="176">
        <v>19820.182000000001</v>
      </c>
      <c r="CW139" s="176">
        <v>20405.278999999999</v>
      </c>
      <c r="CX139" s="176">
        <v>22526.257000000001</v>
      </c>
      <c r="CY139" s="176">
        <v>20149.297999999999</v>
      </c>
      <c r="CZ139" s="176">
        <v>22124.003000000001</v>
      </c>
      <c r="DA139" s="176">
        <v>21429.199000000001</v>
      </c>
      <c r="DB139" s="176">
        <v>20990.376000000004</v>
      </c>
      <c r="DC139" s="176">
        <v>21136.651000000002</v>
      </c>
      <c r="DD139" s="176">
        <v>19491.064000000002</v>
      </c>
      <c r="DE139" s="176">
        <v>19793.272000000001</v>
      </c>
      <c r="DF139" s="176">
        <v>20825.521999999997</v>
      </c>
      <c r="DG139" s="176">
        <v>23109.516</v>
      </c>
      <c r="DH139" s="176">
        <v>19729.475000000002</v>
      </c>
      <c r="DI139" s="176">
        <v>20239.553</v>
      </c>
      <c r="DJ139" s="176">
        <v>22270.386999999999</v>
      </c>
      <c r="DK139" s="176">
        <v>22120.629000000001</v>
      </c>
      <c r="DL139" s="176">
        <v>22793.569</v>
      </c>
      <c r="DM139" s="176">
        <v>21250.695000000003</v>
      </c>
      <c r="DN139" s="176">
        <v>22749.549000000003</v>
      </c>
      <c r="DO139" s="176">
        <v>21377.285</v>
      </c>
      <c r="DP139" s="176">
        <v>21861.100999999999</v>
      </c>
      <c r="DQ139" s="176">
        <v>22518.382000000001</v>
      </c>
      <c r="DR139" s="176">
        <v>21874.289999999997</v>
      </c>
      <c r="DS139" s="176">
        <v>26721.286</v>
      </c>
      <c r="DT139" s="176">
        <v>21012.374</v>
      </c>
      <c r="DU139" s="176">
        <v>22794.092000000001</v>
      </c>
      <c r="DV139" s="176">
        <v>23021.787999999997</v>
      </c>
      <c r="DW139" s="176">
        <v>24019.831000000002</v>
      </c>
      <c r="DX139" s="176">
        <v>23132.21</v>
      </c>
      <c r="DY139" s="176">
        <v>22369.663</v>
      </c>
      <c r="DZ139" s="176">
        <v>24115.196</v>
      </c>
      <c r="EA139" s="176">
        <v>22917.370999999999</v>
      </c>
      <c r="EB139" s="176">
        <v>23551.431</v>
      </c>
      <c r="EC139" s="176">
        <v>24102.091</v>
      </c>
      <c r="ED139" s="176">
        <v>23367.72</v>
      </c>
      <c r="EE139" s="176">
        <v>29582.131000000001</v>
      </c>
      <c r="EF139" s="277">
        <f t="shared" si="4"/>
        <v>265506.20100000006</v>
      </c>
      <c r="EG139" s="277">
        <f t="shared" si="5"/>
        <v>283985.89800000004</v>
      </c>
    </row>
    <row r="140" spans="1:137" x14ac:dyDescent="0.2">
      <c r="A140" s="174" t="str">
        <f>IF('1'!$A$1=1,B140,C140)</f>
        <v xml:space="preserve">    Debit</v>
      </c>
      <c r="B140" s="175" t="s">
        <v>216</v>
      </c>
      <c r="C140" s="175" t="s">
        <v>230</v>
      </c>
      <c r="D140" s="176">
        <v>885.51</v>
      </c>
      <c r="E140" s="176">
        <v>1223.9950000000001</v>
      </c>
      <c r="F140" s="176">
        <v>1069.7860000000001</v>
      </c>
      <c r="G140" s="176">
        <v>1339.8590000000002</v>
      </c>
      <c r="H140" s="176">
        <v>1087.5929999999998</v>
      </c>
      <c r="I140" s="176">
        <v>1210.271</v>
      </c>
      <c r="J140" s="176">
        <v>1174.8980000000001</v>
      </c>
      <c r="K140" s="176">
        <v>1102.97</v>
      </c>
      <c r="L140" s="176">
        <v>1067.3869999999999</v>
      </c>
      <c r="M140" s="176">
        <v>961.01699999999994</v>
      </c>
      <c r="N140" s="176">
        <v>1188.944</v>
      </c>
      <c r="O140" s="176">
        <v>1357.6860000000001</v>
      </c>
      <c r="P140" s="176">
        <v>703.53099999999995</v>
      </c>
      <c r="Q140" s="176">
        <v>1266.8670000000002</v>
      </c>
      <c r="R140" s="176">
        <v>1265.095</v>
      </c>
      <c r="S140" s="176">
        <v>973.92</v>
      </c>
      <c r="T140" s="176">
        <v>1033.4649999999999</v>
      </c>
      <c r="U140" s="176">
        <v>848.346</v>
      </c>
      <c r="V140" s="176">
        <v>1042.3040000000001</v>
      </c>
      <c r="W140" s="176">
        <v>977.52800000000002</v>
      </c>
      <c r="X140" s="176">
        <v>1103.5690000000002</v>
      </c>
      <c r="Y140" s="176">
        <v>1133.3210000000001</v>
      </c>
      <c r="Z140" s="176">
        <v>1002.337</v>
      </c>
      <c r="AA140" s="176">
        <v>1336.431</v>
      </c>
      <c r="AB140" s="176">
        <v>1167.4760000000001</v>
      </c>
      <c r="AC140" s="176">
        <v>1297.3330000000001</v>
      </c>
      <c r="AD140" s="176">
        <v>1053.06</v>
      </c>
      <c r="AE140" s="176">
        <v>1154.8440000000001</v>
      </c>
      <c r="AF140" s="176">
        <v>951.25299999999993</v>
      </c>
      <c r="AG140" s="176">
        <v>939.91899999999998</v>
      </c>
      <c r="AH140" s="176">
        <v>1090.711</v>
      </c>
      <c r="AI140" s="176">
        <v>948.50599999999986</v>
      </c>
      <c r="AJ140" s="176">
        <v>1044.3440000000001</v>
      </c>
      <c r="AK140" s="176">
        <v>1359.404</v>
      </c>
      <c r="AL140" s="176">
        <v>1148.328</v>
      </c>
      <c r="AM140" s="176">
        <v>1375.826</v>
      </c>
      <c r="AN140" s="176">
        <v>1279.5449999999998</v>
      </c>
      <c r="AO140" s="176">
        <v>1114.0129999999999</v>
      </c>
      <c r="AP140" s="176">
        <v>1106.33</v>
      </c>
      <c r="AQ140" s="176">
        <v>1595.2560000000001</v>
      </c>
      <c r="AR140" s="176">
        <v>1178.154</v>
      </c>
      <c r="AS140" s="176">
        <v>1336.3109999999999</v>
      </c>
      <c r="AT140" s="176">
        <v>1557.64</v>
      </c>
      <c r="AU140" s="176">
        <v>1374.1100000000001</v>
      </c>
      <c r="AV140" s="176">
        <v>1071.269</v>
      </c>
      <c r="AW140" s="176">
        <v>1547.0060000000001</v>
      </c>
      <c r="AX140" s="176">
        <v>1368.741</v>
      </c>
      <c r="AY140" s="176">
        <v>2278.7089999999998</v>
      </c>
      <c r="AZ140" s="176">
        <v>1449.7170000000001</v>
      </c>
      <c r="BA140" s="176">
        <v>1385.1949999999999</v>
      </c>
      <c r="BB140" s="176">
        <v>1611.8120000000001</v>
      </c>
      <c r="BC140" s="176">
        <v>1286.952</v>
      </c>
      <c r="BD140" s="176">
        <v>1688.2459999999999</v>
      </c>
      <c r="BE140" s="176">
        <v>1192.5050000000001</v>
      </c>
      <c r="BF140" s="176">
        <v>1854.098</v>
      </c>
      <c r="BG140" s="176">
        <v>1287.597</v>
      </c>
      <c r="BH140" s="176">
        <v>1610.0319999999999</v>
      </c>
      <c r="BI140" s="176">
        <v>1414.067</v>
      </c>
      <c r="BJ140" s="176">
        <v>1291.4779999999998</v>
      </c>
      <c r="BK140" s="176">
        <v>1959.5830000000001</v>
      </c>
      <c r="BL140" s="176">
        <v>1784.8329999999999</v>
      </c>
      <c r="BM140" s="176">
        <v>1426.598</v>
      </c>
      <c r="BN140" s="176">
        <v>1584.7380000000001</v>
      </c>
      <c r="BO140" s="176">
        <v>1470.1310000000001</v>
      </c>
      <c r="BP140" s="176">
        <v>1313.902</v>
      </c>
      <c r="BQ140" s="176">
        <v>988.17200000000003</v>
      </c>
      <c r="BR140" s="176">
        <v>2103.0889999999999</v>
      </c>
      <c r="BS140" s="176">
        <v>1981.5419999999999</v>
      </c>
      <c r="BT140" s="176">
        <v>1594.673</v>
      </c>
      <c r="BU140" s="176">
        <v>1699.498</v>
      </c>
      <c r="BV140" s="176">
        <v>1613.6779999999999</v>
      </c>
      <c r="BW140" s="176">
        <v>2619.7829999999999</v>
      </c>
      <c r="BX140" s="176">
        <v>1975.384</v>
      </c>
      <c r="BY140" s="176">
        <v>1812.5029999999999</v>
      </c>
      <c r="BZ140" s="176">
        <v>2195.8500000000004</v>
      </c>
      <c r="CA140" s="176">
        <v>1927.1709999999998</v>
      </c>
      <c r="CB140" s="176">
        <v>1656.1719999999998</v>
      </c>
      <c r="CC140" s="176">
        <v>1934.03</v>
      </c>
      <c r="CD140" s="176">
        <v>1959.4480000000001</v>
      </c>
      <c r="CE140" s="176">
        <v>1848.155</v>
      </c>
      <c r="CF140" s="176">
        <v>2298.59</v>
      </c>
      <c r="CG140" s="176">
        <v>1978.1010000000001</v>
      </c>
      <c r="CH140" s="176">
        <v>2195.0369999999998</v>
      </c>
      <c r="CI140" s="176">
        <v>3673.8179999999998</v>
      </c>
      <c r="CJ140" s="176">
        <v>2910.0520000000001</v>
      </c>
      <c r="CK140" s="176">
        <v>1790.0609999999999</v>
      </c>
      <c r="CL140" s="176">
        <v>146.27500000000001</v>
      </c>
      <c r="CM140" s="176">
        <v>497.334</v>
      </c>
      <c r="CN140" s="176">
        <v>1287.2159999999999</v>
      </c>
      <c r="CO140" s="176">
        <v>1228.7070000000001</v>
      </c>
      <c r="CP140" s="176">
        <v>1879.154</v>
      </c>
      <c r="CQ140" s="176">
        <v>2120.9790000000003</v>
      </c>
      <c r="CR140" s="176">
        <v>2413.5279999999998</v>
      </c>
      <c r="CS140" s="176">
        <v>2194.116</v>
      </c>
      <c r="CT140" s="176">
        <v>2267.2530000000002</v>
      </c>
      <c r="CU140" s="176">
        <v>4022.5459999999998</v>
      </c>
      <c r="CV140" s="176">
        <v>3181.4679999999998</v>
      </c>
      <c r="CW140" s="176">
        <v>2559.8020000000001</v>
      </c>
      <c r="CX140" s="176">
        <v>3693.4289999999996</v>
      </c>
      <c r="CY140" s="176">
        <v>2413.5279999999998</v>
      </c>
      <c r="CZ140" s="176">
        <v>2669.5079999999998</v>
      </c>
      <c r="DA140" s="176">
        <v>2340.3900000000003</v>
      </c>
      <c r="DB140" s="176">
        <v>2669.5070000000005</v>
      </c>
      <c r="DC140" s="176">
        <v>2669.5080000000003</v>
      </c>
      <c r="DD140" s="176">
        <v>2413.5279999999998</v>
      </c>
      <c r="DE140" s="176">
        <v>2665.884</v>
      </c>
      <c r="DF140" s="176">
        <v>3145.5219999999999</v>
      </c>
      <c r="DG140" s="176">
        <v>4636.7410000000009</v>
      </c>
      <c r="DH140" s="176">
        <v>3294.5570000000002</v>
      </c>
      <c r="DI140" s="176">
        <v>2696.0749999999998</v>
      </c>
      <c r="DJ140" s="176">
        <v>3015.7820000000002</v>
      </c>
      <c r="DK140" s="176">
        <v>3148.8440000000001</v>
      </c>
      <c r="DL140" s="176">
        <v>3931.2950000000001</v>
      </c>
      <c r="DM140" s="176">
        <v>3966.7969999999996</v>
      </c>
      <c r="DN140" s="176">
        <v>3443.1749999999997</v>
      </c>
      <c r="DO140" s="176">
        <v>3583.4749999999999</v>
      </c>
      <c r="DP140" s="176">
        <v>3464.7779999999998</v>
      </c>
      <c r="DQ140" s="176">
        <v>4165.4880000000003</v>
      </c>
      <c r="DR140" s="176">
        <v>3886.9250000000002</v>
      </c>
      <c r="DS140" s="176">
        <v>6095.7930000000006</v>
      </c>
      <c r="DT140" s="176">
        <v>4674.0950000000003</v>
      </c>
      <c r="DU140" s="176">
        <v>3875.4120000000003</v>
      </c>
      <c r="DV140" s="176">
        <v>4479.915</v>
      </c>
      <c r="DW140" s="176">
        <v>3685.8020000000006</v>
      </c>
      <c r="DX140" s="176">
        <v>3903.8199999999997</v>
      </c>
      <c r="DY140" s="176">
        <v>3825.2960000000003</v>
      </c>
      <c r="DZ140" s="176">
        <v>4137.616</v>
      </c>
      <c r="EA140" s="176">
        <v>4061.306</v>
      </c>
      <c r="EB140" s="176">
        <v>4462.3769999999995</v>
      </c>
      <c r="EC140" s="176">
        <v>4620.6080000000002</v>
      </c>
      <c r="ED140" s="176">
        <v>4378.8159999999998</v>
      </c>
      <c r="EE140" s="176">
        <v>6794.1840000000002</v>
      </c>
      <c r="EF140" s="277">
        <f t="shared" si="4"/>
        <v>44692.983999999997</v>
      </c>
      <c r="EG140" s="277">
        <f t="shared" si="5"/>
        <v>52899.247000000003</v>
      </c>
    </row>
    <row r="141" spans="1:137" x14ac:dyDescent="0.2">
      <c r="A141" s="184" t="str">
        <f>IF('1'!$A$1=1,B141,C141)</f>
        <v>Telecommunications services</v>
      </c>
      <c r="B141" s="185" t="s">
        <v>295</v>
      </c>
      <c r="C141" s="185" t="s">
        <v>294</v>
      </c>
      <c r="D141" s="176">
        <v>221.37799999999999</v>
      </c>
      <c r="E141" s="176">
        <v>391.67800000000005</v>
      </c>
      <c r="F141" s="176">
        <v>348.84300000000007</v>
      </c>
      <c r="G141" s="176">
        <v>317.93299999999999</v>
      </c>
      <c r="H141" s="176">
        <v>20.914999999999964</v>
      </c>
      <c r="I141" s="176">
        <v>-42.465000000000032</v>
      </c>
      <c r="J141" s="176">
        <v>348.11800000000005</v>
      </c>
      <c r="K141" s="176">
        <v>216.26899999999995</v>
      </c>
      <c r="L141" s="176">
        <v>261.40099999999995</v>
      </c>
      <c r="M141" s="176">
        <v>152.88900000000001</v>
      </c>
      <c r="N141" s="176">
        <v>186.50100000000003</v>
      </c>
      <c r="O141" s="176">
        <v>234.08399999999995</v>
      </c>
      <c r="P141" s="176">
        <v>218.33800000000002</v>
      </c>
      <c r="Q141" s="176">
        <v>343.10900000000004</v>
      </c>
      <c r="R141" s="176">
        <v>368.98599999999999</v>
      </c>
      <c r="S141" s="176">
        <v>307.55399999999997</v>
      </c>
      <c r="T141" s="176">
        <v>302.47800000000001</v>
      </c>
      <c r="U141" s="176">
        <v>299.416</v>
      </c>
      <c r="V141" s="176">
        <v>322.61899999999997</v>
      </c>
      <c r="W141" s="176">
        <v>250.64800000000002</v>
      </c>
      <c r="X141" s="176">
        <v>867.08999999999992</v>
      </c>
      <c r="Y141" s="176">
        <v>309.08699999999999</v>
      </c>
      <c r="Z141" s="176">
        <v>257.00999999999993</v>
      </c>
      <c r="AA141" s="176">
        <v>262.04499999999996</v>
      </c>
      <c r="AB141" s="176">
        <v>352.95799999999997</v>
      </c>
      <c r="AC141" s="176">
        <v>189.19499999999999</v>
      </c>
      <c r="AD141" s="176">
        <v>108.00700000000001</v>
      </c>
      <c r="AE141" s="176">
        <v>134.28399999999999</v>
      </c>
      <c r="AF141" s="176">
        <v>449.20300000000003</v>
      </c>
      <c r="AG141" s="176">
        <v>182.762</v>
      </c>
      <c r="AH141" s="176">
        <v>597.29399999999998</v>
      </c>
      <c r="AI141" s="176">
        <v>410.16400000000004</v>
      </c>
      <c r="AJ141" s="176">
        <v>104.43499999999997</v>
      </c>
      <c r="AK141" s="176">
        <v>239.89499999999998</v>
      </c>
      <c r="AL141" s="176">
        <v>240.34699999999998</v>
      </c>
      <c r="AM141" s="176">
        <v>192.61500000000001</v>
      </c>
      <c r="AN141" s="176">
        <v>909.89900000000011</v>
      </c>
      <c r="AO141" s="176">
        <v>190.19799999999998</v>
      </c>
      <c r="AP141" s="176">
        <v>184.38800000000001</v>
      </c>
      <c r="AQ141" s="176">
        <v>130.75900000000001</v>
      </c>
      <c r="AR141" s="176">
        <v>549.80600000000004</v>
      </c>
      <c r="AS141" s="176">
        <v>52.403999999999996</v>
      </c>
      <c r="AT141" s="176">
        <v>158.404</v>
      </c>
      <c r="AU141" s="176">
        <v>274.822</v>
      </c>
      <c r="AV141" s="176">
        <v>676.58999999999992</v>
      </c>
      <c r="AW141" s="176">
        <v>225.02</v>
      </c>
      <c r="AX141" s="176">
        <v>307.26899999999995</v>
      </c>
      <c r="AY141" s="176">
        <v>55.579000000000008</v>
      </c>
      <c r="AZ141" s="176">
        <v>167.27499999999998</v>
      </c>
      <c r="BA141" s="176">
        <v>54.320999999999998</v>
      </c>
      <c r="BB141" s="176">
        <v>214.90799999999999</v>
      </c>
      <c r="BC141" s="176">
        <v>134.05699999999999</v>
      </c>
      <c r="BD141" s="176">
        <v>79.137</v>
      </c>
      <c r="BE141" s="176">
        <v>26.5</v>
      </c>
      <c r="BF141" s="176">
        <v>51.502999999999986</v>
      </c>
      <c r="BG141" s="176">
        <v>-50.494</v>
      </c>
      <c r="BH141" s="176">
        <v>74.309000000000026</v>
      </c>
      <c r="BI141" s="176">
        <v>-24.807999999999993</v>
      </c>
      <c r="BJ141" s="176">
        <v>-24.367000000000019</v>
      </c>
      <c r="BK141" s="176">
        <v>47.218999999999994</v>
      </c>
      <c r="BL141" s="176">
        <v>72.357999999999976</v>
      </c>
      <c r="BM141" s="176">
        <v>0</v>
      </c>
      <c r="BN141" s="176">
        <v>-52.825000000000017</v>
      </c>
      <c r="BO141" s="176">
        <v>54.448999999999984</v>
      </c>
      <c r="BP141" s="176">
        <v>53.628999999999991</v>
      </c>
      <c r="BQ141" s="176">
        <v>53.413999999999987</v>
      </c>
      <c r="BR141" s="176">
        <v>81.938999999999993</v>
      </c>
      <c r="BS141" s="176">
        <v>82.564000000000021</v>
      </c>
      <c r="BT141" s="176">
        <v>83.93</v>
      </c>
      <c r="BU141" s="176">
        <v>169.94899999999998</v>
      </c>
      <c r="BV141" s="176">
        <v>28.310000000000002</v>
      </c>
      <c r="BW141" s="176">
        <v>56.340000000000032</v>
      </c>
      <c r="BX141" s="176">
        <v>28.22</v>
      </c>
      <c r="BY141" s="176">
        <v>27.884999999999991</v>
      </c>
      <c r="BZ141" s="176">
        <v>0</v>
      </c>
      <c r="CA141" s="176">
        <v>-55.860000000000014</v>
      </c>
      <c r="CB141" s="176">
        <v>-27.603000000000009</v>
      </c>
      <c r="CC141" s="176">
        <v>-27.239999999999981</v>
      </c>
      <c r="CD141" s="176">
        <v>27.215000000000003</v>
      </c>
      <c r="CE141" s="176">
        <v>53.569999999999993</v>
      </c>
      <c r="CF141" s="176">
        <v>53.456000000000017</v>
      </c>
      <c r="CG141" s="176">
        <v>79.123999999999967</v>
      </c>
      <c r="CH141" s="176">
        <v>26.445999999999998</v>
      </c>
      <c r="CI141" s="176">
        <v>54.427000000000021</v>
      </c>
      <c r="CJ141" s="176">
        <v>0</v>
      </c>
      <c r="CK141" s="176">
        <v>-28.413999999999987</v>
      </c>
      <c r="CL141" s="176">
        <v>204.78399999999999</v>
      </c>
      <c r="CM141" s="176">
        <v>146.274</v>
      </c>
      <c r="CN141" s="176">
        <v>292.54900000000004</v>
      </c>
      <c r="CO141" s="176">
        <v>263.29399999999998</v>
      </c>
      <c r="CP141" s="176">
        <v>-127.40000000000003</v>
      </c>
      <c r="CQ141" s="176">
        <v>-146.27400000000006</v>
      </c>
      <c r="CR141" s="176">
        <v>-219.41100000000006</v>
      </c>
      <c r="CS141" s="176">
        <v>-146.274</v>
      </c>
      <c r="CT141" s="176">
        <v>109.70600000000002</v>
      </c>
      <c r="CU141" s="176">
        <v>-109.70599999999996</v>
      </c>
      <c r="CV141" s="176">
        <v>-292.548</v>
      </c>
      <c r="CW141" s="176">
        <v>-438.82299999999998</v>
      </c>
      <c r="CX141" s="176">
        <v>-255.98000000000002</v>
      </c>
      <c r="CY141" s="176">
        <v>-146.274</v>
      </c>
      <c r="CZ141" s="176">
        <v>-109.70600000000002</v>
      </c>
      <c r="DA141" s="176">
        <v>-109.70599999999996</v>
      </c>
      <c r="DB141" s="176">
        <v>36.56899999999996</v>
      </c>
      <c r="DC141" s="176">
        <v>-73.137</v>
      </c>
      <c r="DD141" s="176">
        <v>-109.70600000000002</v>
      </c>
      <c r="DE141" s="176">
        <v>0</v>
      </c>
      <c r="DF141" s="176">
        <v>-72.311000000000007</v>
      </c>
      <c r="DG141" s="176">
        <v>-74.188000000000045</v>
      </c>
      <c r="DH141" s="176">
        <v>37.868999999999971</v>
      </c>
      <c r="DI141" s="176">
        <v>151.892</v>
      </c>
      <c r="DJ141" s="176">
        <v>-115.99200000000002</v>
      </c>
      <c r="DK141" s="176">
        <v>196.803</v>
      </c>
      <c r="DL141" s="176">
        <v>39.70999999999998</v>
      </c>
      <c r="DM141" s="176">
        <v>40.476999999999975</v>
      </c>
      <c r="DN141" s="176">
        <v>-81.980999999999995</v>
      </c>
      <c r="DO141" s="176">
        <v>0</v>
      </c>
      <c r="DP141" s="176">
        <v>0</v>
      </c>
      <c r="DQ141" s="176">
        <v>41.241999999999962</v>
      </c>
      <c r="DR141" s="176">
        <v>-165.40099999999998</v>
      </c>
      <c r="DS141" s="176">
        <v>292.26400000000001</v>
      </c>
      <c r="DT141" s="176">
        <v>0</v>
      </c>
      <c r="DU141" s="176">
        <v>83.341999999999985</v>
      </c>
      <c r="DV141" s="176">
        <v>-124.44200000000004</v>
      </c>
      <c r="DW141" s="176">
        <v>-41.413999999999987</v>
      </c>
      <c r="DX141" s="176">
        <v>-166.11999999999998</v>
      </c>
      <c r="DY141" s="176">
        <v>-207.89699999999999</v>
      </c>
      <c r="DZ141" s="176">
        <v>83.587999999999965</v>
      </c>
      <c r="EA141" s="176">
        <v>-290.09299999999996</v>
      </c>
      <c r="EB141" s="176">
        <v>-247.91</v>
      </c>
      <c r="EC141" s="176">
        <v>-208.136</v>
      </c>
      <c r="ED141" s="176">
        <v>-252.62400000000002</v>
      </c>
      <c r="EE141" s="176">
        <v>-42.199000000000012</v>
      </c>
      <c r="EF141" s="277">
        <f t="shared" si="4"/>
        <v>436.88299999999992</v>
      </c>
      <c r="EG141" s="277">
        <f t="shared" si="5"/>
        <v>-1413.9050000000002</v>
      </c>
    </row>
    <row r="142" spans="1:137" x14ac:dyDescent="0.2">
      <c r="A142" s="174" t="str">
        <f>IF('1'!$A$1=1,B142,C142)</f>
        <v xml:space="preserve">     Credit</v>
      </c>
      <c r="B142" s="175" t="s">
        <v>214</v>
      </c>
      <c r="C142" s="175" t="s">
        <v>233</v>
      </c>
      <c r="D142" s="176">
        <v>521.81899999999996</v>
      </c>
      <c r="E142" s="176">
        <v>856.79600000000005</v>
      </c>
      <c r="F142" s="176">
        <v>837.22400000000005</v>
      </c>
      <c r="G142" s="176">
        <v>1044.636</v>
      </c>
      <c r="H142" s="176">
        <v>690.20299999999997</v>
      </c>
      <c r="I142" s="176">
        <v>679.45100000000002</v>
      </c>
      <c r="J142" s="176">
        <v>761.50800000000004</v>
      </c>
      <c r="K142" s="176">
        <v>627.17899999999997</v>
      </c>
      <c r="L142" s="176">
        <v>697.06899999999996</v>
      </c>
      <c r="M142" s="176">
        <v>589.71500000000003</v>
      </c>
      <c r="N142" s="176">
        <v>652.75400000000002</v>
      </c>
      <c r="O142" s="176">
        <v>749.06799999999998</v>
      </c>
      <c r="P142" s="176">
        <v>509.45400000000001</v>
      </c>
      <c r="Q142" s="176">
        <v>659.82600000000002</v>
      </c>
      <c r="R142" s="176">
        <v>711.61599999999999</v>
      </c>
      <c r="S142" s="176">
        <v>640.73699999999997</v>
      </c>
      <c r="T142" s="176">
        <v>630.16200000000003</v>
      </c>
      <c r="U142" s="176">
        <v>598.83199999999999</v>
      </c>
      <c r="V142" s="176">
        <v>620.41999999999996</v>
      </c>
      <c r="W142" s="176">
        <v>551.42600000000004</v>
      </c>
      <c r="X142" s="176">
        <v>1182.396</v>
      </c>
      <c r="Y142" s="176">
        <v>643.93200000000002</v>
      </c>
      <c r="Z142" s="176">
        <v>591.12199999999996</v>
      </c>
      <c r="AA142" s="176">
        <v>602.70399999999995</v>
      </c>
      <c r="AB142" s="176">
        <v>678.76499999999999</v>
      </c>
      <c r="AC142" s="176">
        <v>513.52800000000002</v>
      </c>
      <c r="AD142" s="176">
        <v>459.02699999999999</v>
      </c>
      <c r="AE142" s="176">
        <v>483.423</v>
      </c>
      <c r="AF142" s="176">
        <v>792.71100000000001</v>
      </c>
      <c r="AG142" s="176">
        <v>496.06799999999998</v>
      </c>
      <c r="AH142" s="176">
        <v>856.98699999999997</v>
      </c>
      <c r="AI142" s="176">
        <v>666.51700000000005</v>
      </c>
      <c r="AJ142" s="176">
        <v>339.41199999999998</v>
      </c>
      <c r="AK142" s="176">
        <v>506.44499999999999</v>
      </c>
      <c r="AL142" s="176">
        <v>507.4</v>
      </c>
      <c r="AM142" s="176">
        <v>495.29700000000003</v>
      </c>
      <c r="AN142" s="176">
        <v>1108.9390000000001</v>
      </c>
      <c r="AO142" s="176">
        <v>380.39499999999998</v>
      </c>
      <c r="AP142" s="176">
        <v>421.459</v>
      </c>
      <c r="AQ142" s="176">
        <v>392.27600000000001</v>
      </c>
      <c r="AR142" s="176">
        <v>811.61800000000005</v>
      </c>
      <c r="AS142" s="176">
        <v>314.42599999999999</v>
      </c>
      <c r="AT142" s="176">
        <v>422.411</v>
      </c>
      <c r="AU142" s="176">
        <v>549.64400000000001</v>
      </c>
      <c r="AV142" s="176">
        <v>986.69399999999996</v>
      </c>
      <c r="AW142" s="176">
        <v>478.166</v>
      </c>
      <c r="AX142" s="176">
        <v>558.66999999999996</v>
      </c>
      <c r="AY142" s="176">
        <v>333.47</v>
      </c>
      <c r="AZ142" s="176">
        <v>362.42899999999997</v>
      </c>
      <c r="BA142" s="176">
        <v>244.446</v>
      </c>
      <c r="BB142" s="176">
        <v>402.95299999999997</v>
      </c>
      <c r="BC142" s="176">
        <v>294.92599999999999</v>
      </c>
      <c r="BD142" s="176">
        <v>237.41</v>
      </c>
      <c r="BE142" s="176">
        <v>212.001</v>
      </c>
      <c r="BF142" s="176">
        <v>283.26499999999999</v>
      </c>
      <c r="BG142" s="176">
        <v>176.72900000000001</v>
      </c>
      <c r="BH142" s="176">
        <v>297.23700000000002</v>
      </c>
      <c r="BI142" s="176">
        <v>223.274</v>
      </c>
      <c r="BJ142" s="176">
        <v>219.30799999999999</v>
      </c>
      <c r="BK142" s="176">
        <v>283.31299999999999</v>
      </c>
      <c r="BL142" s="176">
        <v>265.31299999999999</v>
      </c>
      <c r="BM142" s="176">
        <v>196.77199999999999</v>
      </c>
      <c r="BN142" s="176">
        <v>184.886</v>
      </c>
      <c r="BO142" s="176">
        <v>217.797</v>
      </c>
      <c r="BP142" s="176">
        <v>214.51499999999999</v>
      </c>
      <c r="BQ142" s="176">
        <v>186.95099999999999</v>
      </c>
      <c r="BR142" s="176">
        <v>245.816</v>
      </c>
      <c r="BS142" s="176">
        <v>247.69300000000001</v>
      </c>
      <c r="BT142" s="176">
        <v>279.767</v>
      </c>
      <c r="BU142" s="176">
        <v>396.54899999999998</v>
      </c>
      <c r="BV142" s="176">
        <v>254.791</v>
      </c>
      <c r="BW142" s="176">
        <v>309.86700000000002</v>
      </c>
      <c r="BX142" s="176">
        <v>253.97800000000001</v>
      </c>
      <c r="BY142" s="176">
        <v>250.96199999999999</v>
      </c>
      <c r="BZ142" s="176">
        <v>250.16</v>
      </c>
      <c r="CA142" s="176">
        <v>223.44</v>
      </c>
      <c r="CB142" s="176">
        <v>248.42599999999999</v>
      </c>
      <c r="CC142" s="176">
        <v>217.91900000000001</v>
      </c>
      <c r="CD142" s="176">
        <v>244.93100000000001</v>
      </c>
      <c r="CE142" s="176">
        <v>267.84899999999999</v>
      </c>
      <c r="CF142" s="176">
        <v>267.27800000000002</v>
      </c>
      <c r="CG142" s="176">
        <v>342.87099999999998</v>
      </c>
      <c r="CH142" s="176">
        <v>264.46199999999999</v>
      </c>
      <c r="CI142" s="176">
        <v>326.56200000000001</v>
      </c>
      <c r="CJ142" s="176">
        <v>251.83099999999999</v>
      </c>
      <c r="CK142" s="176">
        <v>255.72300000000001</v>
      </c>
      <c r="CL142" s="176">
        <v>234.03899999999999</v>
      </c>
      <c r="CM142" s="176">
        <v>263.29399999999998</v>
      </c>
      <c r="CN142" s="176">
        <v>409.56900000000002</v>
      </c>
      <c r="CO142" s="176">
        <v>409.56900000000002</v>
      </c>
      <c r="CP142" s="176">
        <v>414.05099999999999</v>
      </c>
      <c r="CQ142" s="176">
        <v>475.392</v>
      </c>
      <c r="CR142" s="176">
        <v>402.255</v>
      </c>
      <c r="CS142" s="176">
        <v>292.54899999999998</v>
      </c>
      <c r="CT142" s="176">
        <v>548.529</v>
      </c>
      <c r="CU142" s="176">
        <v>329.11700000000002</v>
      </c>
      <c r="CV142" s="176">
        <v>402.255</v>
      </c>
      <c r="CW142" s="176">
        <v>292.54899999999998</v>
      </c>
      <c r="CX142" s="176">
        <v>438.82299999999998</v>
      </c>
      <c r="CY142" s="176">
        <v>292.54899999999998</v>
      </c>
      <c r="CZ142" s="176">
        <v>365.68599999999998</v>
      </c>
      <c r="DA142" s="176">
        <v>329.11700000000002</v>
      </c>
      <c r="DB142" s="176">
        <v>365.68599999999998</v>
      </c>
      <c r="DC142" s="176">
        <v>292.54899999999998</v>
      </c>
      <c r="DD142" s="176">
        <v>292.54899999999998</v>
      </c>
      <c r="DE142" s="176">
        <v>292.15199999999999</v>
      </c>
      <c r="DF142" s="176">
        <v>253.08799999999999</v>
      </c>
      <c r="DG142" s="176">
        <v>296.75099999999998</v>
      </c>
      <c r="DH142" s="176">
        <v>302.94799999999998</v>
      </c>
      <c r="DI142" s="176">
        <v>455.67500000000001</v>
      </c>
      <c r="DJ142" s="176">
        <v>270.64699999999999</v>
      </c>
      <c r="DK142" s="176">
        <v>511.68700000000001</v>
      </c>
      <c r="DL142" s="176">
        <v>357.39</v>
      </c>
      <c r="DM142" s="176">
        <v>404.77499999999998</v>
      </c>
      <c r="DN142" s="176">
        <v>286.93099999999998</v>
      </c>
      <c r="DO142" s="176">
        <v>370.70400000000001</v>
      </c>
      <c r="DP142" s="176">
        <v>329.97899999999998</v>
      </c>
      <c r="DQ142" s="176">
        <v>453.66699999999997</v>
      </c>
      <c r="DR142" s="176">
        <v>248.102</v>
      </c>
      <c r="DS142" s="176">
        <v>709.78399999999999</v>
      </c>
      <c r="DT142" s="176">
        <v>336.87200000000001</v>
      </c>
      <c r="DU142" s="176">
        <v>416.71100000000001</v>
      </c>
      <c r="DV142" s="176">
        <v>248.88399999999999</v>
      </c>
      <c r="DW142" s="176">
        <v>331.30799999999999</v>
      </c>
      <c r="DX142" s="176">
        <v>207.65</v>
      </c>
      <c r="DY142" s="176">
        <v>166.31700000000001</v>
      </c>
      <c r="DZ142" s="176">
        <v>543.32299999999998</v>
      </c>
      <c r="EA142" s="176">
        <v>165.768</v>
      </c>
      <c r="EB142" s="176">
        <v>247.91</v>
      </c>
      <c r="EC142" s="176">
        <v>166.50800000000001</v>
      </c>
      <c r="ED142" s="176">
        <v>168.416</v>
      </c>
      <c r="EE142" s="176">
        <v>211</v>
      </c>
      <c r="EF142" s="277">
        <f t="shared" si="4"/>
        <v>4702.2889999999998</v>
      </c>
      <c r="EG142" s="277">
        <f t="shared" si="5"/>
        <v>3210.6669999999999</v>
      </c>
    </row>
    <row r="143" spans="1:137" x14ac:dyDescent="0.2">
      <c r="A143" s="174" t="str">
        <f>IF('1'!$A$1=1,B143,C143)</f>
        <v xml:space="preserve">     Debit</v>
      </c>
      <c r="B143" s="175" t="s">
        <v>216</v>
      </c>
      <c r="C143" s="175" t="s">
        <v>234</v>
      </c>
      <c r="D143" s="176">
        <v>300.44099999999997</v>
      </c>
      <c r="E143" s="176">
        <v>465.11799999999999</v>
      </c>
      <c r="F143" s="176">
        <v>488.38099999999997</v>
      </c>
      <c r="G143" s="176">
        <v>726.70299999999997</v>
      </c>
      <c r="H143" s="176">
        <v>669.28800000000001</v>
      </c>
      <c r="I143" s="176">
        <v>721.91600000000005</v>
      </c>
      <c r="J143" s="176">
        <v>413.39</v>
      </c>
      <c r="K143" s="176">
        <v>410.91</v>
      </c>
      <c r="L143" s="176">
        <v>435.66800000000001</v>
      </c>
      <c r="M143" s="176">
        <v>436.82600000000002</v>
      </c>
      <c r="N143" s="176">
        <v>466.25299999999999</v>
      </c>
      <c r="O143" s="176">
        <v>514.98400000000004</v>
      </c>
      <c r="P143" s="176">
        <v>291.11599999999999</v>
      </c>
      <c r="Q143" s="176">
        <v>316.71699999999998</v>
      </c>
      <c r="R143" s="176">
        <v>342.63</v>
      </c>
      <c r="S143" s="176">
        <v>333.18299999999999</v>
      </c>
      <c r="T143" s="176">
        <v>327.68400000000003</v>
      </c>
      <c r="U143" s="176">
        <v>299.416</v>
      </c>
      <c r="V143" s="176">
        <v>297.80099999999999</v>
      </c>
      <c r="W143" s="176">
        <v>300.77800000000002</v>
      </c>
      <c r="X143" s="176">
        <v>315.30599999999998</v>
      </c>
      <c r="Y143" s="176">
        <v>334.84500000000003</v>
      </c>
      <c r="Z143" s="176">
        <v>334.11200000000002</v>
      </c>
      <c r="AA143" s="176">
        <v>340.65899999999999</v>
      </c>
      <c r="AB143" s="176">
        <v>325.80700000000002</v>
      </c>
      <c r="AC143" s="176">
        <v>324.33300000000003</v>
      </c>
      <c r="AD143" s="176">
        <v>351.02</v>
      </c>
      <c r="AE143" s="176">
        <v>349.13900000000001</v>
      </c>
      <c r="AF143" s="176">
        <v>343.50799999999998</v>
      </c>
      <c r="AG143" s="176">
        <v>313.30599999999998</v>
      </c>
      <c r="AH143" s="176">
        <v>259.69299999999998</v>
      </c>
      <c r="AI143" s="176">
        <v>256.35300000000001</v>
      </c>
      <c r="AJ143" s="176">
        <v>234.977</v>
      </c>
      <c r="AK143" s="176">
        <v>266.55</v>
      </c>
      <c r="AL143" s="176">
        <v>267.053</v>
      </c>
      <c r="AM143" s="176">
        <v>302.68200000000002</v>
      </c>
      <c r="AN143" s="176">
        <v>199.04</v>
      </c>
      <c r="AO143" s="176">
        <v>190.197</v>
      </c>
      <c r="AP143" s="176">
        <v>237.071</v>
      </c>
      <c r="AQ143" s="176">
        <v>261.517</v>
      </c>
      <c r="AR143" s="176">
        <v>261.81200000000001</v>
      </c>
      <c r="AS143" s="176">
        <v>262.02199999999999</v>
      </c>
      <c r="AT143" s="176">
        <v>264.00700000000001</v>
      </c>
      <c r="AU143" s="176">
        <v>274.822</v>
      </c>
      <c r="AV143" s="176">
        <v>310.10399999999998</v>
      </c>
      <c r="AW143" s="176">
        <v>253.14599999999999</v>
      </c>
      <c r="AX143" s="176">
        <v>251.40100000000001</v>
      </c>
      <c r="AY143" s="176">
        <v>277.89100000000002</v>
      </c>
      <c r="AZ143" s="176">
        <v>195.154</v>
      </c>
      <c r="BA143" s="176">
        <v>190.125</v>
      </c>
      <c r="BB143" s="176">
        <v>188.04499999999999</v>
      </c>
      <c r="BC143" s="176">
        <v>160.869</v>
      </c>
      <c r="BD143" s="176">
        <v>158.273</v>
      </c>
      <c r="BE143" s="176">
        <v>185.501</v>
      </c>
      <c r="BF143" s="176">
        <v>231.762</v>
      </c>
      <c r="BG143" s="176">
        <v>227.22300000000001</v>
      </c>
      <c r="BH143" s="176">
        <v>222.928</v>
      </c>
      <c r="BI143" s="176">
        <v>248.08199999999999</v>
      </c>
      <c r="BJ143" s="176">
        <v>243.67500000000001</v>
      </c>
      <c r="BK143" s="176">
        <v>236.09399999999999</v>
      </c>
      <c r="BL143" s="176">
        <v>192.95500000000001</v>
      </c>
      <c r="BM143" s="176">
        <v>196.77199999999999</v>
      </c>
      <c r="BN143" s="176">
        <v>237.71100000000001</v>
      </c>
      <c r="BO143" s="176">
        <v>163.34800000000001</v>
      </c>
      <c r="BP143" s="176">
        <v>160.886</v>
      </c>
      <c r="BQ143" s="176">
        <v>133.53700000000001</v>
      </c>
      <c r="BR143" s="176">
        <v>163.87700000000001</v>
      </c>
      <c r="BS143" s="176">
        <v>165.12899999999999</v>
      </c>
      <c r="BT143" s="176">
        <v>195.83699999999999</v>
      </c>
      <c r="BU143" s="176">
        <v>226.6</v>
      </c>
      <c r="BV143" s="176">
        <v>226.48099999999999</v>
      </c>
      <c r="BW143" s="176">
        <v>253.52699999999999</v>
      </c>
      <c r="BX143" s="176">
        <v>225.75800000000001</v>
      </c>
      <c r="BY143" s="176">
        <v>223.077</v>
      </c>
      <c r="BZ143" s="176">
        <v>250.16</v>
      </c>
      <c r="CA143" s="176">
        <v>279.3</v>
      </c>
      <c r="CB143" s="176">
        <v>276.029</v>
      </c>
      <c r="CC143" s="176">
        <v>245.15899999999999</v>
      </c>
      <c r="CD143" s="176">
        <v>217.71600000000001</v>
      </c>
      <c r="CE143" s="176">
        <v>214.279</v>
      </c>
      <c r="CF143" s="176">
        <v>213.822</v>
      </c>
      <c r="CG143" s="176">
        <v>263.74700000000001</v>
      </c>
      <c r="CH143" s="176">
        <v>238.01599999999999</v>
      </c>
      <c r="CI143" s="176">
        <v>272.13499999999999</v>
      </c>
      <c r="CJ143" s="176">
        <v>251.83099999999999</v>
      </c>
      <c r="CK143" s="176">
        <v>284.137</v>
      </c>
      <c r="CL143" s="176">
        <v>29.254999999999999</v>
      </c>
      <c r="CM143" s="176">
        <v>117.02</v>
      </c>
      <c r="CN143" s="176">
        <v>117.02</v>
      </c>
      <c r="CO143" s="176">
        <v>146.27500000000001</v>
      </c>
      <c r="CP143" s="176">
        <v>541.45100000000002</v>
      </c>
      <c r="CQ143" s="176">
        <v>621.66600000000005</v>
      </c>
      <c r="CR143" s="176">
        <v>621.66600000000005</v>
      </c>
      <c r="CS143" s="176">
        <v>438.82299999999998</v>
      </c>
      <c r="CT143" s="176">
        <v>438.82299999999998</v>
      </c>
      <c r="CU143" s="176">
        <v>438.82299999999998</v>
      </c>
      <c r="CV143" s="176">
        <v>694.803</v>
      </c>
      <c r="CW143" s="176">
        <v>731.37199999999996</v>
      </c>
      <c r="CX143" s="176">
        <v>694.803</v>
      </c>
      <c r="CY143" s="176">
        <v>438.82299999999998</v>
      </c>
      <c r="CZ143" s="176">
        <v>475.392</v>
      </c>
      <c r="DA143" s="176">
        <v>438.82299999999998</v>
      </c>
      <c r="DB143" s="176">
        <v>329.11700000000002</v>
      </c>
      <c r="DC143" s="176">
        <v>365.68599999999998</v>
      </c>
      <c r="DD143" s="176">
        <v>402.255</v>
      </c>
      <c r="DE143" s="176">
        <v>292.15199999999999</v>
      </c>
      <c r="DF143" s="176">
        <v>325.399</v>
      </c>
      <c r="DG143" s="176">
        <v>370.93900000000002</v>
      </c>
      <c r="DH143" s="176">
        <v>265.07900000000001</v>
      </c>
      <c r="DI143" s="176">
        <v>303.78300000000002</v>
      </c>
      <c r="DJ143" s="176">
        <v>386.63900000000001</v>
      </c>
      <c r="DK143" s="176">
        <v>314.88400000000001</v>
      </c>
      <c r="DL143" s="176">
        <v>317.68</v>
      </c>
      <c r="DM143" s="176">
        <v>364.298</v>
      </c>
      <c r="DN143" s="176">
        <v>368.91199999999998</v>
      </c>
      <c r="DO143" s="176">
        <v>370.70400000000001</v>
      </c>
      <c r="DP143" s="176">
        <v>329.97899999999998</v>
      </c>
      <c r="DQ143" s="176">
        <v>412.42500000000001</v>
      </c>
      <c r="DR143" s="176">
        <v>413.50299999999999</v>
      </c>
      <c r="DS143" s="176">
        <v>417.52</v>
      </c>
      <c r="DT143" s="176">
        <v>336.87200000000001</v>
      </c>
      <c r="DU143" s="176">
        <v>333.36900000000003</v>
      </c>
      <c r="DV143" s="176">
        <v>373.32600000000002</v>
      </c>
      <c r="DW143" s="176">
        <v>372.72199999999998</v>
      </c>
      <c r="DX143" s="176">
        <v>373.77</v>
      </c>
      <c r="DY143" s="176">
        <v>374.214</v>
      </c>
      <c r="DZ143" s="176">
        <v>459.73500000000001</v>
      </c>
      <c r="EA143" s="176">
        <v>455.86099999999999</v>
      </c>
      <c r="EB143" s="176">
        <v>495.82</v>
      </c>
      <c r="EC143" s="176">
        <v>374.64400000000001</v>
      </c>
      <c r="ED143" s="176">
        <v>421.04</v>
      </c>
      <c r="EE143" s="176">
        <v>253.19900000000001</v>
      </c>
      <c r="EF143" s="277">
        <f t="shared" si="4"/>
        <v>4265.4060000000009</v>
      </c>
      <c r="EG143" s="277">
        <f t="shared" si="5"/>
        <v>4624.5720000000001</v>
      </c>
    </row>
    <row r="144" spans="1:137" x14ac:dyDescent="0.2">
      <c r="A144" s="184" t="str">
        <f>IF('1'!$A$1=1,B144,C144)</f>
        <v>Computer services</v>
      </c>
      <c r="B144" s="185" t="s">
        <v>297</v>
      </c>
      <c r="C144" s="185" t="s">
        <v>296</v>
      </c>
      <c r="D144" s="176">
        <v>1185.951</v>
      </c>
      <c r="E144" s="176">
        <v>1811.5120000000002</v>
      </c>
      <c r="F144" s="176">
        <v>3209.3580000000002</v>
      </c>
      <c r="G144" s="176">
        <v>2452.623</v>
      </c>
      <c r="H144" s="176">
        <v>1882.373</v>
      </c>
      <c r="I144" s="176">
        <v>2930.1309999999999</v>
      </c>
      <c r="J144" s="176">
        <v>2088.7080000000001</v>
      </c>
      <c r="K144" s="176">
        <v>2205.94</v>
      </c>
      <c r="L144" s="176">
        <v>2635.7939999999999</v>
      </c>
      <c r="M144" s="176">
        <v>2533.5920000000001</v>
      </c>
      <c r="N144" s="176">
        <v>2680.9520000000002</v>
      </c>
      <c r="O144" s="176">
        <v>3932.6089999999995</v>
      </c>
      <c r="P144" s="176">
        <v>2328.9309999999996</v>
      </c>
      <c r="Q144" s="176">
        <v>3167.1660000000002</v>
      </c>
      <c r="R144" s="176">
        <v>3847.9999999999995</v>
      </c>
      <c r="S144" s="176">
        <v>3511.2420000000002</v>
      </c>
      <c r="T144" s="176">
        <v>2923.951</v>
      </c>
      <c r="U144" s="176">
        <v>3617.9439999999995</v>
      </c>
      <c r="V144" s="176">
        <v>3548.8</v>
      </c>
      <c r="W144" s="176">
        <v>3584.268</v>
      </c>
      <c r="X144" s="176">
        <v>3547.1880000000001</v>
      </c>
      <c r="Y144" s="176">
        <v>3657.5329999999994</v>
      </c>
      <c r="Z144" s="176">
        <v>4060.748</v>
      </c>
      <c r="AA144" s="176">
        <v>4480.9740000000002</v>
      </c>
      <c r="AB144" s="176">
        <v>3420.9769999999999</v>
      </c>
      <c r="AC144" s="176">
        <v>4054.1659999999997</v>
      </c>
      <c r="AD144" s="176">
        <v>4644.2689999999993</v>
      </c>
      <c r="AE144" s="176">
        <v>4511.9470000000001</v>
      </c>
      <c r="AF144" s="176">
        <v>4782.6890000000003</v>
      </c>
      <c r="AG144" s="176">
        <v>4542.9409999999998</v>
      </c>
      <c r="AH144" s="176">
        <v>4492.692</v>
      </c>
      <c r="AI144" s="176">
        <v>4742.5250000000005</v>
      </c>
      <c r="AJ144" s="176">
        <v>4595.1149999999998</v>
      </c>
      <c r="AK144" s="176">
        <v>5490.9250000000002</v>
      </c>
      <c r="AL144" s="176">
        <v>5714.9279999999999</v>
      </c>
      <c r="AM144" s="176">
        <v>5668.4009999999998</v>
      </c>
      <c r="AN144" s="176">
        <v>4776.9670000000006</v>
      </c>
      <c r="AO144" s="176">
        <v>5624.4070000000002</v>
      </c>
      <c r="AP144" s="176">
        <v>5821.4070000000002</v>
      </c>
      <c r="AQ144" s="176">
        <v>5465.7160000000003</v>
      </c>
      <c r="AR144" s="176">
        <v>6021.6820000000007</v>
      </c>
      <c r="AS144" s="176">
        <v>5554.86</v>
      </c>
      <c r="AT144" s="176">
        <v>6177.7609999999995</v>
      </c>
      <c r="AU144" s="176">
        <v>6650.6949999999997</v>
      </c>
      <c r="AV144" s="176">
        <v>6596.7559999999994</v>
      </c>
      <c r="AW144" s="176">
        <v>6750.5720000000001</v>
      </c>
      <c r="AX144" s="176">
        <v>7234.7759999999998</v>
      </c>
      <c r="AY144" s="176">
        <v>7447.4889999999996</v>
      </c>
      <c r="AZ144" s="176">
        <v>6774.6390000000001</v>
      </c>
      <c r="BA144" s="176">
        <v>7116.0969999999998</v>
      </c>
      <c r="BB144" s="176">
        <v>6957.6559999999999</v>
      </c>
      <c r="BC144" s="176">
        <v>7480.4070000000002</v>
      </c>
      <c r="BD144" s="176">
        <v>7913.6550000000007</v>
      </c>
      <c r="BE144" s="176">
        <v>7817.5330000000004</v>
      </c>
      <c r="BF144" s="176">
        <v>7725.405999999999</v>
      </c>
      <c r="BG144" s="176">
        <v>7927.5540000000001</v>
      </c>
      <c r="BH144" s="176">
        <v>7207.99</v>
      </c>
      <c r="BI144" s="176">
        <v>8112.2840000000006</v>
      </c>
      <c r="BJ144" s="176">
        <v>8260.5889999999999</v>
      </c>
      <c r="BK144" s="176">
        <v>9089.6329999999998</v>
      </c>
      <c r="BL144" s="176">
        <v>7284.0440000000008</v>
      </c>
      <c r="BM144" s="176">
        <v>8338.2219999999998</v>
      </c>
      <c r="BN144" s="176">
        <v>9983.8470000000016</v>
      </c>
      <c r="BO144" s="176">
        <v>9283.607</v>
      </c>
      <c r="BP144" s="176">
        <v>9036.4290000000001</v>
      </c>
      <c r="BQ144" s="176">
        <v>9668.0580000000009</v>
      </c>
      <c r="BR144" s="176">
        <v>9422.9290000000001</v>
      </c>
      <c r="BS144" s="176">
        <v>9852.6679999999997</v>
      </c>
      <c r="BT144" s="176">
        <v>10407.339</v>
      </c>
      <c r="BU144" s="176">
        <v>10848.456</v>
      </c>
      <c r="BV144" s="176">
        <v>11324.062</v>
      </c>
      <c r="BW144" s="176">
        <v>13211.599</v>
      </c>
      <c r="BX144" s="176">
        <v>10102.678</v>
      </c>
      <c r="BY144" s="176">
        <v>11878.865000000002</v>
      </c>
      <c r="BZ144" s="176">
        <v>13314.073</v>
      </c>
      <c r="CA144" s="176">
        <v>13937.074999999999</v>
      </c>
      <c r="CB144" s="176">
        <v>12531.694</v>
      </c>
      <c r="CC144" s="176">
        <v>13320.297</v>
      </c>
      <c r="CD144" s="176">
        <v>13961.064</v>
      </c>
      <c r="CE144" s="176">
        <v>14329.894999999999</v>
      </c>
      <c r="CF144" s="176">
        <v>14566.645999999999</v>
      </c>
      <c r="CG144" s="176">
        <v>15165.440999999999</v>
      </c>
      <c r="CH144" s="176">
        <v>15973.517</v>
      </c>
      <c r="CI144" s="176">
        <v>18260.231</v>
      </c>
      <c r="CJ144" s="176">
        <v>15277.773999999999</v>
      </c>
      <c r="CK144" s="176">
        <v>22389.966999999997</v>
      </c>
      <c r="CL144" s="176">
        <v>15154.038</v>
      </c>
      <c r="CM144" s="176">
        <v>16529.018</v>
      </c>
      <c r="CN144" s="176">
        <v>16411.999</v>
      </c>
      <c r="CO144" s="176">
        <v>15475.841999999999</v>
      </c>
      <c r="CP144" s="176">
        <v>15956.892</v>
      </c>
      <c r="CQ144" s="176">
        <v>21209.788</v>
      </c>
      <c r="CR144" s="176">
        <v>19381.358</v>
      </c>
      <c r="CS144" s="176">
        <v>17845.477000000003</v>
      </c>
      <c r="CT144" s="176">
        <v>19417.927</v>
      </c>
      <c r="CU144" s="176">
        <v>23952.433000000001</v>
      </c>
      <c r="CV144" s="176">
        <v>16858.125</v>
      </c>
      <c r="CW144" s="176">
        <v>18247.731</v>
      </c>
      <c r="CX144" s="176">
        <v>18979.102999999999</v>
      </c>
      <c r="CY144" s="176">
        <v>17772.339</v>
      </c>
      <c r="CZ144" s="176">
        <v>19454.494999999999</v>
      </c>
      <c r="DA144" s="176">
        <v>19125.378000000001</v>
      </c>
      <c r="DB144" s="176">
        <v>18174.594000000001</v>
      </c>
      <c r="DC144" s="176">
        <v>18467.143</v>
      </c>
      <c r="DD144" s="176">
        <v>17077.537</v>
      </c>
      <c r="DE144" s="176">
        <v>16981.312000000002</v>
      </c>
      <c r="DF144" s="176">
        <v>17643.845000000001</v>
      </c>
      <c r="DG144" s="176">
        <v>18509.868999999999</v>
      </c>
      <c r="DH144" s="176">
        <v>16283.444000000001</v>
      </c>
      <c r="DI144" s="176">
        <v>17315.64</v>
      </c>
      <c r="DJ144" s="176">
        <v>19293.27</v>
      </c>
      <c r="DK144" s="176">
        <v>18696.260999999999</v>
      </c>
      <c r="DL144" s="176">
        <v>18703.434000000001</v>
      </c>
      <c r="DM144" s="176">
        <v>17202.942999999999</v>
      </c>
      <c r="DN144" s="176">
        <v>19347.364000000001</v>
      </c>
      <c r="DO144" s="176">
        <v>17752.620999999999</v>
      </c>
      <c r="DP144" s="176">
        <v>18313.828000000001</v>
      </c>
      <c r="DQ144" s="176">
        <v>18311.652000000002</v>
      </c>
      <c r="DR144" s="176">
        <v>18070.064999999999</v>
      </c>
      <c r="DS144" s="176">
        <v>20124.469000000001</v>
      </c>
      <c r="DT144" s="176">
        <v>16338.278999999999</v>
      </c>
      <c r="DU144" s="176">
        <v>18835.338</v>
      </c>
      <c r="DV144" s="176">
        <v>18624.833999999999</v>
      </c>
      <c r="DW144" s="176">
        <v>20334.028999999999</v>
      </c>
      <c r="DX144" s="176">
        <v>19186.86</v>
      </c>
      <c r="DY144" s="176">
        <v>18461.208999999999</v>
      </c>
      <c r="DZ144" s="176">
        <v>19643.226999999999</v>
      </c>
      <c r="EA144" s="176">
        <v>18814.623</v>
      </c>
      <c r="EB144" s="176">
        <v>19130.373</v>
      </c>
      <c r="EC144" s="176">
        <v>19398.228999999999</v>
      </c>
      <c r="ED144" s="176">
        <v>18988.904000000002</v>
      </c>
      <c r="EE144" s="176">
        <v>22492.546999999999</v>
      </c>
      <c r="EF144" s="277">
        <f t="shared" si="4"/>
        <v>219414.99100000004</v>
      </c>
      <c r="EG144" s="277">
        <f t="shared" si="5"/>
        <v>230248.45199999999</v>
      </c>
    </row>
    <row r="145" spans="1:137" x14ac:dyDescent="0.2">
      <c r="A145" s="174" t="str">
        <f>IF('1'!$A$1=1,B145,C145)</f>
        <v xml:space="preserve">     Credit</v>
      </c>
      <c r="B145" s="175" t="s">
        <v>214</v>
      </c>
      <c r="C145" s="175" t="s">
        <v>233</v>
      </c>
      <c r="D145" s="176">
        <v>1739.395</v>
      </c>
      <c r="E145" s="176">
        <v>2521.4290000000001</v>
      </c>
      <c r="F145" s="176">
        <v>3744.2510000000002</v>
      </c>
      <c r="G145" s="176">
        <v>3020.36</v>
      </c>
      <c r="H145" s="176">
        <v>2279.7629999999999</v>
      </c>
      <c r="I145" s="176">
        <v>3376.02</v>
      </c>
      <c r="J145" s="176">
        <v>2806.701</v>
      </c>
      <c r="K145" s="176">
        <v>2876.373</v>
      </c>
      <c r="L145" s="176">
        <v>3223.9459999999999</v>
      </c>
      <c r="M145" s="176">
        <v>2992.259</v>
      </c>
      <c r="N145" s="176">
        <v>3357.018</v>
      </c>
      <c r="O145" s="176">
        <v>4728.4939999999997</v>
      </c>
      <c r="P145" s="176">
        <v>2717.0859999999998</v>
      </c>
      <c r="Q145" s="176">
        <v>4064.53</v>
      </c>
      <c r="R145" s="176">
        <v>4717.7529999999997</v>
      </c>
      <c r="S145" s="176">
        <v>4100.72</v>
      </c>
      <c r="T145" s="176">
        <v>3604.5259999999998</v>
      </c>
      <c r="U145" s="176">
        <v>4116.9709999999995</v>
      </c>
      <c r="V145" s="176">
        <v>4194.0360000000001</v>
      </c>
      <c r="W145" s="176">
        <v>4210.8879999999999</v>
      </c>
      <c r="X145" s="176">
        <v>4309.1760000000004</v>
      </c>
      <c r="Y145" s="176">
        <v>4404.4939999999997</v>
      </c>
      <c r="Z145" s="176">
        <v>4677.5709999999999</v>
      </c>
      <c r="AA145" s="176">
        <v>5450.5410000000002</v>
      </c>
      <c r="AB145" s="176">
        <v>4235.4949999999999</v>
      </c>
      <c r="AC145" s="176">
        <v>4973.1099999999997</v>
      </c>
      <c r="AD145" s="176">
        <v>5292.3059999999996</v>
      </c>
      <c r="AE145" s="176">
        <v>5263.9380000000001</v>
      </c>
      <c r="AF145" s="176">
        <v>5364.01</v>
      </c>
      <c r="AG145" s="176">
        <v>5143.4449999999997</v>
      </c>
      <c r="AH145" s="176">
        <v>5271.7709999999997</v>
      </c>
      <c r="AI145" s="176">
        <v>5383.4070000000002</v>
      </c>
      <c r="AJ145" s="176">
        <v>5378.3729999999996</v>
      </c>
      <c r="AK145" s="176">
        <v>6530.4690000000001</v>
      </c>
      <c r="AL145" s="176">
        <v>6542.7920000000004</v>
      </c>
      <c r="AM145" s="176">
        <v>6714.0280000000002</v>
      </c>
      <c r="AN145" s="176">
        <v>5800.6030000000001</v>
      </c>
      <c r="AO145" s="176">
        <v>6466.71</v>
      </c>
      <c r="AP145" s="176">
        <v>6637.9840000000004</v>
      </c>
      <c r="AQ145" s="176">
        <v>6694.848</v>
      </c>
      <c r="AR145" s="176">
        <v>6885.6620000000003</v>
      </c>
      <c r="AS145" s="176">
        <v>6576.7449999999999</v>
      </c>
      <c r="AT145" s="176">
        <v>7418.5929999999998</v>
      </c>
      <c r="AU145" s="176">
        <v>7722.5010000000002</v>
      </c>
      <c r="AV145" s="176">
        <v>7301.5379999999996</v>
      </c>
      <c r="AW145" s="176">
        <v>7988.1769999999997</v>
      </c>
      <c r="AX145" s="176">
        <v>8296.2489999999998</v>
      </c>
      <c r="AY145" s="176">
        <v>9392.7289999999994</v>
      </c>
      <c r="AZ145" s="176">
        <v>7973.4440000000004</v>
      </c>
      <c r="BA145" s="176">
        <v>8256.8459999999995</v>
      </c>
      <c r="BB145" s="176">
        <v>8327.6959999999999</v>
      </c>
      <c r="BC145" s="176">
        <v>8552.8670000000002</v>
      </c>
      <c r="BD145" s="176">
        <v>9390.8700000000008</v>
      </c>
      <c r="BE145" s="176">
        <v>8798.0370000000003</v>
      </c>
      <c r="BF145" s="176">
        <v>9296.2389999999996</v>
      </c>
      <c r="BG145" s="176">
        <v>8962.6810000000005</v>
      </c>
      <c r="BH145" s="176">
        <v>8520.7849999999999</v>
      </c>
      <c r="BI145" s="176">
        <v>9228.6530000000002</v>
      </c>
      <c r="BJ145" s="176">
        <v>9259.6569999999992</v>
      </c>
      <c r="BK145" s="176">
        <v>10718.683999999999</v>
      </c>
      <c r="BL145" s="176">
        <v>8827.6830000000009</v>
      </c>
      <c r="BM145" s="176">
        <v>9518.8549999999996</v>
      </c>
      <c r="BN145" s="176">
        <v>11278.049000000001</v>
      </c>
      <c r="BO145" s="176">
        <v>10535.941000000001</v>
      </c>
      <c r="BP145" s="176">
        <v>10162.630999999999</v>
      </c>
      <c r="BQ145" s="176">
        <v>10495.986000000001</v>
      </c>
      <c r="BR145" s="176">
        <v>11280.201999999999</v>
      </c>
      <c r="BS145" s="176">
        <v>11641.56</v>
      </c>
      <c r="BT145" s="176">
        <v>11778.198</v>
      </c>
      <c r="BU145" s="176">
        <v>12264.704</v>
      </c>
      <c r="BV145" s="176">
        <v>12654.638999999999</v>
      </c>
      <c r="BW145" s="176">
        <v>15493.346</v>
      </c>
      <c r="BX145" s="176">
        <v>11795.864</v>
      </c>
      <c r="BY145" s="176">
        <v>13384.637000000001</v>
      </c>
      <c r="BZ145" s="176">
        <v>15176.376</v>
      </c>
      <c r="CA145" s="176">
        <v>15529.085999999999</v>
      </c>
      <c r="CB145" s="176">
        <v>13856.630999999999</v>
      </c>
      <c r="CC145" s="176">
        <v>14900.209000000001</v>
      </c>
      <c r="CD145" s="176">
        <v>15621.152</v>
      </c>
      <c r="CE145" s="176">
        <v>15910.200999999999</v>
      </c>
      <c r="CF145" s="176">
        <v>16597.957999999999</v>
      </c>
      <c r="CG145" s="176">
        <v>16827.045999999998</v>
      </c>
      <c r="CH145" s="176">
        <v>17851.199000000001</v>
      </c>
      <c r="CI145" s="176">
        <v>21553.06</v>
      </c>
      <c r="CJ145" s="176">
        <v>17880.031999999999</v>
      </c>
      <c r="CK145" s="176">
        <v>23839.063999999998</v>
      </c>
      <c r="CL145" s="176">
        <v>15241.803</v>
      </c>
      <c r="CM145" s="176">
        <v>16909.331999999999</v>
      </c>
      <c r="CN145" s="176">
        <v>17582.195</v>
      </c>
      <c r="CO145" s="176">
        <v>16499.763999999999</v>
      </c>
      <c r="CP145" s="176">
        <v>17262.744999999999</v>
      </c>
      <c r="CQ145" s="176">
        <v>22709.100999999999</v>
      </c>
      <c r="CR145" s="176">
        <v>21136.651000000002</v>
      </c>
      <c r="CS145" s="176">
        <v>19564.201000000001</v>
      </c>
      <c r="CT145" s="176">
        <v>21209.788</v>
      </c>
      <c r="CU145" s="176">
        <v>27463.019</v>
      </c>
      <c r="CV145" s="176">
        <v>19308.221000000001</v>
      </c>
      <c r="CW145" s="176">
        <v>20003.024000000001</v>
      </c>
      <c r="CX145" s="176">
        <v>21941.16</v>
      </c>
      <c r="CY145" s="176">
        <v>19710.474999999999</v>
      </c>
      <c r="CZ145" s="176">
        <v>21575.473999999998</v>
      </c>
      <c r="DA145" s="176">
        <v>20953.808000000001</v>
      </c>
      <c r="DB145" s="176">
        <v>20441.847000000002</v>
      </c>
      <c r="DC145" s="176">
        <v>20697.828000000001</v>
      </c>
      <c r="DD145" s="176">
        <v>19052.241000000002</v>
      </c>
      <c r="DE145" s="176">
        <v>19318.525000000001</v>
      </c>
      <c r="DF145" s="176">
        <v>20391.656999999999</v>
      </c>
      <c r="DG145" s="176">
        <v>22664.388999999999</v>
      </c>
      <c r="DH145" s="176">
        <v>19237.185000000001</v>
      </c>
      <c r="DI145" s="176">
        <v>19631.986000000001</v>
      </c>
      <c r="DJ145" s="176">
        <v>21845.084999999999</v>
      </c>
      <c r="DK145" s="176">
        <v>21451.5</v>
      </c>
      <c r="DL145" s="176">
        <v>22237.629000000001</v>
      </c>
      <c r="DM145" s="176">
        <v>20724.487000000001</v>
      </c>
      <c r="DN145" s="176">
        <v>22339.647000000001</v>
      </c>
      <c r="DO145" s="176">
        <v>20883.012999999999</v>
      </c>
      <c r="DP145" s="176">
        <v>21407.38</v>
      </c>
      <c r="DQ145" s="176">
        <v>21940.988000000001</v>
      </c>
      <c r="DR145" s="176">
        <v>21502.136999999999</v>
      </c>
      <c r="DS145" s="176">
        <v>25719.238000000001</v>
      </c>
      <c r="DT145" s="176">
        <v>20591.284</v>
      </c>
      <c r="DU145" s="176">
        <v>22294.039000000001</v>
      </c>
      <c r="DV145" s="176">
        <v>22648.462</v>
      </c>
      <c r="DW145" s="176">
        <v>23564.281999999999</v>
      </c>
      <c r="DX145" s="176">
        <v>22633.85</v>
      </c>
      <c r="DY145" s="176">
        <v>21870.712</v>
      </c>
      <c r="DZ145" s="176">
        <v>23195.725999999999</v>
      </c>
      <c r="EA145" s="176">
        <v>22378.626</v>
      </c>
      <c r="EB145" s="176">
        <v>23014.293000000001</v>
      </c>
      <c r="EC145" s="176">
        <v>23560.938999999998</v>
      </c>
      <c r="ED145" s="176">
        <v>22862.472000000002</v>
      </c>
      <c r="EE145" s="176">
        <v>28906.932000000001</v>
      </c>
      <c r="EF145" s="277">
        <f t="shared" si="4"/>
        <v>258920.27500000002</v>
      </c>
      <c r="EG145" s="277">
        <f t="shared" si="5"/>
        <v>277521.61699999997</v>
      </c>
    </row>
    <row r="146" spans="1:137" x14ac:dyDescent="0.2">
      <c r="A146" s="174" t="str">
        <f>IF('1'!$A$1=1,B146,C146)</f>
        <v xml:space="preserve">     Debit</v>
      </c>
      <c r="B146" s="175" t="s">
        <v>216</v>
      </c>
      <c r="C146" s="175" t="s">
        <v>234</v>
      </c>
      <c r="D146" s="176">
        <v>553.44399999999996</v>
      </c>
      <c r="E146" s="176">
        <v>709.91700000000003</v>
      </c>
      <c r="F146" s="176">
        <v>534.89300000000003</v>
      </c>
      <c r="G146" s="176">
        <v>567.73699999999997</v>
      </c>
      <c r="H146" s="176">
        <v>397.39</v>
      </c>
      <c r="I146" s="176">
        <v>445.88900000000001</v>
      </c>
      <c r="J146" s="176">
        <v>717.99300000000005</v>
      </c>
      <c r="K146" s="176">
        <v>670.43299999999999</v>
      </c>
      <c r="L146" s="176">
        <v>588.15200000000004</v>
      </c>
      <c r="M146" s="176">
        <v>458.66699999999997</v>
      </c>
      <c r="N146" s="176">
        <v>676.06600000000003</v>
      </c>
      <c r="O146" s="176">
        <v>795.88499999999999</v>
      </c>
      <c r="P146" s="176">
        <v>388.15499999999997</v>
      </c>
      <c r="Q146" s="176">
        <v>897.36400000000003</v>
      </c>
      <c r="R146" s="176">
        <v>869.75300000000004</v>
      </c>
      <c r="S146" s="176">
        <v>589.47799999999995</v>
      </c>
      <c r="T146" s="176">
        <v>680.57500000000005</v>
      </c>
      <c r="U146" s="176">
        <v>499.02699999999999</v>
      </c>
      <c r="V146" s="176">
        <v>645.23599999999999</v>
      </c>
      <c r="W146" s="176">
        <v>626.62</v>
      </c>
      <c r="X146" s="176">
        <v>761.98800000000006</v>
      </c>
      <c r="Y146" s="176">
        <v>746.96100000000001</v>
      </c>
      <c r="Z146" s="176">
        <v>616.82299999999998</v>
      </c>
      <c r="AA146" s="176">
        <v>969.56700000000001</v>
      </c>
      <c r="AB146" s="176">
        <v>814.51800000000003</v>
      </c>
      <c r="AC146" s="176">
        <v>918.94399999999996</v>
      </c>
      <c r="AD146" s="176">
        <v>648.03700000000003</v>
      </c>
      <c r="AE146" s="176">
        <v>751.99099999999999</v>
      </c>
      <c r="AF146" s="176">
        <v>581.32100000000003</v>
      </c>
      <c r="AG146" s="176">
        <v>600.50400000000002</v>
      </c>
      <c r="AH146" s="176">
        <v>779.07899999999995</v>
      </c>
      <c r="AI146" s="176">
        <v>640.88199999999995</v>
      </c>
      <c r="AJ146" s="176">
        <v>783.25800000000004</v>
      </c>
      <c r="AK146" s="176">
        <v>1039.5440000000001</v>
      </c>
      <c r="AL146" s="176">
        <v>827.86400000000003</v>
      </c>
      <c r="AM146" s="176">
        <v>1045.627</v>
      </c>
      <c r="AN146" s="176">
        <v>1023.636</v>
      </c>
      <c r="AO146" s="176">
        <v>842.303</v>
      </c>
      <c r="AP146" s="176">
        <v>816.577</v>
      </c>
      <c r="AQ146" s="176">
        <v>1229.1320000000001</v>
      </c>
      <c r="AR146" s="176">
        <v>863.98</v>
      </c>
      <c r="AS146" s="176">
        <v>1021.885</v>
      </c>
      <c r="AT146" s="176">
        <v>1240.8320000000001</v>
      </c>
      <c r="AU146" s="176">
        <v>1071.806</v>
      </c>
      <c r="AV146" s="176">
        <v>704.78200000000004</v>
      </c>
      <c r="AW146" s="176">
        <v>1237.605</v>
      </c>
      <c r="AX146" s="176">
        <v>1061.473</v>
      </c>
      <c r="AY146" s="176">
        <v>1945.24</v>
      </c>
      <c r="AZ146" s="176">
        <v>1198.8050000000001</v>
      </c>
      <c r="BA146" s="176">
        <v>1140.749</v>
      </c>
      <c r="BB146" s="176">
        <v>1370.04</v>
      </c>
      <c r="BC146" s="176">
        <v>1072.46</v>
      </c>
      <c r="BD146" s="176">
        <v>1477.2149999999999</v>
      </c>
      <c r="BE146" s="176">
        <v>980.50400000000002</v>
      </c>
      <c r="BF146" s="176">
        <v>1570.8330000000001</v>
      </c>
      <c r="BG146" s="176">
        <v>1035.127</v>
      </c>
      <c r="BH146" s="176">
        <v>1312.7950000000001</v>
      </c>
      <c r="BI146" s="176">
        <v>1116.3689999999999</v>
      </c>
      <c r="BJ146" s="176">
        <v>999.06799999999998</v>
      </c>
      <c r="BK146" s="176">
        <v>1629.0509999999999</v>
      </c>
      <c r="BL146" s="176">
        <v>1543.6389999999999</v>
      </c>
      <c r="BM146" s="176">
        <v>1180.633</v>
      </c>
      <c r="BN146" s="176">
        <v>1294.202</v>
      </c>
      <c r="BO146" s="176">
        <v>1252.3340000000001</v>
      </c>
      <c r="BP146" s="176">
        <v>1126.202</v>
      </c>
      <c r="BQ146" s="176">
        <v>827.928</v>
      </c>
      <c r="BR146" s="176">
        <v>1857.2729999999999</v>
      </c>
      <c r="BS146" s="176">
        <v>1788.8920000000001</v>
      </c>
      <c r="BT146" s="176">
        <v>1370.8589999999999</v>
      </c>
      <c r="BU146" s="176">
        <v>1416.248</v>
      </c>
      <c r="BV146" s="176">
        <v>1330.577</v>
      </c>
      <c r="BW146" s="176">
        <v>2281.7469999999998</v>
      </c>
      <c r="BX146" s="176">
        <v>1693.1859999999999</v>
      </c>
      <c r="BY146" s="176">
        <v>1505.7719999999999</v>
      </c>
      <c r="BZ146" s="176">
        <v>1862.3030000000001</v>
      </c>
      <c r="CA146" s="176">
        <v>1592.011</v>
      </c>
      <c r="CB146" s="176">
        <v>1324.9369999999999</v>
      </c>
      <c r="CC146" s="176">
        <v>1579.912</v>
      </c>
      <c r="CD146" s="176">
        <v>1660.088</v>
      </c>
      <c r="CE146" s="176">
        <v>1580.306</v>
      </c>
      <c r="CF146" s="176">
        <v>2031.3119999999999</v>
      </c>
      <c r="CG146" s="176">
        <v>1661.605</v>
      </c>
      <c r="CH146" s="176">
        <v>1877.682</v>
      </c>
      <c r="CI146" s="176">
        <v>3292.8290000000002</v>
      </c>
      <c r="CJ146" s="176">
        <v>2602.2579999999998</v>
      </c>
      <c r="CK146" s="176">
        <v>1449.097</v>
      </c>
      <c r="CL146" s="176">
        <v>87.765000000000001</v>
      </c>
      <c r="CM146" s="176">
        <v>380.31400000000002</v>
      </c>
      <c r="CN146" s="176">
        <v>1170.1959999999999</v>
      </c>
      <c r="CO146" s="176">
        <v>1023.922</v>
      </c>
      <c r="CP146" s="176">
        <v>1305.8530000000001</v>
      </c>
      <c r="CQ146" s="176">
        <v>1499.3130000000001</v>
      </c>
      <c r="CR146" s="176">
        <v>1755.2929999999999</v>
      </c>
      <c r="CS146" s="176">
        <v>1718.7239999999999</v>
      </c>
      <c r="CT146" s="176">
        <v>1791.8610000000001</v>
      </c>
      <c r="CU146" s="176">
        <v>3510.5859999999998</v>
      </c>
      <c r="CV146" s="176">
        <v>2450.096</v>
      </c>
      <c r="CW146" s="176">
        <v>1755.2929999999999</v>
      </c>
      <c r="CX146" s="176">
        <v>2962.0569999999998</v>
      </c>
      <c r="CY146" s="176">
        <v>1938.136</v>
      </c>
      <c r="CZ146" s="176">
        <v>2120.9789999999998</v>
      </c>
      <c r="DA146" s="176">
        <v>1828.43</v>
      </c>
      <c r="DB146" s="176">
        <v>2267.2530000000002</v>
      </c>
      <c r="DC146" s="176">
        <v>2230.6849999999999</v>
      </c>
      <c r="DD146" s="176">
        <v>1974.704</v>
      </c>
      <c r="DE146" s="176">
        <v>2337.2130000000002</v>
      </c>
      <c r="DF146" s="176">
        <v>2747.8119999999999</v>
      </c>
      <c r="DG146" s="176">
        <v>4154.5200000000004</v>
      </c>
      <c r="DH146" s="176">
        <v>2953.741</v>
      </c>
      <c r="DI146" s="176">
        <v>2316.346</v>
      </c>
      <c r="DJ146" s="176">
        <v>2551.8150000000001</v>
      </c>
      <c r="DK146" s="176">
        <v>2755.239</v>
      </c>
      <c r="DL146" s="176">
        <v>3534.1950000000002</v>
      </c>
      <c r="DM146" s="176">
        <v>3521.5439999999999</v>
      </c>
      <c r="DN146" s="176">
        <v>2992.2829999999999</v>
      </c>
      <c r="DO146" s="176">
        <v>3130.3919999999998</v>
      </c>
      <c r="DP146" s="176">
        <v>3093.5520000000001</v>
      </c>
      <c r="DQ146" s="176">
        <v>3629.3359999999998</v>
      </c>
      <c r="DR146" s="176">
        <v>3432.0720000000001</v>
      </c>
      <c r="DS146" s="176">
        <v>5594.7690000000002</v>
      </c>
      <c r="DT146" s="176">
        <v>4253.0050000000001</v>
      </c>
      <c r="DU146" s="176">
        <v>3458.701</v>
      </c>
      <c r="DV146" s="176">
        <v>4023.6280000000002</v>
      </c>
      <c r="DW146" s="176">
        <v>3230.2530000000002</v>
      </c>
      <c r="DX146" s="176">
        <v>3446.99</v>
      </c>
      <c r="DY146" s="176">
        <v>3409.5030000000002</v>
      </c>
      <c r="DZ146" s="176">
        <v>3552.4989999999998</v>
      </c>
      <c r="EA146" s="176">
        <v>3564.0030000000002</v>
      </c>
      <c r="EB146" s="176">
        <v>3883.92</v>
      </c>
      <c r="EC146" s="176">
        <v>4162.71</v>
      </c>
      <c r="ED146" s="176">
        <v>3873.5680000000002</v>
      </c>
      <c r="EE146" s="176">
        <v>6414.3850000000002</v>
      </c>
      <c r="EF146" s="277">
        <f t="shared" si="4"/>
        <v>39505.284</v>
      </c>
      <c r="EG146" s="277">
        <f t="shared" si="5"/>
        <v>47273.165000000001</v>
      </c>
    </row>
    <row r="147" spans="1:137" x14ac:dyDescent="0.2">
      <c r="A147" s="184" t="str">
        <f>IF('1'!$A$1=1,B147,C147)</f>
        <v>Information services</v>
      </c>
      <c r="B147" s="185" t="s">
        <v>299</v>
      </c>
      <c r="C147" s="185" t="s">
        <v>298</v>
      </c>
      <c r="D147" s="176">
        <v>94.876000000000005</v>
      </c>
      <c r="E147" s="176">
        <v>122.399</v>
      </c>
      <c r="F147" s="176">
        <v>23.257000000000005</v>
      </c>
      <c r="G147" s="176">
        <v>0</v>
      </c>
      <c r="H147" s="176">
        <v>20.916000000000004</v>
      </c>
      <c r="I147" s="176">
        <v>0</v>
      </c>
      <c r="J147" s="176">
        <v>0</v>
      </c>
      <c r="K147" s="176">
        <v>21.626999999999999</v>
      </c>
      <c r="L147" s="176">
        <v>21.782999999999994</v>
      </c>
      <c r="M147" s="176">
        <v>-21.841000000000001</v>
      </c>
      <c r="N147" s="176">
        <v>0</v>
      </c>
      <c r="O147" s="176">
        <v>46.817</v>
      </c>
      <c r="P147" s="176">
        <v>24.258999999999997</v>
      </c>
      <c r="Q147" s="176">
        <v>0</v>
      </c>
      <c r="R147" s="176">
        <v>0</v>
      </c>
      <c r="S147" s="176">
        <v>0</v>
      </c>
      <c r="T147" s="176">
        <v>25.206999999999997</v>
      </c>
      <c r="U147" s="176">
        <v>24.951000000000001</v>
      </c>
      <c r="V147" s="176">
        <v>-49.632999999999996</v>
      </c>
      <c r="W147" s="176">
        <v>0</v>
      </c>
      <c r="X147" s="176">
        <v>26.276000000000003</v>
      </c>
      <c r="Y147" s="176">
        <v>0</v>
      </c>
      <c r="Z147" s="176">
        <v>0</v>
      </c>
      <c r="AA147" s="176">
        <v>26.204000000000001</v>
      </c>
      <c r="AB147" s="176">
        <v>27.150000000000002</v>
      </c>
      <c r="AC147" s="176">
        <v>0</v>
      </c>
      <c r="AD147" s="176">
        <v>-27.001000000000001</v>
      </c>
      <c r="AE147" s="176">
        <v>-26.856999999999999</v>
      </c>
      <c r="AF147" s="176">
        <v>26.423000000000002</v>
      </c>
      <c r="AG147" s="176">
        <v>0</v>
      </c>
      <c r="AH147" s="176">
        <v>0</v>
      </c>
      <c r="AI147" s="176">
        <v>0</v>
      </c>
      <c r="AJ147" s="176">
        <v>0</v>
      </c>
      <c r="AK147" s="176">
        <v>0</v>
      </c>
      <c r="AL147" s="176">
        <v>0</v>
      </c>
      <c r="AM147" s="176">
        <v>0</v>
      </c>
      <c r="AN147" s="176">
        <v>0</v>
      </c>
      <c r="AO147" s="176">
        <v>-27.171000000000006</v>
      </c>
      <c r="AP147" s="176">
        <v>0</v>
      </c>
      <c r="AQ147" s="176">
        <v>-52.304000000000002</v>
      </c>
      <c r="AR147" s="176">
        <v>0</v>
      </c>
      <c r="AS147" s="176">
        <v>-26.202000000000002</v>
      </c>
      <c r="AT147" s="176">
        <v>-26.400000000000002</v>
      </c>
      <c r="AU147" s="176">
        <v>27.481999999999999</v>
      </c>
      <c r="AV147" s="176">
        <v>0</v>
      </c>
      <c r="AW147" s="176">
        <v>0</v>
      </c>
      <c r="AX147" s="176">
        <v>0</v>
      </c>
      <c r="AY147" s="176">
        <v>0</v>
      </c>
      <c r="AZ147" s="176">
        <v>0</v>
      </c>
      <c r="BA147" s="176">
        <v>0</v>
      </c>
      <c r="BB147" s="176">
        <v>0</v>
      </c>
      <c r="BC147" s="176">
        <v>0</v>
      </c>
      <c r="BD147" s="176">
        <v>0</v>
      </c>
      <c r="BE147" s="176">
        <v>26.5</v>
      </c>
      <c r="BF147" s="176">
        <v>25.751000000000005</v>
      </c>
      <c r="BG147" s="176">
        <v>25.247</v>
      </c>
      <c r="BH147" s="176">
        <v>0</v>
      </c>
      <c r="BI147" s="176">
        <v>24.808999999999997</v>
      </c>
      <c r="BJ147" s="176">
        <v>48.734999999999999</v>
      </c>
      <c r="BK147" s="176">
        <v>47.219000000000008</v>
      </c>
      <c r="BL147" s="176">
        <v>72.358000000000004</v>
      </c>
      <c r="BM147" s="176">
        <v>49.192999999999998</v>
      </c>
      <c r="BN147" s="176">
        <v>26.411999999999992</v>
      </c>
      <c r="BO147" s="176">
        <v>27.225000000000009</v>
      </c>
      <c r="BP147" s="176">
        <v>26.814999999999998</v>
      </c>
      <c r="BQ147" s="176">
        <v>80.121999999999986</v>
      </c>
      <c r="BR147" s="176">
        <v>27.312000000000012</v>
      </c>
      <c r="BS147" s="176">
        <v>110.086</v>
      </c>
      <c r="BT147" s="176">
        <v>55.953000000000003</v>
      </c>
      <c r="BU147" s="176">
        <v>56.65</v>
      </c>
      <c r="BV147" s="176">
        <v>28.310000000000009</v>
      </c>
      <c r="BW147" s="176">
        <v>28.17</v>
      </c>
      <c r="BX147" s="176">
        <v>28.219000000000008</v>
      </c>
      <c r="BY147" s="176">
        <v>0</v>
      </c>
      <c r="BZ147" s="176">
        <v>27.795000000000002</v>
      </c>
      <c r="CA147" s="176">
        <v>55.86</v>
      </c>
      <c r="CB147" s="176">
        <v>55.204999999999998</v>
      </c>
      <c r="CC147" s="176">
        <v>-27.239000000000004</v>
      </c>
      <c r="CD147" s="176">
        <v>27.213999999999999</v>
      </c>
      <c r="CE147" s="176">
        <v>53.568999999999996</v>
      </c>
      <c r="CF147" s="176">
        <v>80.183000000000007</v>
      </c>
      <c r="CG147" s="176">
        <v>79.123999999999995</v>
      </c>
      <c r="CH147" s="176">
        <v>26.445999999999998</v>
      </c>
      <c r="CI147" s="176">
        <v>27.213000000000008</v>
      </c>
      <c r="CJ147" s="176">
        <v>167.887</v>
      </c>
      <c r="CK147" s="176">
        <v>113.655</v>
      </c>
      <c r="CL147" s="176">
        <v>29.254999999999999</v>
      </c>
      <c r="CM147" s="176">
        <v>58.51</v>
      </c>
      <c r="CN147" s="176">
        <v>58.51</v>
      </c>
      <c r="CO147" s="176">
        <v>29.255000000000003</v>
      </c>
      <c r="CP147" s="176">
        <v>63.699999999999996</v>
      </c>
      <c r="CQ147" s="176">
        <v>109.706</v>
      </c>
      <c r="CR147" s="176">
        <v>73.137</v>
      </c>
      <c r="CS147" s="176">
        <v>73.137</v>
      </c>
      <c r="CT147" s="176">
        <v>73.137</v>
      </c>
      <c r="CU147" s="176">
        <v>0</v>
      </c>
      <c r="CV147" s="176">
        <v>73.137</v>
      </c>
      <c r="CW147" s="176">
        <v>36.569000000000003</v>
      </c>
      <c r="CX147" s="176">
        <v>109.705</v>
      </c>
      <c r="CY147" s="176">
        <v>109.705</v>
      </c>
      <c r="CZ147" s="176">
        <v>109.70599999999999</v>
      </c>
      <c r="DA147" s="176">
        <v>73.137</v>
      </c>
      <c r="DB147" s="176">
        <v>109.70599999999999</v>
      </c>
      <c r="DC147" s="176">
        <v>73.137</v>
      </c>
      <c r="DD147" s="176">
        <v>109.705</v>
      </c>
      <c r="DE147" s="176">
        <v>146.07599999999999</v>
      </c>
      <c r="DF147" s="176">
        <v>108.46599999999998</v>
      </c>
      <c r="DG147" s="176">
        <v>37.094000000000008</v>
      </c>
      <c r="DH147" s="176">
        <v>113.60500000000002</v>
      </c>
      <c r="DI147" s="176">
        <v>75.945999999999998</v>
      </c>
      <c r="DJ147" s="176">
        <v>77.326999999999998</v>
      </c>
      <c r="DK147" s="176">
        <v>78.721000000000004</v>
      </c>
      <c r="DL147" s="176">
        <v>119.13000000000001</v>
      </c>
      <c r="DM147" s="176">
        <v>40.478000000000009</v>
      </c>
      <c r="DN147" s="176">
        <v>40.991</v>
      </c>
      <c r="DO147" s="176">
        <v>41.188999999999993</v>
      </c>
      <c r="DP147" s="176">
        <v>82.495000000000005</v>
      </c>
      <c r="DQ147" s="176">
        <v>0</v>
      </c>
      <c r="DR147" s="176">
        <v>82.700999999999993</v>
      </c>
      <c r="DS147" s="176">
        <v>208.76</v>
      </c>
      <c r="DT147" s="176">
        <v>0</v>
      </c>
      <c r="DU147" s="176">
        <v>0</v>
      </c>
      <c r="DV147" s="176">
        <v>41.480999999999995</v>
      </c>
      <c r="DW147" s="176">
        <v>41.414000000000001</v>
      </c>
      <c r="DX147" s="176">
        <v>207.64999999999998</v>
      </c>
      <c r="DY147" s="176">
        <v>291.05500000000001</v>
      </c>
      <c r="DZ147" s="176">
        <v>250.76499999999999</v>
      </c>
      <c r="EA147" s="176">
        <v>331.53499999999997</v>
      </c>
      <c r="EB147" s="176">
        <v>206.59100000000001</v>
      </c>
      <c r="EC147" s="176">
        <v>291.39</v>
      </c>
      <c r="ED147" s="176">
        <v>252.624</v>
      </c>
      <c r="EE147" s="176">
        <v>337.59900000000005</v>
      </c>
      <c r="EF147" s="277">
        <f t="shared" si="4"/>
        <v>961.34300000000007</v>
      </c>
      <c r="EG147" s="277">
        <f t="shared" si="5"/>
        <v>2252.1039999999998</v>
      </c>
    </row>
    <row r="148" spans="1:137" x14ac:dyDescent="0.2">
      <c r="A148" s="174" t="str">
        <f>IF('1'!$A$1=1,B148,C148)</f>
        <v xml:space="preserve">     Credit</v>
      </c>
      <c r="B148" s="175" t="s">
        <v>214</v>
      </c>
      <c r="C148" s="175" t="s">
        <v>233</v>
      </c>
      <c r="D148" s="176">
        <v>126.501</v>
      </c>
      <c r="E148" s="176">
        <v>171.35900000000001</v>
      </c>
      <c r="F148" s="176">
        <v>69.769000000000005</v>
      </c>
      <c r="G148" s="176">
        <v>45.418999999999997</v>
      </c>
      <c r="H148" s="176">
        <v>41.831000000000003</v>
      </c>
      <c r="I148" s="176">
        <v>42.466000000000001</v>
      </c>
      <c r="J148" s="176">
        <v>43.515000000000001</v>
      </c>
      <c r="K148" s="176">
        <v>43.253999999999998</v>
      </c>
      <c r="L148" s="176">
        <v>65.349999999999994</v>
      </c>
      <c r="M148" s="176">
        <v>43.683</v>
      </c>
      <c r="N148" s="176">
        <v>46.625</v>
      </c>
      <c r="O148" s="176">
        <v>93.634</v>
      </c>
      <c r="P148" s="176">
        <v>48.518999999999998</v>
      </c>
      <c r="Q148" s="176">
        <v>52.786000000000001</v>
      </c>
      <c r="R148" s="176">
        <v>52.712000000000003</v>
      </c>
      <c r="S148" s="176">
        <v>51.259</v>
      </c>
      <c r="T148" s="176">
        <v>50.412999999999997</v>
      </c>
      <c r="U148" s="176">
        <v>74.853999999999999</v>
      </c>
      <c r="V148" s="176">
        <v>49.634</v>
      </c>
      <c r="W148" s="176">
        <v>50.13</v>
      </c>
      <c r="X148" s="176">
        <v>52.551000000000002</v>
      </c>
      <c r="Y148" s="176">
        <v>51.515000000000001</v>
      </c>
      <c r="Z148" s="176">
        <v>51.402000000000001</v>
      </c>
      <c r="AA148" s="176">
        <v>52.408999999999999</v>
      </c>
      <c r="AB148" s="176">
        <v>54.301000000000002</v>
      </c>
      <c r="AC148" s="176">
        <v>54.055999999999997</v>
      </c>
      <c r="AD148" s="176">
        <v>27.001999999999999</v>
      </c>
      <c r="AE148" s="176">
        <v>26.856999999999999</v>
      </c>
      <c r="AF148" s="176">
        <v>52.847000000000001</v>
      </c>
      <c r="AG148" s="176">
        <v>26.109000000000002</v>
      </c>
      <c r="AH148" s="176">
        <v>51.939</v>
      </c>
      <c r="AI148" s="176">
        <v>51.271000000000001</v>
      </c>
      <c r="AJ148" s="176">
        <v>26.109000000000002</v>
      </c>
      <c r="AK148" s="176">
        <v>53.31</v>
      </c>
      <c r="AL148" s="176">
        <v>53.411000000000001</v>
      </c>
      <c r="AM148" s="176">
        <v>27.516999999999999</v>
      </c>
      <c r="AN148" s="176">
        <v>56.869</v>
      </c>
      <c r="AO148" s="176">
        <v>54.341999999999999</v>
      </c>
      <c r="AP148" s="176">
        <v>52.682000000000002</v>
      </c>
      <c r="AQ148" s="176">
        <v>52.302999999999997</v>
      </c>
      <c r="AR148" s="176">
        <v>52.362000000000002</v>
      </c>
      <c r="AS148" s="176">
        <v>26.202000000000002</v>
      </c>
      <c r="AT148" s="176">
        <v>26.401</v>
      </c>
      <c r="AU148" s="176">
        <v>54.963999999999999</v>
      </c>
      <c r="AV148" s="176">
        <v>56.383000000000003</v>
      </c>
      <c r="AW148" s="176">
        <v>56.255000000000003</v>
      </c>
      <c r="AX148" s="176">
        <v>55.866999999999997</v>
      </c>
      <c r="AY148" s="176">
        <v>55.578000000000003</v>
      </c>
      <c r="AZ148" s="176">
        <v>55.758000000000003</v>
      </c>
      <c r="BA148" s="176">
        <v>54.320999999999998</v>
      </c>
      <c r="BB148" s="176">
        <v>53.726999999999997</v>
      </c>
      <c r="BC148" s="176">
        <v>53.622999999999998</v>
      </c>
      <c r="BD148" s="176">
        <v>52.758000000000003</v>
      </c>
      <c r="BE148" s="176">
        <v>53</v>
      </c>
      <c r="BF148" s="176">
        <v>77.254000000000005</v>
      </c>
      <c r="BG148" s="176">
        <v>50.494</v>
      </c>
      <c r="BH148" s="176">
        <v>74.308999999999997</v>
      </c>
      <c r="BI148" s="176">
        <v>74.424999999999997</v>
      </c>
      <c r="BJ148" s="176">
        <v>97.47</v>
      </c>
      <c r="BK148" s="176">
        <v>141.65700000000001</v>
      </c>
      <c r="BL148" s="176">
        <v>120.59699999999999</v>
      </c>
      <c r="BM148" s="176">
        <v>98.385999999999996</v>
      </c>
      <c r="BN148" s="176">
        <v>79.236999999999995</v>
      </c>
      <c r="BO148" s="176">
        <v>81.674000000000007</v>
      </c>
      <c r="BP148" s="176">
        <v>53.628999999999998</v>
      </c>
      <c r="BQ148" s="176">
        <v>106.82899999999999</v>
      </c>
      <c r="BR148" s="176">
        <v>109.251</v>
      </c>
      <c r="BS148" s="176">
        <v>137.607</v>
      </c>
      <c r="BT148" s="176">
        <v>83.93</v>
      </c>
      <c r="BU148" s="176">
        <v>113.3</v>
      </c>
      <c r="BV148" s="176">
        <v>84.93</v>
      </c>
      <c r="BW148" s="176">
        <v>112.679</v>
      </c>
      <c r="BX148" s="176">
        <v>84.659000000000006</v>
      </c>
      <c r="BY148" s="176">
        <v>83.653999999999996</v>
      </c>
      <c r="BZ148" s="176">
        <v>111.182</v>
      </c>
      <c r="CA148" s="176">
        <v>111.72</v>
      </c>
      <c r="CB148" s="176">
        <v>110.411</v>
      </c>
      <c r="CC148" s="176">
        <v>81.72</v>
      </c>
      <c r="CD148" s="176">
        <v>108.858</v>
      </c>
      <c r="CE148" s="176">
        <v>107.139</v>
      </c>
      <c r="CF148" s="176">
        <v>133.63900000000001</v>
      </c>
      <c r="CG148" s="176">
        <v>131.87299999999999</v>
      </c>
      <c r="CH148" s="176">
        <v>105.785</v>
      </c>
      <c r="CI148" s="176">
        <v>136.06700000000001</v>
      </c>
      <c r="CJ148" s="176">
        <v>223.85</v>
      </c>
      <c r="CK148" s="176">
        <v>170.482</v>
      </c>
      <c r="CL148" s="176">
        <v>58.51</v>
      </c>
      <c r="CM148" s="176">
        <v>58.51</v>
      </c>
      <c r="CN148" s="176">
        <v>58.51</v>
      </c>
      <c r="CO148" s="176">
        <v>87.765000000000001</v>
      </c>
      <c r="CP148" s="176">
        <v>95.55</v>
      </c>
      <c r="CQ148" s="176">
        <v>109.706</v>
      </c>
      <c r="CR148" s="176">
        <v>109.706</v>
      </c>
      <c r="CS148" s="176">
        <v>109.706</v>
      </c>
      <c r="CT148" s="176">
        <v>109.706</v>
      </c>
      <c r="CU148" s="176">
        <v>73.137</v>
      </c>
      <c r="CV148" s="176">
        <v>109.706</v>
      </c>
      <c r="CW148" s="176">
        <v>109.706</v>
      </c>
      <c r="CX148" s="176">
        <v>146.274</v>
      </c>
      <c r="CY148" s="176">
        <v>146.274</v>
      </c>
      <c r="CZ148" s="176">
        <v>182.84299999999999</v>
      </c>
      <c r="DA148" s="176">
        <v>146.274</v>
      </c>
      <c r="DB148" s="176">
        <v>182.84299999999999</v>
      </c>
      <c r="DC148" s="176">
        <v>146.274</v>
      </c>
      <c r="DD148" s="176">
        <v>146.274</v>
      </c>
      <c r="DE148" s="176">
        <v>182.595</v>
      </c>
      <c r="DF148" s="176">
        <v>180.77699999999999</v>
      </c>
      <c r="DG148" s="176">
        <v>148.376</v>
      </c>
      <c r="DH148" s="176">
        <v>189.34200000000001</v>
      </c>
      <c r="DI148" s="176">
        <v>151.892</v>
      </c>
      <c r="DJ148" s="176">
        <v>154.655</v>
      </c>
      <c r="DK148" s="176">
        <v>157.44200000000001</v>
      </c>
      <c r="DL148" s="176">
        <v>198.55</v>
      </c>
      <c r="DM148" s="176">
        <v>121.43300000000001</v>
      </c>
      <c r="DN148" s="176">
        <v>122.971</v>
      </c>
      <c r="DO148" s="176">
        <v>123.568</v>
      </c>
      <c r="DP148" s="176">
        <v>123.742</v>
      </c>
      <c r="DQ148" s="176">
        <v>123.727</v>
      </c>
      <c r="DR148" s="176">
        <v>124.051</v>
      </c>
      <c r="DS148" s="176">
        <v>292.26400000000001</v>
      </c>
      <c r="DT148" s="176">
        <v>84.218000000000004</v>
      </c>
      <c r="DU148" s="176">
        <v>83.341999999999999</v>
      </c>
      <c r="DV148" s="176">
        <v>124.44199999999999</v>
      </c>
      <c r="DW148" s="176">
        <v>124.241</v>
      </c>
      <c r="DX148" s="176">
        <v>290.70999999999998</v>
      </c>
      <c r="DY148" s="176">
        <v>332.63400000000001</v>
      </c>
      <c r="DZ148" s="176">
        <v>376.14699999999999</v>
      </c>
      <c r="EA148" s="176">
        <v>372.97699999999998</v>
      </c>
      <c r="EB148" s="176">
        <v>289.22800000000001</v>
      </c>
      <c r="EC148" s="176">
        <v>374.64400000000001</v>
      </c>
      <c r="ED148" s="176">
        <v>336.83199999999999</v>
      </c>
      <c r="EE148" s="176">
        <v>464.19900000000001</v>
      </c>
      <c r="EF148" s="277">
        <f t="shared" si="4"/>
        <v>1883.6370000000002</v>
      </c>
      <c r="EG148" s="277">
        <f t="shared" si="5"/>
        <v>3253.6139999999996</v>
      </c>
    </row>
    <row r="149" spans="1:137" x14ac:dyDescent="0.2">
      <c r="A149" s="174" t="str">
        <f>IF('1'!$A$1=1,B149,C149)</f>
        <v xml:space="preserve">     Debit</v>
      </c>
      <c r="B149" s="175" t="s">
        <v>216</v>
      </c>
      <c r="C149" s="175" t="s">
        <v>234</v>
      </c>
      <c r="D149" s="176">
        <v>31.625</v>
      </c>
      <c r="E149" s="176">
        <v>48.96</v>
      </c>
      <c r="F149" s="176">
        <v>46.512</v>
      </c>
      <c r="G149" s="176">
        <v>45.418999999999997</v>
      </c>
      <c r="H149" s="176">
        <v>20.914999999999999</v>
      </c>
      <c r="I149" s="176">
        <v>42.466000000000001</v>
      </c>
      <c r="J149" s="176">
        <v>43.515000000000001</v>
      </c>
      <c r="K149" s="176">
        <v>21.626999999999999</v>
      </c>
      <c r="L149" s="176">
        <v>43.567</v>
      </c>
      <c r="M149" s="176">
        <v>65.524000000000001</v>
      </c>
      <c r="N149" s="176">
        <v>46.625</v>
      </c>
      <c r="O149" s="176">
        <v>46.817</v>
      </c>
      <c r="P149" s="176">
        <v>24.26</v>
      </c>
      <c r="Q149" s="176">
        <v>52.786000000000001</v>
      </c>
      <c r="R149" s="176">
        <v>52.712000000000003</v>
      </c>
      <c r="S149" s="176">
        <v>51.259</v>
      </c>
      <c r="T149" s="176">
        <v>25.206</v>
      </c>
      <c r="U149" s="176">
        <v>49.902999999999999</v>
      </c>
      <c r="V149" s="176">
        <v>99.266999999999996</v>
      </c>
      <c r="W149" s="176">
        <v>50.13</v>
      </c>
      <c r="X149" s="176">
        <v>26.274999999999999</v>
      </c>
      <c r="Y149" s="176">
        <v>51.515000000000001</v>
      </c>
      <c r="Z149" s="176">
        <v>51.402000000000001</v>
      </c>
      <c r="AA149" s="176">
        <v>26.204999999999998</v>
      </c>
      <c r="AB149" s="176">
        <v>27.151</v>
      </c>
      <c r="AC149" s="176">
        <v>54.055999999999997</v>
      </c>
      <c r="AD149" s="176">
        <v>54.003</v>
      </c>
      <c r="AE149" s="176">
        <v>53.713999999999999</v>
      </c>
      <c r="AF149" s="176">
        <v>26.423999999999999</v>
      </c>
      <c r="AG149" s="176">
        <v>26.109000000000002</v>
      </c>
      <c r="AH149" s="176">
        <v>51.939</v>
      </c>
      <c r="AI149" s="176">
        <v>51.271000000000001</v>
      </c>
      <c r="AJ149" s="176">
        <v>26.109000000000002</v>
      </c>
      <c r="AK149" s="176">
        <v>53.31</v>
      </c>
      <c r="AL149" s="176">
        <v>53.411000000000001</v>
      </c>
      <c r="AM149" s="176">
        <v>27.516999999999999</v>
      </c>
      <c r="AN149" s="176">
        <v>56.869</v>
      </c>
      <c r="AO149" s="176">
        <v>81.513000000000005</v>
      </c>
      <c r="AP149" s="176">
        <v>52.682000000000002</v>
      </c>
      <c r="AQ149" s="176">
        <v>104.607</v>
      </c>
      <c r="AR149" s="176">
        <v>52.362000000000002</v>
      </c>
      <c r="AS149" s="176">
        <v>52.404000000000003</v>
      </c>
      <c r="AT149" s="176">
        <v>52.801000000000002</v>
      </c>
      <c r="AU149" s="176">
        <v>27.481999999999999</v>
      </c>
      <c r="AV149" s="176">
        <v>56.383000000000003</v>
      </c>
      <c r="AW149" s="176">
        <v>56.255000000000003</v>
      </c>
      <c r="AX149" s="176">
        <v>55.866999999999997</v>
      </c>
      <c r="AY149" s="176">
        <v>55.578000000000003</v>
      </c>
      <c r="AZ149" s="176">
        <v>55.758000000000003</v>
      </c>
      <c r="BA149" s="176">
        <v>54.320999999999998</v>
      </c>
      <c r="BB149" s="176">
        <v>53.726999999999997</v>
      </c>
      <c r="BC149" s="176">
        <v>53.622999999999998</v>
      </c>
      <c r="BD149" s="176">
        <v>52.758000000000003</v>
      </c>
      <c r="BE149" s="176">
        <v>26.5</v>
      </c>
      <c r="BF149" s="176">
        <v>51.503</v>
      </c>
      <c r="BG149" s="176">
        <v>25.247</v>
      </c>
      <c r="BH149" s="176">
        <v>74.308999999999997</v>
      </c>
      <c r="BI149" s="176">
        <v>49.616</v>
      </c>
      <c r="BJ149" s="176">
        <v>48.734999999999999</v>
      </c>
      <c r="BK149" s="176">
        <v>94.438000000000002</v>
      </c>
      <c r="BL149" s="176">
        <v>48.238999999999997</v>
      </c>
      <c r="BM149" s="176">
        <v>49.192999999999998</v>
      </c>
      <c r="BN149" s="176">
        <v>52.825000000000003</v>
      </c>
      <c r="BO149" s="176">
        <v>54.448999999999998</v>
      </c>
      <c r="BP149" s="176">
        <v>26.814</v>
      </c>
      <c r="BQ149" s="176">
        <v>26.707000000000001</v>
      </c>
      <c r="BR149" s="176">
        <v>81.938999999999993</v>
      </c>
      <c r="BS149" s="176">
        <v>27.521000000000001</v>
      </c>
      <c r="BT149" s="176">
        <v>27.977</v>
      </c>
      <c r="BU149" s="176">
        <v>56.65</v>
      </c>
      <c r="BV149" s="176">
        <v>56.62</v>
      </c>
      <c r="BW149" s="176">
        <v>84.509</v>
      </c>
      <c r="BX149" s="176">
        <v>56.44</v>
      </c>
      <c r="BY149" s="176">
        <v>83.653999999999996</v>
      </c>
      <c r="BZ149" s="176">
        <v>83.387</v>
      </c>
      <c r="CA149" s="176">
        <v>55.86</v>
      </c>
      <c r="CB149" s="176">
        <v>55.206000000000003</v>
      </c>
      <c r="CC149" s="176">
        <v>108.959</v>
      </c>
      <c r="CD149" s="176">
        <v>81.644000000000005</v>
      </c>
      <c r="CE149" s="176">
        <v>53.57</v>
      </c>
      <c r="CF149" s="176">
        <v>53.456000000000003</v>
      </c>
      <c r="CG149" s="176">
        <v>52.749000000000002</v>
      </c>
      <c r="CH149" s="176">
        <v>79.338999999999999</v>
      </c>
      <c r="CI149" s="176">
        <v>108.854</v>
      </c>
      <c r="CJ149" s="176">
        <v>55.963000000000001</v>
      </c>
      <c r="CK149" s="176">
        <v>56.826999999999998</v>
      </c>
      <c r="CL149" s="176">
        <v>29.254999999999999</v>
      </c>
      <c r="CM149" s="176">
        <v>0</v>
      </c>
      <c r="CN149" s="176">
        <v>0</v>
      </c>
      <c r="CO149" s="176">
        <v>58.51</v>
      </c>
      <c r="CP149" s="176">
        <v>31.85</v>
      </c>
      <c r="CQ149" s="176">
        <v>0</v>
      </c>
      <c r="CR149" s="176">
        <v>36.569000000000003</v>
      </c>
      <c r="CS149" s="176">
        <v>36.569000000000003</v>
      </c>
      <c r="CT149" s="176">
        <v>36.569000000000003</v>
      </c>
      <c r="CU149" s="176">
        <v>73.137</v>
      </c>
      <c r="CV149" s="176">
        <v>36.569000000000003</v>
      </c>
      <c r="CW149" s="176">
        <v>73.137</v>
      </c>
      <c r="CX149" s="176">
        <v>36.569000000000003</v>
      </c>
      <c r="CY149" s="176">
        <v>36.569000000000003</v>
      </c>
      <c r="CZ149" s="176">
        <v>73.137</v>
      </c>
      <c r="DA149" s="176">
        <v>73.137</v>
      </c>
      <c r="DB149" s="176">
        <v>73.137</v>
      </c>
      <c r="DC149" s="176">
        <v>73.137</v>
      </c>
      <c r="DD149" s="176">
        <v>36.569000000000003</v>
      </c>
      <c r="DE149" s="176">
        <v>36.518999999999998</v>
      </c>
      <c r="DF149" s="176">
        <v>72.311000000000007</v>
      </c>
      <c r="DG149" s="176">
        <v>111.282</v>
      </c>
      <c r="DH149" s="176">
        <v>75.736999999999995</v>
      </c>
      <c r="DI149" s="176">
        <v>75.945999999999998</v>
      </c>
      <c r="DJ149" s="176">
        <v>77.328000000000003</v>
      </c>
      <c r="DK149" s="176">
        <v>78.721000000000004</v>
      </c>
      <c r="DL149" s="176">
        <v>79.42</v>
      </c>
      <c r="DM149" s="176">
        <v>80.954999999999998</v>
      </c>
      <c r="DN149" s="176">
        <v>81.98</v>
      </c>
      <c r="DO149" s="176">
        <v>82.379000000000005</v>
      </c>
      <c r="DP149" s="176">
        <v>41.247</v>
      </c>
      <c r="DQ149" s="176">
        <v>123.727</v>
      </c>
      <c r="DR149" s="176">
        <v>41.35</v>
      </c>
      <c r="DS149" s="176">
        <v>83.504000000000005</v>
      </c>
      <c r="DT149" s="176">
        <v>84.218000000000004</v>
      </c>
      <c r="DU149" s="176">
        <v>83.341999999999999</v>
      </c>
      <c r="DV149" s="176">
        <v>82.960999999999999</v>
      </c>
      <c r="DW149" s="176">
        <v>82.826999999999998</v>
      </c>
      <c r="DX149" s="176">
        <v>83.06</v>
      </c>
      <c r="DY149" s="176">
        <v>41.579000000000001</v>
      </c>
      <c r="DZ149" s="176">
        <v>125.38200000000001</v>
      </c>
      <c r="EA149" s="176">
        <v>41.442</v>
      </c>
      <c r="EB149" s="176">
        <v>82.637</v>
      </c>
      <c r="EC149" s="176">
        <v>83.254000000000005</v>
      </c>
      <c r="ED149" s="176">
        <v>84.207999999999998</v>
      </c>
      <c r="EE149" s="176">
        <v>126.6</v>
      </c>
      <c r="EF149" s="277">
        <f t="shared" si="4"/>
        <v>922.29399999999998</v>
      </c>
      <c r="EG149" s="277">
        <f t="shared" si="5"/>
        <v>1001.5100000000001</v>
      </c>
    </row>
    <row r="150" spans="1:137" x14ac:dyDescent="0.2">
      <c r="A150" s="190" t="str">
        <f>IF('1'!$A$1=1,B150,C150)</f>
        <v>Other business services</v>
      </c>
      <c r="B150" s="191" t="s">
        <v>301</v>
      </c>
      <c r="C150" s="191" t="s">
        <v>300</v>
      </c>
      <c r="D150" s="179">
        <v>1391.5169999999996</v>
      </c>
      <c r="E150" s="179">
        <v>1738.0720000000001</v>
      </c>
      <c r="F150" s="179">
        <v>2395.39</v>
      </c>
      <c r="G150" s="179">
        <v>1839.4660000000001</v>
      </c>
      <c r="H150" s="179">
        <v>1108.5080000000003</v>
      </c>
      <c r="I150" s="179">
        <v>1104.1060000000002</v>
      </c>
      <c r="J150" s="179">
        <v>717.99299999999994</v>
      </c>
      <c r="K150" s="179">
        <v>735.3130000000001</v>
      </c>
      <c r="L150" s="179">
        <v>588.15299999999979</v>
      </c>
      <c r="M150" s="179">
        <v>1572.5740000000001</v>
      </c>
      <c r="N150" s="179">
        <v>1095.694</v>
      </c>
      <c r="O150" s="179">
        <v>327.71600000000035</v>
      </c>
      <c r="P150" s="179">
        <v>1504.1020000000003</v>
      </c>
      <c r="Q150" s="179">
        <v>1609.9769999999999</v>
      </c>
      <c r="R150" s="179">
        <v>1370.52</v>
      </c>
      <c r="S150" s="179">
        <v>1102.0689999999995</v>
      </c>
      <c r="T150" s="179">
        <v>1461.9769999999999</v>
      </c>
      <c r="U150" s="179">
        <v>-99.804999999999382</v>
      </c>
      <c r="V150" s="179">
        <v>545.96799999999985</v>
      </c>
      <c r="W150" s="179">
        <v>451.16599999999971</v>
      </c>
      <c r="X150" s="179">
        <v>-105.10099999999966</v>
      </c>
      <c r="Y150" s="179">
        <v>-25.756000000000313</v>
      </c>
      <c r="Z150" s="179">
        <v>488.31700000000001</v>
      </c>
      <c r="AA150" s="179">
        <v>1519.8619999999996</v>
      </c>
      <c r="AB150" s="179">
        <v>923.12199999999984</v>
      </c>
      <c r="AC150" s="179">
        <v>1648.6939999999995</v>
      </c>
      <c r="AD150" s="179">
        <v>1539.0900000000001</v>
      </c>
      <c r="AE150" s="179">
        <v>1235.4139999999998</v>
      </c>
      <c r="AF150" s="179">
        <v>2034.625</v>
      </c>
      <c r="AG150" s="179">
        <v>1775.402</v>
      </c>
      <c r="AH150" s="179">
        <v>1324.4349999999995</v>
      </c>
      <c r="AI150" s="179">
        <v>1461.21</v>
      </c>
      <c r="AJ150" s="179">
        <v>1488.1910000000003</v>
      </c>
      <c r="AK150" s="179">
        <v>1599.299</v>
      </c>
      <c r="AL150" s="179">
        <v>1442.0850000000009</v>
      </c>
      <c r="AM150" s="179">
        <v>440.26400000000012</v>
      </c>
      <c r="AN150" s="179">
        <v>2189.4429999999998</v>
      </c>
      <c r="AO150" s="179">
        <v>2200.8560000000007</v>
      </c>
      <c r="AP150" s="179">
        <v>1633.1549999999993</v>
      </c>
      <c r="AQ150" s="179">
        <v>130.75799999999981</v>
      </c>
      <c r="AR150" s="179">
        <v>2015.9539999999997</v>
      </c>
      <c r="AS150" s="179">
        <v>471.63900000000012</v>
      </c>
      <c r="AT150" s="179">
        <v>950.42499999999927</v>
      </c>
      <c r="AU150" s="179">
        <v>1566.4869999999996</v>
      </c>
      <c r="AV150" s="179">
        <v>1212.2249999999999</v>
      </c>
      <c r="AW150" s="179">
        <v>1406.3690000000001</v>
      </c>
      <c r="AX150" s="179">
        <v>2430.2149999999992</v>
      </c>
      <c r="AY150" s="179">
        <v>1417.2460000000001</v>
      </c>
      <c r="AZ150" s="179">
        <v>2648.5219999999995</v>
      </c>
      <c r="BA150" s="179">
        <v>2362.9799999999996</v>
      </c>
      <c r="BB150" s="179">
        <v>1987.9030000000002</v>
      </c>
      <c r="BC150" s="179">
        <v>1849.9930000000004</v>
      </c>
      <c r="BD150" s="179">
        <v>1398.0789999999997</v>
      </c>
      <c r="BE150" s="179">
        <v>1113.0050000000006</v>
      </c>
      <c r="BF150" s="179">
        <v>1313.3200000000006</v>
      </c>
      <c r="BG150" s="179">
        <v>1691.5479999999998</v>
      </c>
      <c r="BH150" s="179">
        <v>2105.4270000000001</v>
      </c>
      <c r="BI150" s="179">
        <v>2604.8610000000008</v>
      </c>
      <c r="BJ150" s="179">
        <v>3752.5980000000009</v>
      </c>
      <c r="BK150" s="179">
        <v>2195.6780000000003</v>
      </c>
      <c r="BL150" s="179">
        <v>2363.6970000000001</v>
      </c>
      <c r="BM150" s="179">
        <v>3123.7579999999998</v>
      </c>
      <c r="BN150" s="179">
        <v>3460.0099999999993</v>
      </c>
      <c r="BO150" s="179">
        <v>3702.5519999999997</v>
      </c>
      <c r="BP150" s="179">
        <v>2815.5050000000006</v>
      </c>
      <c r="BQ150" s="179">
        <v>2109.88</v>
      </c>
      <c r="BR150" s="179">
        <v>2485.4690000000001</v>
      </c>
      <c r="BS150" s="179">
        <v>2917.2719999999999</v>
      </c>
      <c r="BT150" s="179">
        <v>2350.043999999999</v>
      </c>
      <c r="BU150" s="179">
        <v>3398.9930000000004</v>
      </c>
      <c r="BV150" s="179">
        <v>3397.2179999999998</v>
      </c>
      <c r="BW150" s="179">
        <v>4197.2880000000005</v>
      </c>
      <c r="BX150" s="179">
        <v>3301.7129999999997</v>
      </c>
      <c r="BY150" s="179">
        <v>2621.1570000000002</v>
      </c>
      <c r="BZ150" s="179">
        <v>2974.125</v>
      </c>
      <c r="CA150" s="179">
        <v>4105.71</v>
      </c>
      <c r="CB150" s="179">
        <v>3974.81</v>
      </c>
      <c r="CC150" s="179">
        <v>2914.6650000000009</v>
      </c>
      <c r="CD150" s="179">
        <v>2884.741</v>
      </c>
      <c r="CE150" s="179">
        <v>3401.6749999999997</v>
      </c>
      <c r="CF150" s="179">
        <v>3528.0680000000002</v>
      </c>
      <c r="CG150" s="179">
        <v>3455.0829999999996</v>
      </c>
      <c r="CH150" s="179">
        <v>3966.9330000000009</v>
      </c>
      <c r="CI150" s="179">
        <v>3347.2550000000001</v>
      </c>
      <c r="CJ150" s="179">
        <v>4980.6660000000002</v>
      </c>
      <c r="CK150" s="179">
        <v>2500.4019999999991</v>
      </c>
      <c r="CL150" s="179">
        <v>5119.607</v>
      </c>
      <c r="CM150" s="179">
        <v>3832.3919999999998</v>
      </c>
      <c r="CN150" s="179">
        <v>4651.5290000000005</v>
      </c>
      <c r="CO150" s="179">
        <v>4710.0389999999998</v>
      </c>
      <c r="CP150" s="179">
        <v>4427.1610000000001</v>
      </c>
      <c r="CQ150" s="179">
        <v>4717.3500000000004</v>
      </c>
      <c r="CR150" s="179">
        <v>6033.8190000000004</v>
      </c>
      <c r="CS150" s="179">
        <v>6033.8190000000004</v>
      </c>
      <c r="CT150" s="179">
        <v>6106.9570000000012</v>
      </c>
      <c r="CU150" s="179">
        <v>6326.3670000000002</v>
      </c>
      <c r="CV150" s="179">
        <v>5448.7199999999993</v>
      </c>
      <c r="CW150" s="179">
        <v>7021.1719999999996</v>
      </c>
      <c r="CX150" s="179">
        <v>6509.21</v>
      </c>
      <c r="CY150" s="179">
        <v>6509.2100000000009</v>
      </c>
      <c r="CZ150" s="179">
        <v>6655.4850000000006</v>
      </c>
      <c r="DA150" s="179">
        <v>7496.5630000000001</v>
      </c>
      <c r="DB150" s="179">
        <v>6033.8189999999986</v>
      </c>
      <c r="DC150" s="179">
        <v>6216.6619999999994</v>
      </c>
      <c r="DD150" s="179">
        <v>5448.7219999999998</v>
      </c>
      <c r="DE150" s="179">
        <v>6902.0809999999992</v>
      </c>
      <c r="DF150" s="179">
        <v>7448.0159999999996</v>
      </c>
      <c r="DG150" s="179">
        <v>8309.0390000000007</v>
      </c>
      <c r="DH150" s="179">
        <v>7270.7469999999994</v>
      </c>
      <c r="DI150" s="179">
        <v>7176.8759999999993</v>
      </c>
      <c r="DJ150" s="179">
        <v>7075.487000000001</v>
      </c>
      <c r="DK150" s="179">
        <v>5982.8029999999999</v>
      </c>
      <c r="DL150" s="179">
        <v>5241.726999999999</v>
      </c>
      <c r="DM150" s="179">
        <v>6354.9690000000001</v>
      </c>
      <c r="DN150" s="179">
        <v>5205.7540000000008</v>
      </c>
      <c r="DO150" s="179">
        <v>5766.5129999999999</v>
      </c>
      <c r="DP150" s="179">
        <v>6063.3619999999992</v>
      </c>
      <c r="DQ150" s="179">
        <v>4371.7009999999991</v>
      </c>
      <c r="DR150" s="179">
        <v>4631.2290000000012</v>
      </c>
      <c r="DS150" s="179">
        <v>7014.3379999999997</v>
      </c>
      <c r="DT150" s="179">
        <v>4421.4409999999989</v>
      </c>
      <c r="DU150" s="179">
        <v>6875.7329999999984</v>
      </c>
      <c r="DV150" s="179">
        <v>4728.8010000000004</v>
      </c>
      <c r="DW150" s="179">
        <v>4472.6590000000006</v>
      </c>
      <c r="DX150" s="179">
        <v>6354.09</v>
      </c>
      <c r="DY150" s="179">
        <v>5571.6270000000004</v>
      </c>
      <c r="DZ150" s="179">
        <v>5600.4110000000001</v>
      </c>
      <c r="EA150" s="179">
        <v>5884.75</v>
      </c>
      <c r="EB150" s="179">
        <v>5247.4239999999982</v>
      </c>
      <c r="EC150" s="179">
        <v>5702.9120000000012</v>
      </c>
      <c r="ED150" s="179">
        <v>6020.8719999999985</v>
      </c>
      <c r="EE150" s="179">
        <v>7849.1809999999987</v>
      </c>
      <c r="EF150" s="278">
        <f t="shared" si="4"/>
        <v>72155.505999999994</v>
      </c>
      <c r="EG150" s="278">
        <f t="shared" si="5"/>
        <v>68729.900999999998</v>
      </c>
    </row>
    <row r="151" spans="1:137" x14ac:dyDescent="0.2">
      <c r="A151" s="174" t="str">
        <f>IF('1'!$A$1=1,B151,C151)</f>
        <v xml:space="preserve">    Credit</v>
      </c>
      <c r="B151" s="175" t="s">
        <v>214</v>
      </c>
      <c r="C151" s="175" t="s">
        <v>229</v>
      </c>
      <c r="D151" s="176">
        <v>2545.8419999999996</v>
      </c>
      <c r="E151" s="176">
        <v>3378.2250000000004</v>
      </c>
      <c r="F151" s="176">
        <v>4093.0929999999998</v>
      </c>
      <c r="G151" s="176">
        <v>3519.9670000000001</v>
      </c>
      <c r="H151" s="176">
        <v>2802.6440000000002</v>
      </c>
      <c r="I151" s="176">
        <v>3227.39</v>
      </c>
      <c r="J151" s="176">
        <v>3220.0909999999999</v>
      </c>
      <c r="K151" s="176">
        <v>2703.3580000000002</v>
      </c>
      <c r="L151" s="176">
        <v>2679.3609999999999</v>
      </c>
      <c r="M151" s="176">
        <v>3669.34</v>
      </c>
      <c r="N151" s="176">
        <v>3357.018</v>
      </c>
      <c r="O151" s="176">
        <v>4283.7340000000004</v>
      </c>
      <c r="P151" s="176">
        <v>2862.6440000000002</v>
      </c>
      <c r="Q151" s="176">
        <v>3510.2759999999998</v>
      </c>
      <c r="R151" s="176">
        <v>3821.643</v>
      </c>
      <c r="S151" s="176">
        <v>3280.5749999999998</v>
      </c>
      <c r="T151" s="176">
        <v>3402.875</v>
      </c>
      <c r="U151" s="176">
        <v>3293.5770000000002</v>
      </c>
      <c r="V151" s="176">
        <v>3623.2489999999998</v>
      </c>
      <c r="W151" s="176">
        <v>3584.2669999999998</v>
      </c>
      <c r="X151" s="176">
        <v>3205.607</v>
      </c>
      <c r="Y151" s="176">
        <v>2884.8149999999996</v>
      </c>
      <c r="Z151" s="176">
        <v>3752.3369999999995</v>
      </c>
      <c r="AA151" s="176">
        <v>4795.4269999999997</v>
      </c>
      <c r="AB151" s="176">
        <v>3556.7309999999998</v>
      </c>
      <c r="AC151" s="176">
        <v>3729.8329999999996</v>
      </c>
      <c r="AD151" s="176">
        <v>3915.2269999999999</v>
      </c>
      <c r="AE151" s="176">
        <v>4028.5239999999999</v>
      </c>
      <c r="AF151" s="176">
        <v>4148.5200000000004</v>
      </c>
      <c r="AG151" s="176">
        <v>4647.3760000000002</v>
      </c>
      <c r="AH151" s="176">
        <v>4258.9679999999998</v>
      </c>
      <c r="AI151" s="176">
        <v>4665.6189999999997</v>
      </c>
      <c r="AJ151" s="176">
        <v>4386.2470000000003</v>
      </c>
      <c r="AK151" s="176">
        <v>4877.8609999999999</v>
      </c>
      <c r="AL151" s="176">
        <v>4887.0660000000007</v>
      </c>
      <c r="AM151" s="176">
        <v>5063.0380000000005</v>
      </c>
      <c r="AN151" s="176">
        <v>5203.482</v>
      </c>
      <c r="AO151" s="176">
        <v>4890.7890000000007</v>
      </c>
      <c r="AP151" s="176">
        <v>4846.7819999999992</v>
      </c>
      <c r="AQ151" s="176">
        <v>4524.2520000000004</v>
      </c>
      <c r="AR151" s="176">
        <v>4922.07</v>
      </c>
      <c r="AS151" s="176">
        <v>4218.55</v>
      </c>
      <c r="AT151" s="176">
        <v>5174.5339999999997</v>
      </c>
      <c r="AU151" s="176">
        <v>5111.6909999999998</v>
      </c>
      <c r="AV151" s="176">
        <v>4707.942</v>
      </c>
      <c r="AW151" s="176">
        <v>5372.33</v>
      </c>
      <c r="AX151" s="176">
        <v>5949.8349999999991</v>
      </c>
      <c r="AY151" s="176">
        <v>6724.9709999999995</v>
      </c>
      <c r="AZ151" s="176">
        <v>5826.7479999999996</v>
      </c>
      <c r="BA151" s="176">
        <v>4970.4049999999997</v>
      </c>
      <c r="BB151" s="176">
        <v>5399.5709999999999</v>
      </c>
      <c r="BC151" s="176">
        <v>5147.8070000000007</v>
      </c>
      <c r="BD151" s="176">
        <v>5750.5879999999997</v>
      </c>
      <c r="BE151" s="176">
        <v>5167.5220000000008</v>
      </c>
      <c r="BF151" s="176">
        <v>5665.2980000000007</v>
      </c>
      <c r="BG151" s="176">
        <v>5453.35</v>
      </c>
      <c r="BH151" s="176">
        <v>5152.1030000000001</v>
      </c>
      <c r="BI151" s="176">
        <v>5904.353000000001</v>
      </c>
      <c r="BJ151" s="176">
        <v>6091.880000000001</v>
      </c>
      <c r="BK151" s="176">
        <v>6280.1100000000006</v>
      </c>
      <c r="BL151" s="176">
        <v>5354.4960000000001</v>
      </c>
      <c r="BM151" s="176">
        <v>5829.3760000000002</v>
      </c>
      <c r="BN151" s="176">
        <v>5916.3539999999994</v>
      </c>
      <c r="BO151" s="176">
        <v>5717.1769999999997</v>
      </c>
      <c r="BP151" s="176">
        <v>4746.1370000000006</v>
      </c>
      <c r="BQ151" s="176">
        <v>5047.6880000000001</v>
      </c>
      <c r="BR151" s="176">
        <v>6063.45</v>
      </c>
      <c r="BS151" s="176">
        <v>5476.7629999999999</v>
      </c>
      <c r="BT151" s="176">
        <v>6098.9239999999991</v>
      </c>
      <c r="BU151" s="176">
        <v>6118.1890000000003</v>
      </c>
      <c r="BV151" s="176">
        <v>6567.9549999999999</v>
      </c>
      <c r="BW151" s="176">
        <v>9549.5349999999999</v>
      </c>
      <c r="BX151" s="176">
        <v>5897.9319999999998</v>
      </c>
      <c r="BY151" s="176">
        <v>5855.7780000000002</v>
      </c>
      <c r="BZ151" s="176">
        <v>6420.7749999999996</v>
      </c>
      <c r="CA151" s="176">
        <v>7541.1019999999999</v>
      </c>
      <c r="CB151" s="176">
        <v>6459.067</v>
      </c>
      <c r="CC151" s="176">
        <v>6592.0480000000007</v>
      </c>
      <c r="CD151" s="176">
        <v>7157.4259999999995</v>
      </c>
      <c r="CE151" s="176">
        <v>6669.4269999999997</v>
      </c>
      <c r="CF151" s="176">
        <v>7109.5920000000006</v>
      </c>
      <c r="CG151" s="176">
        <v>6857.4169999999995</v>
      </c>
      <c r="CH151" s="176">
        <v>7510.7260000000006</v>
      </c>
      <c r="CI151" s="176">
        <v>9660.7780000000002</v>
      </c>
      <c r="CJ151" s="176">
        <v>7890.7179999999998</v>
      </c>
      <c r="CK151" s="176">
        <v>8041.0669999999991</v>
      </c>
      <c r="CL151" s="176">
        <v>5207.3720000000003</v>
      </c>
      <c r="CM151" s="176">
        <v>4446.7449999999999</v>
      </c>
      <c r="CN151" s="176">
        <v>5412.1559999999999</v>
      </c>
      <c r="CO151" s="176">
        <v>5909.49</v>
      </c>
      <c r="CP151" s="176">
        <v>5955.9650000000001</v>
      </c>
      <c r="CQ151" s="176">
        <v>6545.78</v>
      </c>
      <c r="CR151" s="176">
        <v>7204.0140000000001</v>
      </c>
      <c r="CS151" s="176">
        <v>7240.5830000000005</v>
      </c>
      <c r="CT151" s="176">
        <v>8264.5040000000008</v>
      </c>
      <c r="CU151" s="176">
        <v>9946.6589999999997</v>
      </c>
      <c r="CV151" s="176">
        <v>7204.0129999999999</v>
      </c>
      <c r="CW151" s="176">
        <v>8813.0329999999994</v>
      </c>
      <c r="CX151" s="176">
        <v>9105.5810000000001</v>
      </c>
      <c r="CY151" s="176">
        <v>8410.7780000000002</v>
      </c>
      <c r="CZ151" s="176">
        <v>8739.8950000000004</v>
      </c>
      <c r="DA151" s="176">
        <v>9580.973</v>
      </c>
      <c r="DB151" s="176">
        <v>8630.1899999999987</v>
      </c>
      <c r="DC151" s="176">
        <v>8813.0329999999994</v>
      </c>
      <c r="DD151" s="176">
        <v>7679.4059999999999</v>
      </c>
      <c r="DE151" s="176">
        <v>9458.4079999999994</v>
      </c>
      <c r="DF151" s="176">
        <v>10015.050999999999</v>
      </c>
      <c r="DG151" s="176">
        <v>12426.465</v>
      </c>
      <c r="DH151" s="176">
        <v>9807.9349999999995</v>
      </c>
      <c r="DI151" s="176">
        <v>9797.0059999999994</v>
      </c>
      <c r="DJ151" s="176">
        <v>9665.9670000000006</v>
      </c>
      <c r="DK151" s="176">
        <v>10430.545</v>
      </c>
      <c r="DL151" s="176">
        <v>10602.583999999999</v>
      </c>
      <c r="DM151" s="176">
        <v>12021.821</v>
      </c>
      <c r="DN151" s="176">
        <v>10657.447</v>
      </c>
      <c r="DO151" s="176">
        <v>10997.563</v>
      </c>
      <c r="DP151" s="176">
        <v>11260.529999999999</v>
      </c>
      <c r="DQ151" s="176">
        <v>10970.493999999999</v>
      </c>
      <c r="DR151" s="176">
        <v>11454.023000000001</v>
      </c>
      <c r="DS151" s="176">
        <v>13611.155000000001</v>
      </c>
      <c r="DT151" s="176">
        <v>10653.567999999999</v>
      </c>
      <c r="DU151" s="176">
        <v>9709.3669999999984</v>
      </c>
      <c r="DV151" s="176">
        <v>9747.9660000000003</v>
      </c>
      <c r="DW151" s="176">
        <v>9566.52</v>
      </c>
      <c r="DX151" s="176">
        <v>10507.09</v>
      </c>
      <c r="DY151" s="176">
        <v>9438.5010000000002</v>
      </c>
      <c r="DZ151" s="176">
        <v>11033.643</v>
      </c>
      <c r="EA151" s="176">
        <v>10484.800999999999</v>
      </c>
      <c r="EB151" s="176">
        <v>9999.0289999999986</v>
      </c>
      <c r="EC151" s="176">
        <v>10531.656000000001</v>
      </c>
      <c r="ED151" s="176">
        <v>10862.831999999999</v>
      </c>
      <c r="EE151" s="176">
        <v>14390.165999999999</v>
      </c>
      <c r="EF151" s="277">
        <f t="shared" si="4"/>
        <v>131277.07</v>
      </c>
      <c r="EG151" s="277">
        <f t="shared" si="5"/>
        <v>126925.139</v>
      </c>
    </row>
    <row r="152" spans="1:137" x14ac:dyDescent="0.2">
      <c r="A152" s="174" t="str">
        <f>IF('1'!$A$1=1,B152,C152)</f>
        <v xml:space="preserve">    Debit</v>
      </c>
      <c r="B152" s="175" t="s">
        <v>216</v>
      </c>
      <c r="C152" s="175" t="s">
        <v>230</v>
      </c>
      <c r="D152" s="176">
        <v>1154.325</v>
      </c>
      <c r="E152" s="176">
        <v>1640.1530000000002</v>
      </c>
      <c r="F152" s="176">
        <v>1697.703</v>
      </c>
      <c r="G152" s="176">
        <v>1680.501</v>
      </c>
      <c r="H152" s="176">
        <v>1694.136</v>
      </c>
      <c r="I152" s="176">
        <v>2123.2839999999997</v>
      </c>
      <c r="J152" s="176">
        <v>2502.098</v>
      </c>
      <c r="K152" s="176">
        <v>1968.0450000000001</v>
      </c>
      <c r="L152" s="176">
        <v>2091.2080000000001</v>
      </c>
      <c r="M152" s="176">
        <v>2096.7660000000001</v>
      </c>
      <c r="N152" s="176">
        <v>2261.3240000000001</v>
      </c>
      <c r="O152" s="176">
        <v>3956.018</v>
      </c>
      <c r="P152" s="176">
        <v>1358.5419999999999</v>
      </c>
      <c r="Q152" s="176">
        <v>1900.299</v>
      </c>
      <c r="R152" s="176">
        <v>2451.123</v>
      </c>
      <c r="S152" s="176">
        <v>2178.5060000000003</v>
      </c>
      <c r="T152" s="176">
        <v>1940.8980000000001</v>
      </c>
      <c r="U152" s="176">
        <v>3393.3819999999996</v>
      </c>
      <c r="V152" s="176">
        <v>3077.2809999999999</v>
      </c>
      <c r="W152" s="176">
        <v>3133.1010000000001</v>
      </c>
      <c r="X152" s="176">
        <v>3310.7079999999996</v>
      </c>
      <c r="Y152" s="176">
        <v>2910.5709999999999</v>
      </c>
      <c r="Z152" s="176">
        <v>3264.0199999999995</v>
      </c>
      <c r="AA152" s="176">
        <v>3275.5650000000001</v>
      </c>
      <c r="AB152" s="176">
        <v>2633.6089999999999</v>
      </c>
      <c r="AC152" s="176">
        <v>2081.1390000000001</v>
      </c>
      <c r="AD152" s="176">
        <v>2376.1369999999997</v>
      </c>
      <c r="AE152" s="176">
        <v>2793.11</v>
      </c>
      <c r="AF152" s="176">
        <v>2113.8950000000004</v>
      </c>
      <c r="AG152" s="176">
        <v>2871.9740000000002</v>
      </c>
      <c r="AH152" s="176">
        <v>2934.5330000000004</v>
      </c>
      <c r="AI152" s="176">
        <v>3204.4089999999997</v>
      </c>
      <c r="AJ152" s="176">
        <v>2898.056</v>
      </c>
      <c r="AK152" s="176">
        <v>3278.5619999999999</v>
      </c>
      <c r="AL152" s="176">
        <v>3444.9809999999998</v>
      </c>
      <c r="AM152" s="176">
        <v>4622.7740000000003</v>
      </c>
      <c r="AN152" s="176">
        <v>3014.0390000000002</v>
      </c>
      <c r="AO152" s="176">
        <v>2689.933</v>
      </c>
      <c r="AP152" s="176">
        <v>3213.627</v>
      </c>
      <c r="AQ152" s="176">
        <v>4393.4940000000006</v>
      </c>
      <c r="AR152" s="176">
        <v>2906.116</v>
      </c>
      <c r="AS152" s="176">
        <v>3746.9110000000001</v>
      </c>
      <c r="AT152" s="176">
        <v>4224.1090000000004</v>
      </c>
      <c r="AU152" s="176">
        <v>3545.2040000000002</v>
      </c>
      <c r="AV152" s="176">
        <v>3495.7170000000001</v>
      </c>
      <c r="AW152" s="176">
        <v>3965.9609999999998</v>
      </c>
      <c r="AX152" s="176">
        <v>3519.62</v>
      </c>
      <c r="AY152" s="176">
        <v>5307.7249999999995</v>
      </c>
      <c r="AZ152" s="176">
        <v>3178.2260000000001</v>
      </c>
      <c r="BA152" s="176">
        <v>2607.4250000000002</v>
      </c>
      <c r="BB152" s="176">
        <v>3411.6679999999997</v>
      </c>
      <c r="BC152" s="176">
        <v>3297.8140000000003</v>
      </c>
      <c r="BD152" s="176">
        <v>4352.509</v>
      </c>
      <c r="BE152" s="176">
        <v>4054.5170000000003</v>
      </c>
      <c r="BF152" s="176">
        <v>4351.9780000000001</v>
      </c>
      <c r="BG152" s="176">
        <v>3761.8020000000006</v>
      </c>
      <c r="BH152" s="176">
        <v>3046.6759999999999</v>
      </c>
      <c r="BI152" s="176">
        <v>3299.4920000000002</v>
      </c>
      <c r="BJ152" s="176">
        <v>2339.2820000000002</v>
      </c>
      <c r="BK152" s="176">
        <v>4084.4320000000002</v>
      </c>
      <c r="BL152" s="176">
        <v>2990.799</v>
      </c>
      <c r="BM152" s="176">
        <v>2705.6180000000004</v>
      </c>
      <c r="BN152" s="176">
        <v>2456.3440000000001</v>
      </c>
      <c r="BO152" s="176">
        <v>2014.625</v>
      </c>
      <c r="BP152" s="176">
        <v>1930.6320000000001</v>
      </c>
      <c r="BQ152" s="176">
        <v>2937.808</v>
      </c>
      <c r="BR152" s="176">
        <v>3577.9809999999998</v>
      </c>
      <c r="BS152" s="176">
        <v>2559.491</v>
      </c>
      <c r="BT152" s="176">
        <v>3748.88</v>
      </c>
      <c r="BU152" s="176">
        <v>2719.1959999999999</v>
      </c>
      <c r="BV152" s="176">
        <v>3170.7370000000001</v>
      </c>
      <c r="BW152" s="176">
        <v>5352.2469999999994</v>
      </c>
      <c r="BX152" s="176">
        <v>2596.2190000000001</v>
      </c>
      <c r="BY152" s="176">
        <v>3234.6210000000001</v>
      </c>
      <c r="BZ152" s="176">
        <v>3446.6499999999996</v>
      </c>
      <c r="CA152" s="176">
        <v>3435.3919999999998</v>
      </c>
      <c r="CB152" s="176">
        <v>2484.2570000000001</v>
      </c>
      <c r="CC152" s="176">
        <v>3677.3829999999998</v>
      </c>
      <c r="CD152" s="176">
        <v>4272.6849999999995</v>
      </c>
      <c r="CE152" s="176">
        <v>3267.752</v>
      </c>
      <c r="CF152" s="176">
        <v>3581.5240000000003</v>
      </c>
      <c r="CG152" s="176">
        <v>3402.3339999999998</v>
      </c>
      <c r="CH152" s="176">
        <v>3543.7929999999997</v>
      </c>
      <c r="CI152" s="176">
        <v>6313.5230000000001</v>
      </c>
      <c r="CJ152" s="176">
        <v>2910.0519999999997</v>
      </c>
      <c r="CK152" s="176">
        <v>5540.665</v>
      </c>
      <c r="CL152" s="176">
        <v>87.765000000000001</v>
      </c>
      <c r="CM152" s="176">
        <v>614.35300000000007</v>
      </c>
      <c r="CN152" s="176">
        <v>760.62699999999995</v>
      </c>
      <c r="CO152" s="176">
        <v>1199.451</v>
      </c>
      <c r="CP152" s="176">
        <v>1528.8040000000001</v>
      </c>
      <c r="CQ152" s="176">
        <v>1828.4299999999998</v>
      </c>
      <c r="CR152" s="176">
        <v>1170.1949999999999</v>
      </c>
      <c r="CS152" s="176">
        <v>1206.7639999999999</v>
      </c>
      <c r="CT152" s="176">
        <v>2157.5469999999996</v>
      </c>
      <c r="CU152" s="176">
        <v>3620.2919999999999</v>
      </c>
      <c r="CV152" s="176">
        <v>1755.2930000000001</v>
      </c>
      <c r="CW152" s="176">
        <v>1791.8609999999999</v>
      </c>
      <c r="CX152" s="176">
        <v>2596.3710000000001</v>
      </c>
      <c r="CY152" s="176">
        <v>1901.5679999999998</v>
      </c>
      <c r="CZ152" s="176">
        <v>2084.41</v>
      </c>
      <c r="DA152" s="176">
        <v>2084.41</v>
      </c>
      <c r="DB152" s="176">
        <v>2596.3710000000001</v>
      </c>
      <c r="DC152" s="176">
        <v>2596.3710000000001</v>
      </c>
      <c r="DD152" s="176">
        <v>2230.6839999999997</v>
      </c>
      <c r="DE152" s="176">
        <v>2556.3270000000002</v>
      </c>
      <c r="DF152" s="176">
        <v>2567.0349999999999</v>
      </c>
      <c r="DG152" s="176">
        <v>4117.4260000000004</v>
      </c>
      <c r="DH152" s="176">
        <v>2537.1880000000001</v>
      </c>
      <c r="DI152" s="176">
        <v>2620.13</v>
      </c>
      <c r="DJ152" s="176">
        <v>2590.48</v>
      </c>
      <c r="DK152" s="176">
        <v>4447.7420000000002</v>
      </c>
      <c r="DL152" s="176">
        <v>5360.857</v>
      </c>
      <c r="DM152" s="176">
        <v>5666.8519999999999</v>
      </c>
      <c r="DN152" s="176">
        <v>5451.6929999999993</v>
      </c>
      <c r="DO152" s="176">
        <v>5231.05</v>
      </c>
      <c r="DP152" s="176">
        <v>5197.1679999999997</v>
      </c>
      <c r="DQ152" s="176">
        <v>6598.7929999999997</v>
      </c>
      <c r="DR152" s="176">
        <v>6822.7939999999999</v>
      </c>
      <c r="DS152" s="176">
        <v>6596.8170000000009</v>
      </c>
      <c r="DT152" s="176">
        <v>6232.1270000000004</v>
      </c>
      <c r="DU152" s="176">
        <v>2833.634</v>
      </c>
      <c r="DV152" s="176">
        <v>5019.165</v>
      </c>
      <c r="DW152" s="176">
        <v>5093.8609999999999</v>
      </c>
      <c r="DX152" s="176">
        <v>4153</v>
      </c>
      <c r="DY152" s="176">
        <v>3866.8740000000003</v>
      </c>
      <c r="DZ152" s="176">
        <v>5433.232</v>
      </c>
      <c r="EA152" s="176">
        <v>4600.0509999999995</v>
      </c>
      <c r="EB152" s="176">
        <v>4751.6050000000005</v>
      </c>
      <c r="EC152" s="176">
        <v>4828.7439999999997</v>
      </c>
      <c r="ED152" s="176">
        <v>4841.96</v>
      </c>
      <c r="EE152" s="176">
        <v>6540.9850000000006</v>
      </c>
      <c r="EF152" s="277">
        <f t="shared" si="4"/>
        <v>59121.563999999998</v>
      </c>
      <c r="EG152" s="277">
        <f t="shared" si="5"/>
        <v>58195.238000000005</v>
      </c>
    </row>
    <row r="153" spans="1:137" x14ac:dyDescent="0.2">
      <c r="A153" s="201" t="str">
        <f>IF('1'!$A$1=1,B153,C153)</f>
        <v>Research and development services</v>
      </c>
      <c r="B153" s="202" t="s">
        <v>303</v>
      </c>
      <c r="C153" s="202" t="s">
        <v>302</v>
      </c>
      <c r="D153" s="179">
        <v>458.56799999999998</v>
      </c>
      <c r="E153" s="179">
        <v>367.19800000000004</v>
      </c>
      <c r="F153" s="179">
        <v>1255.836</v>
      </c>
      <c r="G153" s="179">
        <v>772.12199999999996</v>
      </c>
      <c r="H153" s="179">
        <v>355.55900000000003</v>
      </c>
      <c r="I153" s="179">
        <v>403.423</v>
      </c>
      <c r="J153" s="179">
        <v>717.99300000000005</v>
      </c>
      <c r="K153" s="179">
        <v>281.149</v>
      </c>
      <c r="L153" s="179">
        <v>304.96800000000002</v>
      </c>
      <c r="M153" s="179">
        <v>829.96900000000005</v>
      </c>
      <c r="N153" s="179">
        <v>746.00400000000002</v>
      </c>
      <c r="O153" s="179">
        <v>444.75900000000001</v>
      </c>
      <c r="P153" s="179">
        <v>339.63599999999997</v>
      </c>
      <c r="Q153" s="179">
        <v>316.71699999999998</v>
      </c>
      <c r="R153" s="179">
        <v>474.411</v>
      </c>
      <c r="S153" s="179">
        <v>307.55399999999997</v>
      </c>
      <c r="T153" s="179">
        <v>705.78199999999993</v>
      </c>
      <c r="U153" s="179">
        <v>374.27099999999996</v>
      </c>
      <c r="V153" s="179">
        <v>347.435</v>
      </c>
      <c r="W153" s="179">
        <v>676.74900000000002</v>
      </c>
      <c r="X153" s="179">
        <v>315.30599999999998</v>
      </c>
      <c r="Y153" s="179">
        <v>206.05900000000003</v>
      </c>
      <c r="Z153" s="179">
        <v>257.00900000000001</v>
      </c>
      <c r="AA153" s="179">
        <v>759.93100000000004</v>
      </c>
      <c r="AB153" s="179">
        <v>244.35599999999999</v>
      </c>
      <c r="AC153" s="179">
        <v>432.44400000000002</v>
      </c>
      <c r="AD153" s="179">
        <v>405.024</v>
      </c>
      <c r="AE153" s="179">
        <v>134.28400000000002</v>
      </c>
      <c r="AF153" s="179">
        <v>554.89799999999991</v>
      </c>
      <c r="AG153" s="179">
        <v>809.375</v>
      </c>
      <c r="AH153" s="179">
        <v>389.53999999999996</v>
      </c>
      <c r="AI153" s="179">
        <v>435.79899999999998</v>
      </c>
      <c r="AJ153" s="179">
        <v>365.52100000000002</v>
      </c>
      <c r="AK153" s="179">
        <v>559.75400000000002</v>
      </c>
      <c r="AL153" s="179">
        <v>480.69500000000005</v>
      </c>
      <c r="AM153" s="179">
        <v>385.23099999999999</v>
      </c>
      <c r="AN153" s="179">
        <v>341.21199999999999</v>
      </c>
      <c r="AO153" s="179">
        <v>543.42100000000005</v>
      </c>
      <c r="AP153" s="179">
        <v>289.75400000000002</v>
      </c>
      <c r="AQ153" s="179">
        <v>313.82100000000003</v>
      </c>
      <c r="AR153" s="179">
        <v>366.53699999999998</v>
      </c>
      <c r="AS153" s="179">
        <v>314.42600000000004</v>
      </c>
      <c r="AT153" s="179">
        <v>237.60599999999999</v>
      </c>
      <c r="AU153" s="179">
        <v>439.71600000000001</v>
      </c>
      <c r="AV153" s="179">
        <v>140.95600000000002</v>
      </c>
      <c r="AW153" s="179">
        <v>281.274</v>
      </c>
      <c r="AX153" s="179">
        <v>530.73700000000008</v>
      </c>
      <c r="AY153" s="179">
        <v>305.67999999999995</v>
      </c>
      <c r="AZ153" s="179">
        <v>362.42999999999995</v>
      </c>
      <c r="BA153" s="179">
        <v>624.69600000000003</v>
      </c>
      <c r="BB153" s="179">
        <v>322.36299999999994</v>
      </c>
      <c r="BC153" s="179">
        <v>428.98400000000004</v>
      </c>
      <c r="BD153" s="179">
        <v>501.19799999999998</v>
      </c>
      <c r="BE153" s="179">
        <v>371.00099999999998</v>
      </c>
      <c r="BF153" s="179">
        <v>437.77300000000002</v>
      </c>
      <c r="BG153" s="179">
        <v>656.42200000000003</v>
      </c>
      <c r="BH153" s="179">
        <v>544.93400000000008</v>
      </c>
      <c r="BI153" s="179">
        <v>297.69799999999998</v>
      </c>
      <c r="BJ153" s="179">
        <v>950.33300000000008</v>
      </c>
      <c r="BK153" s="179">
        <v>613.846</v>
      </c>
      <c r="BL153" s="179">
        <v>530.62599999999998</v>
      </c>
      <c r="BM153" s="179">
        <v>614.91300000000001</v>
      </c>
      <c r="BN153" s="179">
        <v>343.36</v>
      </c>
      <c r="BO153" s="179">
        <v>490.04399999999998</v>
      </c>
      <c r="BP153" s="179">
        <v>375.40100000000001</v>
      </c>
      <c r="BQ153" s="179">
        <v>373.90199999999999</v>
      </c>
      <c r="BR153" s="179">
        <v>382.38</v>
      </c>
      <c r="BS153" s="179">
        <v>412.822</v>
      </c>
      <c r="BT153" s="179">
        <v>951.20900000000006</v>
      </c>
      <c r="BU153" s="179">
        <v>453.19900000000001</v>
      </c>
      <c r="BV153" s="179">
        <v>84.93100000000004</v>
      </c>
      <c r="BW153" s="179">
        <v>1183.1279999999999</v>
      </c>
      <c r="BX153" s="179">
        <v>366.85699999999997</v>
      </c>
      <c r="BY153" s="179">
        <v>362.5</v>
      </c>
      <c r="BZ153" s="179">
        <v>500.32</v>
      </c>
      <c r="CA153" s="179">
        <v>586.53</v>
      </c>
      <c r="CB153" s="179">
        <v>414.04200000000003</v>
      </c>
      <c r="CC153" s="179">
        <v>517.55700000000002</v>
      </c>
      <c r="CD153" s="179">
        <v>571.505</v>
      </c>
      <c r="CE153" s="179">
        <v>455.34199999999998</v>
      </c>
      <c r="CF153" s="179">
        <v>481.101</v>
      </c>
      <c r="CG153" s="179">
        <v>448.36900000000003</v>
      </c>
      <c r="CH153" s="179">
        <v>396.69299999999998</v>
      </c>
      <c r="CI153" s="179">
        <v>653.12299999999993</v>
      </c>
      <c r="CJ153" s="179">
        <v>643.56900000000007</v>
      </c>
      <c r="CK153" s="179">
        <v>483.03200000000004</v>
      </c>
      <c r="CL153" s="179">
        <v>497.33300000000003</v>
      </c>
      <c r="CM153" s="179">
        <v>468.07799999999997</v>
      </c>
      <c r="CN153" s="179">
        <v>585.09799999999996</v>
      </c>
      <c r="CO153" s="179">
        <v>380.31300000000005</v>
      </c>
      <c r="CP153" s="179">
        <v>318.50099999999998</v>
      </c>
      <c r="CQ153" s="179">
        <v>585.09700000000009</v>
      </c>
      <c r="CR153" s="179">
        <v>585.09799999999996</v>
      </c>
      <c r="CS153" s="179">
        <v>402.255</v>
      </c>
      <c r="CT153" s="179">
        <v>658.2349999999999</v>
      </c>
      <c r="CU153" s="179">
        <v>804.50900000000001</v>
      </c>
      <c r="CV153" s="179">
        <v>731.37199999999996</v>
      </c>
      <c r="CW153" s="179">
        <v>804.51</v>
      </c>
      <c r="CX153" s="179">
        <v>511.95999999999992</v>
      </c>
      <c r="CY153" s="179">
        <v>658.23400000000004</v>
      </c>
      <c r="CZ153" s="179">
        <v>731.37200000000007</v>
      </c>
      <c r="DA153" s="179">
        <v>914.21499999999992</v>
      </c>
      <c r="DB153" s="179">
        <v>877.64600000000007</v>
      </c>
      <c r="DC153" s="179">
        <v>731.37200000000007</v>
      </c>
      <c r="DD153" s="179">
        <v>585.09799999999996</v>
      </c>
      <c r="DE153" s="179">
        <v>766.89800000000002</v>
      </c>
      <c r="DF153" s="179">
        <v>1156.9730000000002</v>
      </c>
      <c r="DG153" s="179">
        <v>853.16</v>
      </c>
      <c r="DH153" s="179">
        <v>492.29000000000008</v>
      </c>
      <c r="DI153" s="179">
        <v>683.51199999999994</v>
      </c>
      <c r="DJ153" s="179">
        <v>927.93200000000002</v>
      </c>
      <c r="DK153" s="179">
        <v>669.12900000000002</v>
      </c>
      <c r="DL153" s="179">
        <v>675.07100000000003</v>
      </c>
      <c r="DM153" s="179">
        <v>728.59499999999991</v>
      </c>
      <c r="DN153" s="179">
        <v>860.79399999999998</v>
      </c>
      <c r="DO153" s="179">
        <v>659.03000000000009</v>
      </c>
      <c r="DP153" s="179">
        <v>577.46299999999997</v>
      </c>
      <c r="DQ153" s="179">
        <v>618.63699999999994</v>
      </c>
      <c r="DR153" s="179">
        <v>578.90300000000002</v>
      </c>
      <c r="DS153" s="179">
        <v>835.04000000000008</v>
      </c>
      <c r="DT153" s="179">
        <v>631.63400000000001</v>
      </c>
      <c r="DU153" s="179">
        <v>583.39599999999996</v>
      </c>
      <c r="DV153" s="179">
        <v>539.25</v>
      </c>
      <c r="DW153" s="179">
        <v>538.37599999999998</v>
      </c>
      <c r="DX153" s="179">
        <v>581.42000000000007</v>
      </c>
      <c r="DY153" s="179">
        <v>665.26900000000001</v>
      </c>
      <c r="DZ153" s="179">
        <v>919.471</v>
      </c>
      <c r="EA153" s="179">
        <v>663.06999999999994</v>
      </c>
      <c r="EB153" s="179">
        <v>619.77499999999998</v>
      </c>
      <c r="EC153" s="179">
        <v>457.89800000000002</v>
      </c>
      <c r="ED153" s="179">
        <v>589.45600000000002</v>
      </c>
      <c r="EE153" s="179">
        <v>1054.9970000000001</v>
      </c>
      <c r="EF153" s="278">
        <f t="shared" si="4"/>
        <v>8306.3960000000006</v>
      </c>
      <c r="EG153" s="278">
        <f t="shared" si="5"/>
        <v>7844.0120000000006</v>
      </c>
    </row>
    <row r="154" spans="1:137" x14ac:dyDescent="0.2">
      <c r="A154" s="174" t="str">
        <f>IF('1'!$A$1=1,B154,C154)</f>
        <v xml:space="preserve">     Credit</v>
      </c>
      <c r="B154" s="175" t="s">
        <v>214</v>
      </c>
      <c r="C154" s="175" t="s">
        <v>233</v>
      </c>
      <c r="D154" s="176">
        <v>490.19299999999998</v>
      </c>
      <c r="E154" s="176">
        <v>416.15800000000002</v>
      </c>
      <c r="F154" s="176">
        <v>1302.348</v>
      </c>
      <c r="G154" s="176">
        <v>840.25</v>
      </c>
      <c r="H154" s="176">
        <v>418.30500000000001</v>
      </c>
      <c r="I154" s="176">
        <v>445.88900000000001</v>
      </c>
      <c r="J154" s="176">
        <v>761.50800000000004</v>
      </c>
      <c r="K154" s="176">
        <v>324.40300000000002</v>
      </c>
      <c r="L154" s="176">
        <v>348.53500000000003</v>
      </c>
      <c r="M154" s="176">
        <v>873.65200000000004</v>
      </c>
      <c r="N154" s="176">
        <v>815.94200000000001</v>
      </c>
      <c r="O154" s="176">
        <v>608.61800000000005</v>
      </c>
      <c r="P154" s="176">
        <v>388.15499999999997</v>
      </c>
      <c r="Q154" s="176">
        <v>395.89600000000002</v>
      </c>
      <c r="R154" s="176">
        <v>606.19200000000001</v>
      </c>
      <c r="S154" s="176">
        <v>333.18299999999999</v>
      </c>
      <c r="T154" s="176">
        <v>831.81399999999996</v>
      </c>
      <c r="U154" s="176">
        <v>623.78399999999999</v>
      </c>
      <c r="V154" s="176">
        <v>446.702</v>
      </c>
      <c r="W154" s="176">
        <v>726.87900000000002</v>
      </c>
      <c r="X154" s="176">
        <v>446.68299999999999</v>
      </c>
      <c r="Y154" s="176">
        <v>334.84500000000003</v>
      </c>
      <c r="Z154" s="176">
        <v>436.916</v>
      </c>
      <c r="AA154" s="176">
        <v>969.56700000000001</v>
      </c>
      <c r="AB154" s="176">
        <v>380.10899999999998</v>
      </c>
      <c r="AC154" s="176">
        <v>486.5</v>
      </c>
      <c r="AD154" s="176">
        <v>459.02699999999999</v>
      </c>
      <c r="AE154" s="176">
        <v>349.13900000000001</v>
      </c>
      <c r="AF154" s="176">
        <v>687.01599999999996</v>
      </c>
      <c r="AG154" s="176">
        <v>913.81</v>
      </c>
      <c r="AH154" s="176">
        <v>545.35599999999999</v>
      </c>
      <c r="AI154" s="176">
        <v>769.05799999999999</v>
      </c>
      <c r="AJ154" s="176">
        <v>496.06400000000002</v>
      </c>
      <c r="AK154" s="176">
        <v>639.71900000000005</v>
      </c>
      <c r="AL154" s="176">
        <v>640.92700000000002</v>
      </c>
      <c r="AM154" s="176">
        <v>687.91300000000001</v>
      </c>
      <c r="AN154" s="176">
        <v>454.94900000000001</v>
      </c>
      <c r="AO154" s="176">
        <v>597.76300000000003</v>
      </c>
      <c r="AP154" s="176">
        <v>474.142</v>
      </c>
      <c r="AQ154" s="176">
        <v>470.73099999999999</v>
      </c>
      <c r="AR154" s="176">
        <v>497.44299999999998</v>
      </c>
      <c r="AS154" s="176">
        <v>393.03300000000002</v>
      </c>
      <c r="AT154" s="176">
        <v>554.41399999999999</v>
      </c>
      <c r="AU154" s="176">
        <v>494.68</v>
      </c>
      <c r="AV154" s="176">
        <v>422.86900000000003</v>
      </c>
      <c r="AW154" s="176">
        <v>478.166</v>
      </c>
      <c r="AX154" s="176">
        <v>614.53700000000003</v>
      </c>
      <c r="AY154" s="176">
        <v>639.15</v>
      </c>
      <c r="AZ154" s="176">
        <v>557.58399999999995</v>
      </c>
      <c r="BA154" s="176">
        <v>706.178</v>
      </c>
      <c r="BB154" s="176">
        <v>483.54399999999998</v>
      </c>
      <c r="BC154" s="176">
        <v>563.04100000000005</v>
      </c>
      <c r="BD154" s="176">
        <v>633.09199999999998</v>
      </c>
      <c r="BE154" s="176">
        <v>530.00199999999995</v>
      </c>
      <c r="BF154" s="176">
        <v>540.77800000000002</v>
      </c>
      <c r="BG154" s="176">
        <v>757.41</v>
      </c>
      <c r="BH154" s="176">
        <v>644.01300000000003</v>
      </c>
      <c r="BI154" s="176">
        <v>496.16399999999999</v>
      </c>
      <c r="BJ154" s="176">
        <v>1047.8030000000001</v>
      </c>
      <c r="BK154" s="176">
        <v>684.67399999999998</v>
      </c>
      <c r="BL154" s="176">
        <v>602.98400000000004</v>
      </c>
      <c r="BM154" s="176">
        <v>688.70299999999997</v>
      </c>
      <c r="BN154" s="176">
        <v>422.59699999999998</v>
      </c>
      <c r="BO154" s="176">
        <v>571.71799999999996</v>
      </c>
      <c r="BP154" s="176">
        <v>455.84399999999999</v>
      </c>
      <c r="BQ154" s="176">
        <v>427.31700000000001</v>
      </c>
      <c r="BR154" s="176">
        <v>491.63099999999997</v>
      </c>
      <c r="BS154" s="176">
        <v>440.34300000000002</v>
      </c>
      <c r="BT154" s="176">
        <v>1007.162</v>
      </c>
      <c r="BU154" s="176">
        <v>509.84899999999999</v>
      </c>
      <c r="BV154" s="176">
        <v>509.58300000000003</v>
      </c>
      <c r="BW154" s="176">
        <v>1295.807</v>
      </c>
      <c r="BX154" s="176">
        <v>479.73599999999999</v>
      </c>
      <c r="BY154" s="176">
        <v>474.03899999999999</v>
      </c>
      <c r="BZ154" s="176">
        <v>583.70699999999999</v>
      </c>
      <c r="CA154" s="176">
        <v>698.25</v>
      </c>
      <c r="CB154" s="176">
        <v>496.851</v>
      </c>
      <c r="CC154" s="176">
        <v>544.79700000000003</v>
      </c>
      <c r="CD154" s="176">
        <v>653.149</v>
      </c>
      <c r="CE154" s="176">
        <v>535.697</v>
      </c>
      <c r="CF154" s="176">
        <v>561.28399999999999</v>
      </c>
      <c r="CG154" s="176">
        <v>553.86800000000005</v>
      </c>
      <c r="CH154" s="176">
        <v>528.92399999999998</v>
      </c>
      <c r="CI154" s="176">
        <v>843.61699999999996</v>
      </c>
      <c r="CJ154" s="176">
        <v>727.51300000000003</v>
      </c>
      <c r="CK154" s="176">
        <v>681.928</v>
      </c>
      <c r="CL154" s="176">
        <v>497.33300000000003</v>
      </c>
      <c r="CM154" s="176">
        <v>468.07799999999997</v>
      </c>
      <c r="CN154" s="176">
        <v>585.09799999999996</v>
      </c>
      <c r="CO154" s="176">
        <v>497.33300000000003</v>
      </c>
      <c r="CP154" s="176">
        <v>350.351</v>
      </c>
      <c r="CQ154" s="176">
        <v>621.66600000000005</v>
      </c>
      <c r="CR154" s="176">
        <v>658.23500000000001</v>
      </c>
      <c r="CS154" s="176">
        <v>475.392</v>
      </c>
      <c r="CT154" s="176">
        <v>731.37199999999996</v>
      </c>
      <c r="CU154" s="176">
        <v>877.64599999999996</v>
      </c>
      <c r="CV154" s="176">
        <v>877.64599999999996</v>
      </c>
      <c r="CW154" s="176">
        <v>950.78399999999999</v>
      </c>
      <c r="CX154" s="176">
        <v>731.37199999999996</v>
      </c>
      <c r="CY154" s="176">
        <v>694.803</v>
      </c>
      <c r="CZ154" s="176">
        <v>804.50900000000001</v>
      </c>
      <c r="DA154" s="176">
        <v>987.35199999999998</v>
      </c>
      <c r="DB154" s="176">
        <v>914.21500000000003</v>
      </c>
      <c r="DC154" s="176">
        <v>767.94100000000003</v>
      </c>
      <c r="DD154" s="176">
        <v>658.23500000000001</v>
      </c>
      <c r="DE154" s="176">
        <v>803.41700000000003</v>
      </c>
      <c r="DF154" s="176">
        <v>1229.2840000000001</v>
      </c>
      <c r="DG154" s="176">
        <v>1001.5359999999999</v>
      </c>
      <c r="DH154" s="176">
        <v>795.23800000000006</v>
      </c>
      <c r="DI154" s="176">
        <v>835.404</v>
      </c>
      <c r="DJ154" s="176">
        <v>1043.924</v>
      </c>
      <c r="DK154" s="176">
        <v>747.85</v>
      </c>
      <c r="DL154" s="176">
        <v>754.49099999999999</v>
      </c>
      <c r="DM154" s="176">
        <v>809.55</v>
      </c>
      <c r="DN154" s="176">
        <v>901.78399999999999</v>
      </c>
      <c r="DO154" s="176">
        <v>700.21900000000005</v>
      </c>
      <c r="DP154" s="176">
        <v>659.95799999999997</v>
      </c>
      <c r="DQ154" s="176">
        <v>701.12199999999996</v>
      </c>
      <c r="DR154" s="176">
        <v>661.60400000000004</v>
      </c>
      <c r="DS154" s="176">
        <v>960.29600000000005</v>
      </c>
      <c r="DT154" s="176">
        <v>757.96100000000001</v>
      </c>
      <c r="DU154" s="176">
        <v>708.40899999999999</v>
      </c>
      <c r="DV154" s="176">
        <v>622.21100000000001</v>
      </c>
      <c r="DW154" s="176">
        <v>621.20299999999997</v>
      </c>
      <c r="DX154" s="176">
        <v>664.48</v>
      </c>
      <c r="DY154" s="176">
        <v>706.84799999999996</v>
      </c>
      <c r="DZ154" s="176">
        <v>1086.6469999999999</v>
      </c>
      <c r="EA154" s="176">
        <v>787.39599999999996</v>
      </c>
      <c r="EB154" s="176">
        <v>785.048</v>
      </c>
      <c r="EC154" s="176">
        <v>832.54200000000003</v>
      </c>
      <c r="ED154" s="176">
        <v>673.66399999999999</v>
      </c>
      <c r="EE154" s="176">
        <v>1223.797</v>
      </c>
      <c r="EF154" s="277">
        <f t="shared" si="4"/>
        <v>9571.4399999999987</v>
      </c>
      <c r="EG154" s="277">
        <f t="shared" si="5"/>
        <v>9470.2060000000001</v>
      </c>
    </row>
    <row r="155" spans="1:137" x14ac:dyDescent="0.2">
      <c r="A155" s="174" t="str">
        <f>IF('1'!$A$1=1,B155,C155)</f>
        <v xml:space="preserve">     Debit</v>
      </c>
      <c r="B155" s="175" t="s">
        <v>216</v>
      </c>
      <c r="C155" s="175" t="s">
        <v>234</v>
      </c>
      <c r="D155" s="176">
        <v>31.625</v>
      </c>
      <c r="E155" s="176">
        <v>48.96</v>
      </c>
      <c r="F155" s="176">
        <v>46.512</v>
      </c>
      <c r="G155" s="176">
        <v>68.128</v>
      </c>
      <c r="H155" s="176">
        <v>62.746000000000002</v>
      </c>
      <c r="I155" s="176">
        <v>42.466000000000001</v>
      </c>
      <c r="J155" s="176">
        <v>43.515000000000001</v>
      </c>
      <c r="K155" s="176">
        <v>43.253999999999998</v>
      </c>
      <c r="L155" s="176">
        <v>43.567</v>
      </c>
      <c r="M155" s="176">
        <v>43.683</v>
      </c>
      <c r="N155" s="176">
        <v>69.938000000000002</v>
      </c>
      <c r="O155" s="176">
        <v>163.85900000000001</v>
      </c>
      <c r="P155" s="176">
        <v>48.518999999999998</v>
      </c>
      <c r="Q155" s="176">
        <v>79.179000000000002</v>
      </c>
      <c r="R155" s="176">
        <v>131.78100000000001</v>
      </c>
      <c r="S155" s="176">
        <v>25.629000000000001</v>
      </c>
      <c r="T155" s="176">
        <v>126.032</v>
      </c>
      <c r="U155" s="176">
        <v>249.51300000000001</v>
      </c>
      <c r="V155" s="176">
        <v>99.266999999999996</v>
      </c>
      <c r="W155" s="176">
        <v>50.13</v>
      </c>
      <c r="X155" s="176">
        <v>131.37700000000001</v>
      </c>
      <c r="Y155" s="176">
        <v>128.786</v>
      </c>
      <c r="Z155" s="176">
        <v>179.90700000000001</v>
      </c>
      <c r="AA155" s="176">
        <v>209.636</v>
      </c>
      <c r="AB155" s="176">
        <v>135.75299999999999</v>
      </c>
      <c r="AC155" s="176">
        <v>54.055999999999997</v>
      </c>
      <c r="AD155" s="176">
        <v>54.003</v>
      </c>
      <c r="AE155" s="176">
        <v>214.85499999999999</v>
      </c>
      <c r="AF155" s="176">
        <v>132.11799999999999</v>
      </c>
      <c r="AG155" s="176">
        <v>104.435</v>
      </c>
      <c r="AH155" s="176">
        <v>155.816</v>
      </c>
      <c r="AI155" s="176">
        <v>333.25900000000001</v>
      </c>
      <c r="AJ155" s="176">
        <v>130.54300000000001</v>
      </c>
      <c r="AK155" s="176">
        <v>79.965000000000003</v>
      </c>
      <c r="AL155" s="176">
        <v>160.232</v>
      </c>
      <c r="AM155" s="176">
        <v>302.68200000000002</v>
      </c>
      <c r="AN155" s="176">
        <v>113.73699999999999</v>
      </c>
      <c r="AO155" s="176">
        <v>54.341999999999999</v>
      </c>
      <c r="AP155" s="176">
        <v>184.38800000000001</v>
      </c>
      <c r="AQ155" s="176">
        <v>156.91</v>
      </c>
      <c r="AR155" s="176">
        <v>130.90600000000001</v>
      </c>
      <c r="AS155" s="176">
        <v>78.606999999999999</v>
      </c>
      <c r="AT155" s="176">
        <v>316.80799999999999</v>
      </c>
      <c r="AU155" s="176">
        <v>54.963999999999999</v>
      </c>
      <c r="AV155" s="176">
        <v>281.91300000000001</v>
      </c>
      <c r="AW155" s="176">
        <v>196.892</v>
      </c>
      <c r="AX155" s="176">
        <v>83.8</v>
      </c>
      <c r="AY155" s="176">
        <v>333.47</v>
      </c>
      <c r="AZ155" s="176">
        <v>195.154</v>
      </c>
      <c r="BA155" s="176">
        <v>81.481999999999999</v>
      </c>
      <c r="BB155" s="176">
        <v>161.18100000000001</v>
      </c>
      <c r="BC155" s="176">
        <v>134.05699999999999</v>
      </c>
      <c r="BD155" s="176">
        <v>131.89400000000001</v>
      </c>
      <c r="BE155" s="176">
        <v>159.001</v>
      </c>
      <c r="BF155" s="176">
        <v>103.005</v>
      </c>
      <c r="BG155" s="176">
        <v>100.988</v>
      </c>
      <c r="BH155" s="176">
        <v>99.078999999999994</v>
      </c>
      <c r="BI155" s="176">
        <v>198.46600000000001</v>
      </c>
      <c r="BJ155" s="176">
        <v>97.47</v>
      </c>
      <c r="BK155" s="176">
        <v>70.828000000000003</v>
      </c>
      <c r="BL155" s="176">
        <v>72.358000000000004</v>
      </c>
      <c r="BM155" s="176">
        <v>73.790000000000006</v>
      </c>
      <c r="BN155" s="176">
        <v>79.236999999999995</v>
      </c>
      <c r="BO155" s="176">
        <v>81.674000000000007</v>
      </c>
      <c r="BP155" s="176">
        <v>80.442999999999998</v>
      </c>
      <c r="BQ155" s="176">
        <v>53.414999999999999</v>
      </c>
      <c r="BR155" s="176">
        <v>109.251</v>
      </c>
      <c r="BS155" s="176">
        <v>27.521000000000001</v>
      </c>
      <c r="BT155" s="176">
        <v>55.953000000000003</v>
      </c>
      <c r="BU155" s="176">
        <v>56.65</v>
      </c>
      <c r="BV155" s="176">
        <v>424.65199999999999</v>
      </c>
      <c r="BW155" s="176">
        <v>112.679</v>
      </c>
      <c r="BX155" s="176">
        <v>112.879</v>
      </c>
      <c r="BY155" s="176">
        <v>111.539</v>
      </c>
      <c r="BZ155" s="176">
        <v>83.387</v>
      </c>
      <c r="CA155" s="176">
        <v>111.72</v>
      </c>
      <c r="CB155" s="176">
        <v>82.808999999999997</v>
      </c>
      <c r="CC155" s="176">
        <v>27.24</v>
      </c>
      <c r="CD155" s="176">
        <v>81.644000000000005</v>
      </c>
      <c r="CE155" s="176">
        <v>80.355000000000004</v>
      </c>
      <c r="CF155" s="176">
        <v>80.183000000000007</v>
      </c>
      <c r="CG155" s="176">
        <v>105.499</v>
      </c>
      <c r="CH155" s="176">
        <v>132.23099999999999</v>
      </c>
      <c r="CI155" s="176">
        <v>190.494</v>
      </c>
      <c r="CJ155" s="176">
        <v>83.944000000000003</v>
      </c>
      <c r="CK155" s="176">
        <v>198.89599999999999</v>
      </c>
      <c r="CL155" s="176">
        <v>0</v>
      </c>
      <c r="CM155" s="176">
        <v>0</v>
      </c>
      <c r="CN155" s="176">
        <v>0</v>
      </c>
      <c r="CO155" s="176">
        <v>117.02</v>
      </c>
      <c r="CP155" s="176">
        <v>31.85</v>
      </c>
      <c r="CQ155" s="176">
        <v>36.569000000000003</v>
      </c>
      <c r="CR155" s="176">
        <v>73.137</v>
      </c>
      <c r="CS155" s="176">
        <v>73.137</v>
      </c>
      <c r="CT155" s="176">
        <v>73.137</v>
      </c>
      <c r="CU155" s="176">
        <v>73.137</v>
      </c>
      <c r="CV155" s="176">
        <v>146.274</v>
      </c>
      <c r="CW155" s="176">
        <v>146.274</v>
      </c>
      <c r="CX155" s="176">
        <v>219.41200000000001</v>
      </c>
      <c r="CY155" s="176">
        <v>36.569000000000003</v>
      </c>
      <c r="CZ155" s="176">
        <v>73.137</v>
      </c>
      <c r="DA155" s="176">
        <v>73.137</v>
      </c>
      <c r="DB155" s="176">
        <v>36.569000000000003</v>
      </c>
      <c r="DC155" s="176">
        <v>36.569000000000003</v>
      </c>
      <c r="DD155" s="176">
        <v>73.137</v>
      </c>
      <c r="DE155" s="176">
        <v>36.518999999999998</v>
      </c>
      <c r="DF155" s="176">
        <v>72.311000000000007</v>
      </c>
      <c r="DG155" s="176">
        <v>148.376</v>
      </c>
      <c r="DH155" s="176">
        <v>302.94799999999998</v>
      </c>
      <c r="DI155" s="176">
        <v>151.892</v>
      </c>
      <c r="DJ155" s="176">
        <v>115.992</v>
      </c>
      <c r="DK155" s="176">
        <v>78.721000000000004</v>
      </c>
      <c r="DL155" s="176">
        <v>79.42</v>
      </c>
      <c r="DM155" s="176">
        <v>80.954999999999998</v>
      </c>
      <c r="DN155" s="176">
        <v>40.99</v>
      </c>
      <c r="DO155" s="176">
        <v>41.189</v>
      </c>
      <c r="DP155" s="176">
        <v>82.495000000000005</v>
      </c>
      <c r="DQ155" s="176">
        <v>82.484999999999999</v>
      </c>
      <c r="DR155" s="176">
        <v>82.700999999999993</v>
      </c>
      <c r="DS155" s="176">
        <v>125.256</v>
      </c>
      <c r="DT155" s="176">
        <v>126.327</v>
      </c>
      <c r="DU155" s="176">
        <v>125.01300000000001</v>
      </c>
      <c r="DV155" s="176">
        <v>82.960999999999999</v>
      </c>
      <c r="DW155" s="176">
        <v>82.826999999999998</v>
      </c>
      <c r="DX155" s="176">
        <v>83.06</v>
      </c>
      <c r="DY155" s="176">
        <v>41.579000000000001</v>
      </c>
      <c r="DZ155" s="176">
        <v>167.17599999999999</v>
      </c>
      <c r="EA155" s="176">
        <v>124.32599999999999</v>
      </c>
      <c r="EB155" s="176">
        <v>165.273</v>
      </c>
      <c r="EC155" s="176">
        <v>374.64400000000001</v>
      </c>
      <c r="ED155" s="176">
        <v>84.207999999999998</v>
      </c>
      <c r="EE155" s="176">
        <v>168.8</v>
      </c>
      <c r="EF155" s="277">
        <f t="shared" si="4"/>
        <v>1265.0440000000001</v>
      </c>
      <c r="EG155" s="277">
        <f t="shared" si="5"/>
        <v>1626.1940000000002</v>
      </c>
    </row>
    <row r="156" spans="1:137" ht="25.5" x14ac:dyDescent="0.2">
      <c r="A156" s="201" t="str">
        <f>IF('1'!$A$1=1,B156,C156)</f>
        <v>Professional and management consulting services</v>
      </c>
      <c r="B156" s="202" t="s">
        <v>305</v>
      </c>
      <c r="C156" s="202" t="s">
        <v>304</v>
      </c>
      <c r="D156" s="179">
        <v>442.75600000000003</v>
      </c>
      <c r="E156" s="179">
        <v>538.55799999999999</v>
      </c>
      <c r="F156" s="179">
        <v>325.58699999999999</v>
      </c>
      <c r="G156" s="179">
        <v>272.51300000000003</v>
      </c>
      <c r="H156" s="179">
        <v>292.81299999999999</v>
      </c>
      <c r="I156" s="179">
        <v>339.72500000000002</v>
      </c>
      <c r="J156" s="179">
        <v>239.3309999999999</v>
      </c>
      <c r="K156" s="179">
        <v>151.38799999999992</v>
      </c>
      <c r="L156" s="179">
        <v>196.05099999999993</v>
      </c>
      <c r="M156" s="179">
        <v>349.46100000000001</v>
      </c>
      <c r="N156" s="179">
        <v>69.937999999999988</v>
      </c>
      <c r="O156" s="179">
        <v>-444.76</v>
      </c>
      <c r="P156" s="179">
        <v>655.01200000000006</v>
      </c>
      <c r="Q156" s="179">
        <v>659.82599999999991</v>
      </c>
      <c r="R156" s="179">
        <v>342.63000000000011</v>
      </c>
      <c r="S156" s="179">
        <v>358.81299999999999</v>
      </c>
      <c r="T156" s="179">
        <v>428.51</v>
      </c>
      <c r="U156" s="179">
        <v>-399.22199999999998</v>
      </c>
      <c r="V156" s="179">
        <v>74.449999999999818</v>
      </c>
      <c r="W156" s="179">
        <v>275.71299999999997</v>
      </c>
      <c r="X156" s="179">
        <v>-183.928</v>
      </c>
      <c r="Y156" s="179">
        <v>25.758000000000038</v>
      </c>
      <c r="Z156" s="179">
        <v>231.30799999999999</v>
      </c>
      <c r="AA156" s="179">
        <v>104.81799999999998</v>
      </c>
      <c r="AB156" s="179">
        <v>162.904</v>
      </c>
      <c r="AC156" s="179">
        <v>513.52800000000002</v>
      </c>
      <c r="AD156" s="179">
        <v>594.03499999999997</v>
      </c>
      <c r="AE156" s="179">
        <v>751.9910000000001</v>
      </c>
      <c r="AF156" s="179">
        <v>713.43999999999994</v>
      </c>
      <c r="AG156" s="179">
        <v>182.76200000000006</v>
      </c>
      <c r="AH156" s="179">
        <v>727.14100000000008</v>
      </c>
      <c r="AI156" s="179">
        <v>128.17600000000016</v>
      </c>
      <c r="AJ156" s="179">
        <v>313.30300000000011</v>
      </c>
      <c r="AK156" s="179">
        <v>399.82500000000005</v>
      </c>
      <c r="AL156" s="179">
        <v>427.28500000000008</v>
      </c>
      <c r="AM156" s="179">
        <v>-825.49500000000012</v>
      </c>
      <c r="AN156" s="179">
        <v>739.29199999999992</v>
      </c>
      <c r="AO156" s="179">
        <v>978.1579999999999</v>
      </c>
      <c r="AP156" s="179">
        <v>1211.6949999999997</v>
      </c>
      <c r="AQ156" s="179">
        <v>366.1239999999998</v>
      </c>
      <c r="AR156" s="179">
        <v>968.70500000000004</v>
      </c>
      <c r="AS156" s="179">
        <v>-157.21299999999997</v>
      </c>
      <c r="AT156" s="179">
        <v>528.0139999999999</v>
      </c>
      <c r="AU156" s="179">
        <v>659.57299999999987</v>
      </c>
      <c r="AV156" s="179">
        <v>845.73900000000003</v>
      </c>
      <c r="AW156" s="179">
        <v>1068.8400000000001</v>
      </c>
      <c r="AX156" s="179">
        <v>1117.3400000000001</v>
      </c>
      <c r="AY156" s="179">
        <v>-194.52399999999989</v>
      </c>
      <c r="AZ156" s="179">
        <v>1366.08</v>
      </c>
      <c r="BA156" s="179">
        <v>841.98099999999999</v>
      </c>
      <c r="BB156" s="179">
        <v>940.22400000000016</v>
      </c>
      <c r="BC156" s="179">
        <v>965.21400000000006</v>
      </c>
      <c r="BD156" s="179">
        <v>870.50199999999995</v>
      </c>
      <c r="BE156" s="179">
        <v>371.00199999999995</v>
      </c>
      <c r="BF156" s="179">
        <v>1081.5569999999998</v>
      </c>
      <c r="BG156" s="179">
        <v>631.17399999999998</v>
      </c>
      <c r="BH156" s="179">
        <v>891.7109999999999</v>
      </c>
      <c r="BI156" s="179">
        <v>1562.9170000000001</v>
      </c>
      <c r="BJ156" s="179">
        <v>1681.3590000000002</v>
      </c>
      <c r="BK156" s="179">
        <v>755.50199999999995</v>
      </c>
      <c r="BL156" s="179">
        <v>1085.3710000000001</v>
      </c>
      <c r="BM156" s="179">
        <v>1303.616</v>
      </c>
      <c r="BN156" s="179">
        <v>1109.3160000000003</v>
      </c>
      <c r="BO156" s="179">
        <v>1497.3549999999998</v>
      </c>
      <c r="BP156" s="179">
        <v>884.87300000000005</v>
      </c>
      <c r="BQ156" s="179">
        <v>133.53700000000003</v>
      </c>
      <c r="BR156" s="179">
        <v>792.07299999999987</v>
      </c>
      <c r="BS156" s="179">
        <v>908.20700000000011</v>
      </c>
      <c r="BT156" s="179">
        <v>55.952999999999975</v>
      </c>
      <c r="BU156" s="179">
        <v>849.74799999999982</v>
      </c>
      <c r="BV156" s="179">
        <v>1132.4060000000002</v>
      </c>
      <c r="BW156" s="179">
        <v>760.58199999999988</v>
      </c>
      <c r="BX156" s="179">
        <v>1213.45</v>
      </c>
      <c r="BY156" s="179">
        <v>529.80799999999999</v>
      </c>
      <c r="BZ156" s="179">
        <v>1028.4359999999999</v>
      </c>
      <c r="CA156" s="179">
        <v>1145.1299999999999</v>
      </c>
      <c r="CB156" s="179">
        <v>1932.1989999999998</v>
      </c>
      <c r="CC156" s="179">
        <v>789.9559999999999</v>
      </c>
      <c r="CD156" s="179">
        <v>1551.229</v>
      </c>
      <c r="CE156" s="179">
        <v>1232.1030000000001</v>
      </c>
      <c r="CF156" s="179">
        <v>1470.028</v>
      </c>
      <c r="CG156" s="179">
        <v>1371.4839999999999</v>
      </c>
      <c r="CH156" s="179">
        <v>1560.327</v>
      </c>
      <c r="CI156" s="179">
        <v>217.70700000000033</v>
      </c>
      <c r="CJ156" s="179">
        <v>1930.7080000000001</v>
      </c>
      <c r="CK156" s="179">
        <v>-937.65100000000029</v>
      </c>
      <c r="CL156" s="179">
        <v>1930.8230000000001</v>
      </c>
      <c r="CM156" s="179">
        <v>1374.981</v>
      </c>
      <c r="CN156" s="179">
        <v>1404.2350000000001</v>
      </c>
      <c r="CO156" s="179">
        <v>1462.7449999999999</v>
      </c>
      <c r="CP156" s="179">
        <v>1178.453</v>
      </c>
      <c r="CQ156" s="179">
        <v>1353.0389999999998</v>
      </c>
      <c r="CR156" s="179">
        <v>1755.2919999999999</v>
      </c>
      <c r="CS156" s="179">
        <v>1901.567</v>
      </c>
      <c r="CT156" s="179">
        <v>1023.921</v>
      </c>
      <c r="CU156" s="179">
        <v>438.82300000000032</v>
      </c>
      <c r="CV156" s="179">
        <v>1389.606</v>
      </c>
      <c r="CW156" s="179">
        <v>1609.019</v>
      </c>
      <c r="CX156" s="179">
        <v>1023.9200000000001</v>
      </c>
      <c r="CY156" s="179">
        <v>1353.0380000000002</v>
      </c>
      <c r="CZ156" s="179">
        <v>1353.0379999999998</v>
      </c>
      <c r="DA156" s="179">
        <v>1718.7249999999999</v>
      </c>
      <c r="DB156" s="179">
        <v>1133.6269999999997</v>
      </c>
      <c r="DC156" s="179">
        <v>987.35199999999986</v>
      </c>
      <c r="DD156" s="179">
        <v>1389.6070000000002</v>
      </c>
      <c r="DE156" s="179">
        <v>1351.201</v>
      </c>
      <c r="DF156" s="179">
        <v>1446.2169999999999</v>
      </c>
      <c r="DG156" s="179">
        <v>1335.3809999999999</v>
      </c>
      <c r="DH156" s="179">
        <v>2120.6350000000002</v>
      </c>
      <c r="DI156" s="179">
        <v>1215.1319999999998</v>
      </c>
      <c r="DJ156" s="179">
        <v>1585.2189999999998</v>
      </c>
      <c r="DK156" s="179">
        <v>314.88400000000001</v>
      </c>
      <c r="DL156" s="179">
        <v>-79.420000000000073</v>
      </c>
      <c r="DM156" s="179">
        <v>161.90999999999985</v>
      </c>
      <c r="DN156" s="179">
        <v>-81.980000000000018</v>
      </c>
      <c r="DO156" s="179">
        <v>-123.56800000000021</v>
      </c>
      <c r="DP156" s="179">
        <v>0</v>
      </c>
      <c r="DQ156" s="179">
        <v>-824.84899999999971</v>
      </c>
      <c r="DR156" s="179">
        <v>-537.55400000000009</v>
      </c>
      <c r="DS156" s="179">
        <v>83.503999999999905</v>
      </c>
      <c r="DT156" s="179">
        <v>-1136.942</v>
      </c>
      <c r="DU156" s="179">
        <v>2250.2399999999998</v>
      </c>
      <c r="DV156" s="179">
        <v>871.0949999999998</v>
      </c>
      <c r="DW156" s="179">
        <v>828.27</v>
      </c>
      <c r="DX156" s="179">
        <v>913.65999999999985</v>
      </c>
      <c r="DY156" s="179">
        <v>1205.7999999999997</v>
      </c>
      <c r="DZ156" s="179">
        <v>961.26499999999987</v>
      </c>
      <c r="EA156" s="179">
        <v>1118.9319999999998</v>
      </c>
      <c r="EB156" s="179">
        <v>1032.9569999999999</v>
      </c>
      <c r="EC156" s="179">
        <v>1290.44</v>
      </c>
      <c r="ED156" s="179">
        <v>926.28799999999956</v>
      </c>
      <c r="EE156" s="179">
        <v>1772.3959999999997</v>
      </c>
      <c r="EF156" s="278">
        <f t="shared" si="4"/>
        <v>3833.9129999999996</v>
      </c>
      <c r="EG156" s="278">
        <f t="shared" si="5"/>
        <v>12034.400999999998</v>
      </c>
    </row>
    <row r="157" spans="1:137" x14ac:dyDescent="0.2">
      <c r="A157" s="174" t="str">
        <f>IF('1'!$A$1=1,B157,C157)</f>
        <v xml:space="preserve">     Credit</v>
      </c>
      <c r="B157" s="175" t="s">
        <v>214</v>
      </c>
      <c r="C157" s="175" t="s">
        <v>233</v>
      </c>
      <c r="D157" s="176">
        <v>774.822</v>
      </c>
      <c r="E157" s="176">
        <v>1126.075</v>
      </c>
      <c r="F157" s="176">
        <v>906.99199999999996</v>
      </c>
      <c r="G157" s="176">
        <v>840.25</v>
      </c>
      <c r="H157" s="176">
        <v>836.61</v>
      </c>
      <c r="I157" s="176">
        <v>997.94299999999998</v>
      </c>
      <c r="J157" s="176">
        <v>957.32399999999996</v>
      </c>
      <c r="K157" s="176">
        <v>800.19399999999996</v>
      </c>
      <c r="L157" s="176">
        <v>784.20299999999997</v>
      </c>
      <c r="M157" s="176">
        <v>895.49400000000003</v>
      </c>
      <c r="N157" s="176">
        <v>979.13</v>
      </c>
      <c r="O157" s="176">
        <v>1170.4190000000001</v>
      </c>
      <c r="P157" s="176">
        <v>970.38800000000003</v>
      </c>
      <c r="Q157" s="176">
        <v>1240.473</v>
      </c>
      <c r="R157" s="176">
        <v>1027.8900000000001</v>
      </c>
      <c r="S157" s="176">
        <v>999.55</v>
      </c>
      <c r="T157" s="176">
        <v>957.846</v>
      </c>
      <c r="U157" s="176">
        <v>898.24800000000005</v>
      </c>
      <c r="V157" s="176">
        <v>1191.2049999999999</v>
      </c>
      <c r="W157" s="176">
        <v>1052.722</v>
      </c>
      <c r="X157" s="176">
        <v>945.91700000000003</v>
      </c>
      <c r="Y157" s="176">
        <v>901.505</v>
      </c>
      <c r="Z157" s="176">
        <v>1207.944</v>
      </c>
      <c r="AA157" s="176">
        <v>1415.0440000000001</v>
      </c>
      <c r="AB157" s="176">
        <v>1357.5309999999999</v>
      </c>
      <c r="AC157" s="176">
        <v>1189.222</v>
      </c>
      <c r="AD157" s="176">
        <v>1188.069</v>
      </c>
      <c r="AE157" s="176">
        <v>1369.6980000000001</v>
      </c>
      <c r="AF157" s="176">
        <v>1241.914</v>
      </c>
      <c r="AG157" s="176">
        <v>1018.245</v>
      </c>
      <c r="AH157" s="176">
        <v>1220.558</v>
      </c>
      <c r="AI157" s="176">
        <v>1358.6690000000001</v>
      </c>
      <c r="AJ157" s="176">
        <v>1200.9960000000001</v>
      </c>
      <c r="AK157" s="176">
        <v>1519.3340000000001</v>
      </c>
      <c r="AL157" s="176">
        <v>1522.201</v>
      </c>
      <c r="AM157" s="176">
        <v>1568.441</v>
      </c>
      <c r="AN157" s="176">
        <v>1848.231</v>
      </c>
      <c r="AO157" s="176">
        <v>1738.9469999999999</v>
      </c>
      <c r="AP157" s="176">
        <v>2107.2959999999998</v>
      </c>
      <c r="AQ157" s="176">
        <v>1856.7739999999999</v>
      </c>
      <c r="AR157" s="176">
        <v>1727.961</v>
      </c>
      <c r="AS157" s="176">
        <v>1519.7260000000001</v>
      </c>
      <c r="AT157" s="176">
        <v>2006.452</v>
      </c>
      <c r="AU157" s="176">
        <v>1896.2719999999999</v>
      </c>
      <c r="AV157" s="176">
        <v>1635.0940000000001</v>
      </c>
      <c r="AW157" s="176">
        <v>1940.789</v>
      </c>
      <c r="AX157" s="176">
        <v>2039.145</v>
      </c>
      <c r="AY157" s="176">
        <v>2501.0219999999999</v>
      </c>
      <c r="AZ157" s="176">
        <v>2174.576</v>
      </c>
      <c r="BA157" s="176">
        <v>1683.962</v>
      </c>
      <c r="BB157" s="176">
        <v>2014.7650000000001</v>
      </c>
      <c r="BC157" s="176">
        <v>1930.4280000000001</v>
      </c>
      <c r="BD157" s="176">
        <v>2189.444</v>
      </c>
      <c r="BE157" s="176">
        <v>1855.008</v>
      </c>
      <c r="BF157" s="176">
        <v>2188.8649999999998</v>
      </c>
      <c r="BG157" s="176">
        <v>1792.5360000000001</v>
      </c>
      <c r="BH157" s="176">
        <v>1659.5719999999999</v>
      </c>
      <c r="BI157" s="176">
        <v>2356.7800000000002</v>
      </c>
      <c r="BJ157" s="176">
        <v>2144.3420000000001</v>
      </c>
      <c r="BK157" s="176">
        <v>2597.038</v>
      </c>
      <c r="BL157" s="176">
        <v>2074.2640000000001</v>
      </c>
      <c r="BM157" s="176">
        <v>2312.0729999999999</v>
      </c>
      <c r="BN157" s="176">
        <v>2324.2820000000002</v>
      </c>
      <c r="BO157" s="176">
        <v>2395.7689999999998</v>
      </c>
      <c r="BP157" s="176">
        <v>1769.7460000000001</v>
      </c>
      <c r="BQ157" s="176">
        <v>2003.0509999999999</v>
      </c>
      <c r="BR157" s="176">
        <v>2430.8429999999998</v>
      </c>
      <c r="BS157" s="176">
        <v>2036.585</v>
      </c>
      <c r="BT157" s="176">
        <v>2154.2069999999999</v>
      </c>
      <c r="BU157" s="176">
        <v>2237.6709999999998</v>
      </c>
      <c r="BV157" s="176">
        <v>2462.9830000000002</v>
      </c>
      <c r="BW157" s="176">
        <v>3887.4209999999998</v>
      </c>
      <c r="BX157" s="176">
        <v>2539.779</v>
      </c>
      <c r="BY157" s="176">
        <v>2370.1959999999999</v>
      </c>
      <c r="BZ157" s="176">
        <v>2612.7829999999999</v>
      </c>
      <c r="CA157" s="176">
        <v>2988.511</v>
      </c>
      <c r="CB157" s="176">
        <v>2760.2849999999999</v>
      </c>
      <c r="CC157" s="176">
        <v>2533.308</v>
      </c>
      <c r="CD157" s="176">
        <v>3075.2440000000001</v>
      </c>
      <c r="CE157" s="176">
        <v>2598.13</v>
      </c>
      <c r="CF157" s="176">
        <v>2886.6010000000001</v>
      </c>
      <c r="CG157" s="176">
        <v>2980.3389999999999</v>
      </c>
      <c r="CH157" s="176">
        <v>3120.654</v>
      </c>
      <c r="CI157" s="176">
        <v>3564.9630000000002</v>
      </c>
      <c r="CJ157" s="176">
        <v>3217.846</v>
      </c>
      <c r="CK157" s="176">
        <v>3153.9169999999999</v>
      </c>
      <c r="CL157" s="176">
        <v>1989.3330000000001</v>
      </c>
      <c r="CM157" s="176">
        <v>1872.3140000000001</v>
      </c>
      <c r="CN157" s="176">
        <v>1989.3330000000001</v>
      </c>
      <c r="CO157" s="176">
        <v>2077.098</v>
      </c>
      <c r="CP157" s="176">
        <v>2038.405</v>
      </c>
      <c r="CQ157" s="176">
        <v>2413.5279999999998</v>
      </c>
      <c r="CR157" s="176">
        <v>2157.547</v>
      </c>
      <c r="CS157" s="176">
        <v>2450.096</v>
      </c>
      <c r="CT157" s="176">
        <v>2230.6849999999999</v>
      </c>
      <c r="CU157" s="176">
        <v>2852.3510000000001</v>
      </c>
      <c r="CV157" s="176">
        <v>2157.547</v>
      </c>
      <c r="CW157" s="176">
        <v>2486.665</v>
      </c>
      <c r="CX157" s="176">
        <v>2523.2330000000002</v>
      </c>
      <c r="CY157" s="176">
        <v>2559.8020000000001</v>
      </c>
      <c r="CZ157" s="176">
        <v>2669.5079999999998</v>
      </c>
      <c r="DA157" s="176">
        <v>2779.2139999999999</v>
      </c>
      <c r="DB157" s="176">
        <v>2669.5079999999998</v>
      </c>
      <c r="DC157" s="176">
        <v>2632.9389999999999</v>
      </c>
      <c r="DD157" s="176">
        <v>2559.8020000000001</v>
      </c>
      <c r="DE157" s="176">
        <v>2775.44</v>
      </c>
      <c r="DF157" s="176">
        <v>2928.5889999999999</v>
      </c>
      <c r="DG157" s="176">
        <v>3783.58</v>
      </c>
      <c r="DH157" s="176">
        <v>3332.4259999999999</v>
      </c>
      <c r="DI157" s="176">
        <v>2734.0479999999998</v>
      </c>
      <c r="DJ157" s="176">
        <v>3054.4459999999999</v>
      </c>
      <c r="DK157" s="176">
        <v>3463.7280000000001</v>
      </c>
      <c r="DL157" s="176">
        <v>3097.384</v>
      </c>
      <c r="DM157" s="176">
        <v>3400.1109999999999</v>
      </c>
      <c r="DN157" s="176">
        <v>3402.1849999999999</v>
      </c>
      <c r="DO157" s="176">
        <v>3377.529</v>
      </c>
      <c r="DP157" s="176">
        <v>3506.0259999999998</v>
      </c>
      <c r="DQ157" s="176">
        <v>3505.6089999999999</v>
      </c>
      <c r="DR157" s="176">
        <v>3804.2240000000002</v>
      </c>
      <c r="DS157" s="176">
        <v>4467.4650000000001</v>
      </c>
      <c r="DT157" s="176">
        <v>3621.3710000000001</v>
      </c>
      <c r="DU157" s="176">
        <v>3542.0439999999999</v>
      </c>
      <c r="DV157" s="176">
        <v>3940.6669999999999</v>
      </c>
      <c r="DW157" s="176">
        <v>3934.2829999999999</v>
      </c>
      <c r="DX157" s="176">
        <v>3446.99</v>
      </c>
      <c r="DY157" s="176">
        <v>3451.0819999999999</v>
      </c>
      <c r="DZ157" s="176">
        <v>3970.44</v>
      </c>
      <c r="EA157" s="176">
        <v>3481.12</v>
      </c>
      <c r="EB157" s="176">
        <v>3594.692</v>
      </c>
      <c r="EC157" s="176">
        <v>3829.6930000000002</v>
      </c>
      <c r="ED157" s="176">
        <v>4210.3999999999996</v>
      </c>
      <c r="EE157" s="176">
        <v>5907.9859999999999</v>
      </c>
      <c r="EF157" s="277">
        <f t="shared" si="4"/>
        <v>41145.180999999997</v>
      </c>
      <c r="EG157" s="277">
        <f t="shared" si="5"/>
        <v>46930.767999999996</v>
      </c>
    </row>
    <row r="158" spans="1:137" x14ac:dyDescent="0.2">
      <c r="A158" s="174" t="str">
        <f>IF('1'!$A$1=1,B158,C158)</f>
        <v xml:space="preserve">     Debit</v>
      </c>
      <c r="B158" s="175" t="s">
        <v>216</v>
      </c>
      <c r="C158" s="175" t="s">
        <v>234</v>
      </c>
      <c r="D158" s="176">
        <v>332.06599999999997</v>
      </c>
      <c r="E158" s="176">
        <v>587.51700000000005</v>
      </c>
      <c r="F158" s="176">
        <v>581.40499999999997</v>
      </c>
      <c r="G158" s="176">
        <v>567.73699999999997</v>
      </c>
      <c r="H158" s="176">
        <v>543.79700000000003</v>
      </c>
      <c r="I158" s="176">
        <v>658.21799999999996</v>
      </c>
      <c r="J158" s="176">
        <v>717.99300000000005</v>
      </c>
      <c r="K158" s="176">
        <v>648.80600000000004</v>
      </c>
      <c r="L158" s="176">
        <v>588.15200000000004</v>
      </c>
      <c r="M158" s="176">
        <v>546.03300000000002</v>
      </c>
      <c r="N158" s="176">
        <v>909.19200000000001</v>
      </c>
      <c r="O158" s="176">
        <v>1615.1790000000001</v>
      </c>
      <c r="P158" s="176">
        <v>315.37599999999998</v>
      </c>
      <c r="Q158" s="176">
        <v>580.64700000000005</v>
      </c>
      <c r="R158" s="176">
        <v>685.26</v>
      </c>
      <c r="S158" s="176">
        <v>640.73699999999997</v>
      </c>
      <c r="T158" s="176">
        <v>529.33600000000001</v>
      </c>
      <c r="U158" s="176">
        <v>1297.47</v>
      </c>
      <c r="V158" s="176">
        <v>1116.7550000000001</v>
      </c>
      <c r="W158" s="176">
        <v>777.00900000000001</v>
      </c>
      <c r="X158" s="176">
        <v>1129.845</v>
      </c>
      <c r="Y158" s="176">
        <v>875.74699999999996</v>
      </c>
      <c r="Z158" s="176">
        <v>976.63599999999997</v>
      </c>
      <c r="AA158" s="176">
        <v>1310.2260000000001</v>
      </c>
      <c r="AB158" s="176">
        <v>1194.627</v>
      </c>
      <c r="AC158" s="176">
        <v>675.69399999999996</v>
      </c>
      <c r="AD158" s="176">
        <v>594.03399999999999</v>
      </c>
      <c r="AE158" s="176">
        <v>617.70699999999999</v>
      </c>
      <c r="AF158" s="176">
        <v>528.47400000000005</v>
      </c>
      <c r="AG158" s="176">
        <v>835.48299999999995</v>
      </c>
      <c r="AH158" s="176">
        <v>493.41699999999997</v>
      </c>
      <c r="AI158" s="176">
        <v>1230.4929999999999</v>
      </c>
      <c r="AJ158" s="176">
        <v>887.69299999999998</v>
      </c>
      <c r="AK158" s="176">
        <v>1119.509</v>
      </c>
      <c r="AL158" s="176">
        <v>1094.9159999999999</v>
      </c>
      <c r="AM158" s="176">
        <v>2393.9360000000001</v>
      </c>
      <c r="AN158" s="176">
        <v>1108.9390000000001</v>
      </c>
      <c r="AO158" s="176">
        <v>760.78899999999999</v>
      </c>
      <c r="AP158" s="176">
        <v>895.601</v>
      </c>
      <c r="AQ158" s="176">
        <v>1490.65</v>
      </c>
      <c r="AR158" s="176">
        <v>759.25599999999997</v>
      </c>
      <c r="AS158" s="176">
        <v>1676.9390000000001</v>
      </c>
      <c r="AT158" s="176">
        <v>1478.4380000000001</v>
      </c>
      <c r="AU158" s="176">
        <v>1236.6990000000001</v>
      </c>
      <c r="AV158" s="176">
        <v>789.35500000000002</v>
      </c>
      <c r="AW158" s="176">
        <v>871.94899999999996</v>
      </c>
      <c r="AX158" s="176">
        <v>921.80499999999995</v>
      </c>
      <c r="AY158" s="176">
        <v>2695.5459999999998</v>
      </c>
      <c r="AZ158" s="176">
        <v>808.49599999999998</v>
      </c>
      <c r="BA158" s="176">
        <v>841.98099999999999</v>
      </c>
      <c r="BB158" s="176">
        <v>1074.5409999999999</v>
      </c>
      <c r="BC158" s="176">
        <v>965.21400000000006</v>
      </c>
      <c r="BD158" s="176">
        <v>1318.942</v>
      </c>
      <c r="BE158" s="176">
        <v>1484.0060000000001</v>
      </c>
      <c r="BF158" s="176">
        <v>1107.308</v>
      </c>
      <c r="BG158" s="176">
        <v>1161.3620000000001</v>
      </c>
      <c r="BH158" s="176">
        <v>767.86099999999999</v>
      </c>
      <c r="BI158" s="176">
        <v>793.86300000000006</v>
      </c>
      <c r="BJ158" s="176">
        <v>462.983</v>
      </c>
      <c r="BK158" s="176">
        <v>1841.5360000000001</v>
      </c>
      <c r="BL158" s="176">
        <v>988.89300000000003</v>
      </c>
      <c r="BM158" s="176">
        <v>1008.457</v>
      </c>
      <c r="BN158" s="176">
        <v>1214.9659999999999</v>
      </c>
      <c r="BO158" s="176">
        <v>898.41399999999999</v>
      </c>
      <c r="BP158" s="176">
        <v>884.87300000000005</v>
      </c>
      <c r="BQ158" s="176">
        <v>1869.5139999999999</v>
      </c>
      <c r="BR158" s="176">
        <v>1638.77</v>
      </c>
      <c r="BS158" s="176">
        <v>1128.3779999999999</v>
      </c>
      <c r="BT158" s="176">
        <v>2098.2539999999999</v>
      </c>
      <c r="BU158" s="176">
        <v>1387.923</v>
      </c>
      <c r="BV158" s="176">
        <v>1330.577</v>
      </c>
      <c r="BW158" s="176">
        <v>3126.8389999999999</v>
      </c>
      <c r="BX158" s="176">
        <v>1326.329</v>
      </c>
      <c r="BY158" s="176">
        <v>1840.3879999999999</v>
      </c>
      <c r="BZ158" s="176">
        <v>1584.347</v>
      </c>
      <c r="CA158" s="176">
        <v>1843.3810000000001</v>
      </c>
      <c r="CB158" s="176">
        <v>828.08600000000001</v>
      </c>
      <c r="CC158" s="176">
        <v>1743.3520000000001</v>
      </c>
      <c r="CD158" s="176">
        <v>1524.0150000000001</v>
      </c>
      <c r="CE158" s="176">
        <v>1366.027</v>
      </c>
      <c r="CF158" s="176">
        <v>1416.5730000000001</v>
      </c>
      <c r="CG158" s="176">
        <v>1608.855</v>
      </c>
      <c r="CH158" s="176">
        <v>1560.327</v>
      </c>
      <c r="CI158" s="176">
        <v>3347.2559999999999</v>
      </c>
      <c r="CJ158" s="176">
        <v>1287.1379999999999</v>
      </c>
      <c r="CK158" s="176">
        <v>4091.5680000000002</v>
      </c>
      <c r="CL158" s="176">
        <v>58.51</v>
      </c>
      <c r="CM158" s="176">
        <v>497.33300000000003</v>
      </c>
      <c r="CN158" s="176">
        <v>585.09799999999996</v>
      </c>
      <c r="CO158" s="176">
        <v>614.35299999999995</v>
      </c>
      <c r="CP158" s="176">
        <v>859.952</v>
      </c>
      <c r="CQ158" s="176">
        <v>1060.489</v>
      </c>
      <c r="CR158" s="176">
        <v>402.255</v>
      </c>
      <c r="CS158" s="176">
        <v>548.529</v>
      </c>
      <c r="CT158" s="176">
        <v>1206.7639999999999</v>
      </c>
      <c r="CU158" s="176">
        <v>2413.5279999999998</v>
      </c>
      <c r="CV158" s="176">
        <v>767.94100000000003</v>
      </c>
      <c r="CW158" s="176">
        <v>877.64599999999996</v>
      </c>
      <c r="CX158" s="176">
        <v>1499.3130000000001</v>
      </c>
      <c r="CY158" s="176">
        <v>1206.7639999999999</v>
      </c>
      <c r="CZ158" s="176">
        <v>1316.47</v>
      </c>
      <c r="DA158" s="176">
        <v>1060.489</v>
      </c>
      <c r="DB158" s="176">
        <v>1535.8810000000001</v>
      </c>
      <c r="DC158" s="176">
        <v>1645.587</v>
      </c>
      <c r="DD158" s="176">
        <v>1170.1949999999999</v>
      </c>
      <c r="DE158" s="176">
        <v>1424.239</v>
      </c>
      <c r="DF158" s="176">
        <v>1482.3720000000001</v>
      </c>
      <c r="DG158" s="176">
        <v>2448.1990000000001</v>
      </c>
      <c r="DH158" s="176">
        <v>1211.7909999999999</v>
      </c>
      <c r="DI158" s="176">
        <v>1518.9159999999999</v>
      </c>
      <c r="DJ158" s="176">
        <v>1469.2270000000001</v>
      </c>
      <c r="DK158" s="176">
        <v>3148.8440000000001</v>
      </c>
      <c r="DL158" s="176">
        <v>3176.8040000000001</v>
      </c>
      <c r="DM158" s="176">
        <v>3238.201</v>
      </c>
      <c r="DN158" s="176">
        <v>3484.165</v>
      </c>
      <c r="DO158" s="176">
        <v>3501.0970000000002</v>
      </c>
      <c r="DP158" s="176">
        <v>3506.0259999999998</v>
      </c>
      <c r="DQ158" s="176">
        <v>4330.4579999999996</v>
      </c>
      <c r="DR158" s="176">
        <v>4341.7780000000002</v>
      </c>
      <c r="DS158" s="176">
        <v>4383.9610000000002</v>
      </c>
      <c r="DT158" s="176">
        <v>4758.3130000000001</v>
      </c>
      <c r="DU158" s="176">
        <v>1291.8040000000001</v>
      </c>
      <c r="DV158" s="176">
        <v>3069.5720000000001</v>
      </c>
      <c r="DW158" s="176">
        <v>3106.0129999999999</v>
      </c>
      <c r="DX158" s="176">
        <v>2533.33</v>
      </c>
      <c r="DY158" s="176">
        <v>2245.2820000000002</v>
      </c>
      <c r="DZ158" s="176">
        <v>3009.1750000000002</v>
      </c>
      <c r="EA158" s="176">
        <v>2362.1880000000001</v>
      </c>
      <c r="EB158" s="176">
        <v>2561.7350000000001</v>
      </c>
      <c r="EC158" s="176">
        <v>2539.2530000000002</v>
      </c>
      <c r="ED158" s="176">
        <v>3284.1120000000001</v>
      </c>
      <c r="EE158" s="176">
        <v>4135.59</v>
      </c>
      <c r="EF158" s="277">
        <f t="shared" si="4"/>
        <v>37311.268000000004</v>
      </c>
      <c r="EG158" s="277">
        <f t="shared" si="5"/>
        <v>34896.367000000006</v>
      </c>
    </row>
    <row r="159" spans="1:137" ht="25.5" x14ac:dyDescent="0.2">
      <c r="A159" s="201" t="str">
        <f>IF('1'!$A$1=1,B159,C159)</f>
        <v>Technical, trade-related, and other business services</v>
      </c>
      <c r="B159" s="202" t="s">
        <v>307</v>
      </c>
      <c r="C159" s="202" t="s">
        <v>306</v>
      </c>
      <c r="D159" s="179">
        <v>490.19299999999998</v>
      </c>
      <c r="E159" s="179">
        <v>832.31599999999992</v>
      </c>
      <c r="F159" s="179">
        <v>813.96699999999987</v>
      </c>
      <c r="G159" s="179">
        <v>794.83100000000013</v>
      </c>
      <c r="H159" s="179">
        <v>460.13599999999997</v>
      </c>
      <c r="I159" s="179">
        <v>360.95800000000008</v>
      </c>
      <c r="J159" s="179">
        <v>-239.3309999999999</v>
      </c>
      <c r="K159" s="179">
        <v>302.77600000000007</v>
      </c>
      <c r="L159" s="179">
        <v>87.134000000000015</v>
      </c>
      <c r="M159" s="179">
        <v>393.14400000000001</v>
      </c>
      <c r="N159" s="179">
        <v>279.75199999999995</v>
      </c>
      <c r="O159" s="179">
        <v>327.7170000000001</v>
      </c>
      <c r="P159" s="179">
        <v>509.45400000000006</v>
      </c>
      <c r="Q159" s="179">
        <v>633.43399999999997</v>
      </c>
      <c r="R159" s="179">
        <v>553.47900000000004</v>
      </c>
      <c r="S159" s="179">
        <v>435.702</v>
      </c>
      <c r="T159" s="179">
        <v>327.68499999999995</v>
      </c>
      <c r="U159" s="179">
        <v>-74.853999999999814</v>
      </c>
      <c r="V159" s="179">
        <v>124.08300000000008</v>
      </c>
      <c r="W159" s="179">
        <v>-501.29600000000005</v>
      </c>
      <c r="X159" s="179">
        <v>-236.47899999999981</v>
      </c>
      <c r="Y159" s="179">
        <v>-257.57300000000009</v>
      </c>
      <c r="Z159" s="179">
        <v>0</v>
      </c>
      <c r="AA159" s="179">
        <v>655.11299999999983</v>
      </c>
      <c r="AB159" s="179">
        <v>515.86199999999985</v>
      </c>
      <c r="AC159" s="179">
        <v>702.72199999999998</v>
      </c>
      <c r="AD159" s="179">
        <v>540.03099999999995</v>
      </c>
      <c r="AE159" s="179">
        <v>349.1389999999999</v>
      </c>
      <c r="AF159" s="179">
        <v>766.28700000000003</v>
      </c>
      <c r="AG159" s="179">
        <v>783.26499999999987</v>
      </c>
      <c r="AH159" s="179">
        <v>207.75399999999991</v>
      </c>
      <c r="AI159" s="179">
        <v>897.2349999999999</v>
      </c>
      <c r="AJ159" s="179">
        <v>809.36699999999996</v>
      </c>
      <c r="AK159" s="179">
        <v>639.7199999999998</v>
      </c>
      <c r="AL159" s="179">
        <v>534.10500000000002</v>
      </c>
      <c r="AM159" s="179">
        <v>880.52800000000025</v>
      </c>
      <c r="AN159" s="179">
        <v>1108.9390000000001</v>
      </c>
      <c r="AO159" s="179">
        <v>679.27700000000027</v>
      </c>
      <c r="AP159" s="179">
        <v>131.70600000000013</v>
      </c>
      <c r="AQ159" s="179">
        <v>-549.18700000000035</v>
      </c>
      <c r="AR159" s="179">
        <v>680.71200000000022</v>
      </c>
      <c r="AS159" s="179">
        <v>314.42600000000016</v>
      </c>
      <c r="AT159" s="179">
        <v>184.80500000000029</v>
      </c>
      <c r="AU159" s="179">
        <v>467.19799999999987</v>
      </c>
      <c r="AV159" s="179">
        <v>225.52999999999975</v>
      </c>
      <c r="AW159" s="179">
        <v>56.255000000000109</v>
      </c>
      <c r="AX159" s="179">
        <v>782.13799999999992</v>
      </c>
      <c r="AY159" s="179">
        <v>1306.0900000000001</v>
      </c>
      <c r="AZ159" s="179">
        <v>920.01200000000017</v>
      </c>
      <c r="BA159" s="179">
        <v>896.30299999999988</v>
      </c>
      <c r="BB159" s="179">
        <v>725.31600000000026</v>
      </c>
      <c r="BC159" s="179">
        <v>455.79500000000007</v>
      </c>
      <c r="BD159" s="179">
        <v>26.37900000000036</v>
      </c>
      <c r="BE159" s="179">
        <v>371.00199999999995</v>
      </c>
      <c r="BF159" s="179">
        <v>-206.00999999999976</v>
      </c>
      <c r="BG159" s="179">
        <v>403.95199999999977</v>
      </c>
      <c r="BH159" s="179">
        <v>668.78200000000015</v>
      </c>
      <c r="BI159" s="179">
        <v>744.24600000000009</v>
      </c>
      <c r="BJ159" s="179">
        <v>1120.9060000000002</v>
      </c>
      <c r="BK159" s="179">
        <v>826.32999999999993</v>
      </c>
      <c r="BL159" s="179">
        <v>747.7</v>
      </c>
      <c r="BM159" s="179">
        <v>1205.2289999999998</v>
      </c>
      <c r="BN159" s="179">
        <v>2007.3339999999998</v>
      </c>
      <c r="BO159" s="179">
        <v>1715.153</v>
      </c>
      <c r="BP159" s="179">
        <v>1555.231</v>
      </c>
      <c r="BQ159" s="179">
        <v>1602.4410000000003</v>
      </c>
      <c r="BR159" s="179">
        <v>1311.0160000000001</v>
      </c>
      <c r="BS159" s="179">
        <v>1596.2429999999999</v>
      </c>
      <c r="BT159" s="179">
        <v>1342.8819999999998</v>
      </c>
      <c r="BU159" s="179">
        <v>2096.0459999999998</v>
      </c>
      <c r="BV159" s="179">
        <v>2179.8810000000003</v>
      </c>
      <c r="BW159" s="179">
        <v>2253.578</v>
      </c>
      <c r="BX159" s="179">
        <v>1721.4059999999999</v>
      </c>
      <c r="BY159" s="179">
        <v>1728.8490000000002</v>
      </c>
      <c r="BZ159" s="179">
        <v>1445.3689999999999</v>
      </c>
      <c r="CA159" s="179">
        <v>2374.0500000000002</v>
      </c>
      <c r="CB159" s="179">
        <v>1628.569</v>
      </c>
      <c r="CC159" s="179">
        <v>1607.1520000000003</v>
      </c>
      <c r="CD159" s="179">
        <v>762.00700000000006</v>
      </c>
      <c r="CE159" s="179">
        <v>1714.23</v>
      </c>
      <c r="CF159" s="179">
        <v>1576.9389999999999</v>
      </c>
      <c r="CG159" s="179">
        <v>1635.23</v>
      </c>
      <c r="CH159" s="179">
        <v>2009.9130000000002</v>
      </c>
      <c r="CI159" s="179">
        <v>2476.4250000000002</v>
      </c>
      <c r="CJ159" s="179">
        <v>2406.3890000000001</v>
      </c>
      <c r="CK159" s="179">
        <v>2955.0209999999997</v>
      </c>
      <c r="CL159" s="179">
        <v>2691.451</v>
      </c>
      <c r="CM159" s="179">
        <v>1989.3330000000001</v>
      </c>
      <c r="CN159" s="179">
        <v>2662.1959999999999</v>
      </c>
      <c r="CO159" s="179">
        <v>2866.9810000000002</v>
      </c>
      <c r="CP159" s="179">
        <v>2930.2069999999999</v>
      </c>
      <c r="CQ159" s="179">
        <v>2779.2139999999999</v>
      </c>
      <c r="CR159" s="179">
        <v>3693.4290000000001</v>
      </c>
      <c r="CS159" s="179">
        <v>3729.9970000000003</v>
      </c>
      <c r="CT159" s="179">
        <v>4424.8010000000004</v>
      </c>
      <c r="CU159" s="179">
        <v>5083.0349999999999</v>
      </c>
      <c r="CV159" s="179">
        <v>3327.7419999999997</v>
      </c>
      <c r="CW159" s="179">
        <v>4607.643</v>
      </c>
      <c r="CX159" s="179">
        <v>4973.33</v>
      </c>
      <c r="CY159" s="179">
        <v>4497.9380000000001</v>
      </c>
      <c r="CZ159" s="179">
        <v>4571.0749999999998</v>
      </c>
      <c r="DA159" s="179">
        <v>4863.6230000000005</v>
      </c>
      <c r="DB159" s="179">
        <v>4022.5459999999994</v>
      </c>
      <c r="DC159" s="179">
        <v>4497.9380000000001</v>
      </c>
      <c r="DD159" s="179">
        <v>3474.0169999999998</v>
      </c>
      <c r="DE159" s="179">
        <v>4783.982</v>
      </c>
      <c r="DF159" s="179">
        <v>4844.826</v>
      </c>
      <c r="DG159" s="179">
        <v>6120.4979999999996</v>
      </c>
      <c r="DH159" s="179">
        <v>4657.8220000000001</v>
      </c>
      <c r="DI159" s="179">
        <v>5278.232</v>
      </c>
      <c r="DJ159" s="179">
        <v>4562.3359999999993</v>
      </c>
      <c r="DK159" s="179">
        <v>4998.79</v>
      </c>
      <c r="DL159" s="179">
        <v>4646.076</v>
      </c>
      <c r="DM159" s="179">
        <v>5464.4639999999999</v>
      </c>
      <c r="DN159" s="179">
        <v>4426.9400000000005</v>
      </c>
      <c r="DO159" s="179">
        <v>5231.0509999999995</v>
      </c>
      <c r="DP159" s="179">
        <v>5485.8990000000003</v>
      </c>
      <c r="DQ159" s="179">
        <v>4577.9130000000005</v>
      </c>
      <c r="DR159" s="179">
        <v>4589.8799999999992</v>
      </c>
      <c r="DS159" s="179">
        <v>6095.7939999999999</v>
      </c>
      <c r="DT159" s="179">
        <v>4926.7489999999998</v>
      </c>
      <c r="DU159" s="179">
        <v>4042.0969999999998</v>
      </c>
      <c r="DV159" s="179">
        <v>3318.4559999999997</v>
      </c>
      <c r="DW159" s="179">
        <v>3106.0129999999999</v>
      </c>
      <c r="DX159" s="179">
        <v>4859.01</v>
      </c>
      <c r="DY159" s="179">
        <v>3700.558</v>
      </c>
      <c r="DZ159" s="179">
        <v>3719.6749999999997</v>
      </c>
      <c r="EA159" s="179">
        <v>4102.7479999999996</v>
      </c>
      <c r="EB159" s="179">
        <v>3594.692</v>
      </c>
      <c r="EC159" s="179">
        <v>3954.5740000000005</v>
      </c>
      <c r="ED159" s="179">
        <v>4505.1279999999997</v>
      </c>
      <c r="EE159" s="179">
        <v>5021.7880000000005</v>
      </c>
      <c r="EF159" s="278">
        <f t="shared" si="4"/>
        <v>60015.197</v>
      </c>
      <c r="EG159" s="278">
        <f t="shared" si="5"/>
        <v>48851.487999999998</v>
      </c>
    </row>
    <row r="160" spans="1:137" x14ac:dyDescent="0.2">
      <c r="A160" s="174" t="str">
        <f>IF('1'!$A$1=1,B160,C160)</f>
        <v xml:space="preserve">     Credit</v>
      </c>
      <c r="B160" s="175" t="s">
        <v>214</v>
      </c>
      <c r="C160" s="175" t="s">
        <v>233</v>
      </c>
      <c r="D160" s="176">
        <v>1280.827</v>
      </c>
      <c r="E160" s="176">
        <v>1835.992</v>
      </c>
      <c r="F160" s="176">
        <v>1883.7529999999999</v>
      </c>
      <c r="G160" s="176">
        <v>1839.4670000000001</v>
      </c>
      <c r="H160" s="176">
        <v>1547.729</v>
      </c>
      <c r="I160" s="176">
        <v>1783.558</v>
      </c>
      <c r="J160" s="176">
        <v>1501.259</v>
      </c>
      <c r="K160" s="176">
        <v>1578.761</v>
      </c>
      <c r="L160" s="176">
        <v>1546.623</v>
      </c>
      <c r="M160" s="176">
        <v>1900.194</v>
      </c>
      <c r="N160" s="176">
        <v>1561.9459999999999</v>
      </c>
      <c r="O160" s="176">
        <v>2504.6970000000001</v>
      </c>
      <c r="P160" s="176">
        <v>1504.1010000000001</v>
      </c>
      <c r="Q160" s="176">
        <v>1873.9069999999999</v>
      </c>
      <c r="R160" s="176">
        <v>2187.5610000000001</v>
      </c>
      <c r="S160" s="176">
        <v>1947.8420000000001</v>
      </c>
      <c r="T160" s="176">
        <v>1613.2149999999999</v>
      </c>
      <c r="U160" s="176">
        <v>1771.5450000000001</v>
      </c>
      <c r="V160" s="176">
        <v>1985.3420000000001</v>
      </c>
      <c r="W160" s="176">
        <v>1804.6659999999999</v>
      </c>
      <c r="X160" s="176">
        <v>1813.0070000000001</v>
      </c>
      <c r="Y160" s="176">
        <v>1648.4649999999999</v>
      </c>
      <c r="Z160" s="176">
        <v>2107.4769999999999</v>
      </c>
      <c r="AA160" s="176">
        <v>2410.8159999999998</v>
      </c>
      <c r="AB160" s="176">
        <v>1819.0909999999999</v>
      </c>
      <c r="AC160" s="176">
        <v>2054.1109999999999</v>
      </c>
      <c r="AD160" s="176">
        <v>2268.1309999999999</v>
      </c>
      <c r="AE160" s="176">
        <v>2309.6869999999999</v>
      </c>
      <c r="AF160" s="176">
        <v>2219.59</v>
      </c>
      <c r="AG160" s="176">
        <v>2715.3209999999999</v>
      </c>
      <c r="AH160" s="176">
        <v>2493.0540000000001</v>
      </c>
      <c r="AI160" s="176">
        <v>2537.8919999999998</v>
      </c>
      <c r="AJ160" s="176">
        <v>2689.1869999999999</v>
      </c>
      <c r="AK160" s="176">
        <v>2718.808</v>
      </c>
      <c r="AL160" s="176">
        <v>2723.9380000000001</v>
      </c>
      <c r="AM160" s="176">
        <v>2806.6840000000002</v>
      </c>
      <c r="AN160" s="176">
        <v>2900.3020000000001</v>
      </c>
      <c r="AO160" s="176">
        <v>2554.0790000000002</v>
      </c>
      <c r="AP160" s="176">
        <v>2265.3440000000001</v>
      </c>
      <c r="AQ160" s="176">
        <v>2196.7469999999998</v>
      </c>
      <c r="AR160" s="176">
        <v>2696.6660000000002</v>
      </c>
      <c r="AS160" s="176">
        <v>2305.7910000000002</v>
      </c>
      <c r="AT160" s="176">
        <v>2613.6680000000001</v>
      </c>
      <c r="AU160" s="176">
        <v>2720.739</v>
      </c>
      <c r="AV160" s="176">
        <v>2649.9789999999998</v>
      </c>
      <c r="AW160" s="176">
        <v>2953.375</v>
      </c>
      <c r="AX160" s="176">
        <v>3296.1529999999998</v>
      </c>
      <c r="AY160" s="176">
        <v>3584.799</v>
      </c>
      <c r="AZ160" s="176">
        <v>3094.5880000000002</v>
      </c>
      <c r="BA160" s="176">
        <v>2580.2649999999999</v>
      </c>
      <c r="BB160" s="176">
        <v>2901.2620000000002</v>
      </c>
      <c r="BC160" s="176">
        <v>2654.3380000000002</v>
      </c>
      <c r="BD160" s="176">
        <v>2928.0520000000001</v>
      </c>
      <c r="BE160" s="176">
        <v>2782.5120000000002</v>
      </c>
      <c r="BF160" s="176">
        <v>2935.6550000000002</v>
      </c>
      <c r="BG160" s="176">
        <v>2903.404</v>
      </c>
      <c r="BH160" s="176">
        <v>2848.518</v>
      </c>
      <c r="BI160" s="176">
        <v>3051.4090000000001</v>
      </c>
      <c r="BJ160" s="176">
        <v>2899.7350000000001</v>
      </c>
      <c r="BK160" s="176">
        <v>2998.3980000000001</v>
      </c>
      <c r="BL160" s="176">
        <v>2677.248</v>
      </c>
      <c r="BM160" s="176">
        <v>2828.6</v>
      </c>
      <c r="BN160" s="176">
        <v>3169.4749999999999</v>
      </c>
      <c r="BO160" s="176">
        <v>2749.69</v>
      </c>
      <c r="BP160" s="176">
        <v>2520.547</v>
      </c>
      <c r="BQ160" s="176">
        <v>2617.3200000000002</v>
      </c>
      <c r="BR160" s="176">
        <v>3140.9760000000001</v>
      </c>
      <c r="BS160" s="176">
        <v>2999.835</v>
      </c>
      <c r="BT160" s="176">
        <v>2937.5549999999998</v>
      </c>
      <c r="BU160" s="176">
        <v>3370.6689999999999</v>
      </c>
      <c r="BV160" s="176">
        <v>3595.3890000000001</v>
      </c>
      <c r="BW160" s="176">
        <v>4366.3069999999998</v>
      </c>
      <c r="BX160" s="176">
        <v>2878.4169999999999</v>
      </c>
      <c r="BY160" s="176">
        <v>3011.5430000000001</v>
      </c>
      <c r="BZ160" s="176">
        <v>3224.2849999999999</v>
      </c>
      <c r="CA160" s="176">
        <v>3854.3409999999999</v>
      </c>
      <c r="CB160" s="176">
        <v>3201.931</v>
      </c>
      <c r="CC160" s="176">
        <v>3513.9430000000002</v>
      </c>
      <c r="CD160" s="176">
        <v>3429.0329999999999</v>
      </c>
      <c r="CE160" s="176">
        <v>3535.6</v>
      </c>
      <c r="CF160" s="176">
        <v>3661.7069999999999</v>
      </c>
      <c r="CG160" s="176">
        <v>3323.21</v>
      </c>
      <c r="CH160" s="176">
        <v>3861.1480000000001</v>
      </c>
      <c r="CI160" s="176">
        <v>5252.1980000000003</v>
      </c>
      <c r="CJ160" s="176">
        <v>3945.3589999999999</v>
      </c>
      <c r="CK160" s="176">
        <v>4205.2219999999998</v>
      </c>
      <c r="CL160" s="176">
        <v>2720.7060000000001</v>
      </c>
      <c r="CM160" s="176">
        <v>2106.3530000000001</v>
      </c>
      <c r="CN160" s="176">
        <v>2837.7249999999999</v>
      </c>
      <c r="CO160" s="176">
        <v>3335.0590000000002</v>
      </c>
      <c r="CP160" s="176">
        <v>3567.2089999999998</v>
      </c>
      <c r="CQ160" s="176">
        <v>3510.5859999999998</v>
      </c>
      <c r="CR160" s="176">
        <v>4388.232</v>
      </c>
      <c r="CS160" s="176">
        <v>4315.0950000000003</v>
      </c>
      <c r="CT160" s="176">
        <v>5302.4470000000001</v>
      </c>
      <c r="CU160" s="176">
        <v>6216.6620000000003</v>
      </c>
      <c r="CV160" s="176">
        <v>4168.82</v>
      </c>
      <c r="CW160" s="176">
        <v>5375.5839999999998</v>
      </c>
      <c r="CX160" s="176">
        <v>5850.9759999999997</v>
      </c>
      <c r="CY160" s="176">
        <v>5156.1729999999998</v>
      </c>
      <c r="CZ160" s="176">
        <v>5265.8779999999997</v>
      </c>
      <c r="DA160" s="176">
        <v>5814.4070000000002</v>
      </c>
      <c r="DB160" s="176">
        <v>5046.4669999999996</v>
      </c>
      <c r="DC160" s="176">
        <v>5412.1530000000002</v>
      </c>
      <c r="DD160" s="176">
        <v>4461.3689999999997</v>
      </c>
      <c r="DE160" s="176">
        <v>5879.5510000000004</v>
      </c>
      <c r="DF160" s="176">
        <v>5857.1779999999999</v>
      </c>
      <c r="DG160" s="176">
        <v>7641.3490000000002</v>
      </c>
      <c r="DH160" s="176">
        <v>5680.2709999999997</v>
      </c>
      <c r="DI160" s="176">
        <v>6227.5540000000001</v>
      </c>
      <c r="DJ160" s="176">
        <v>5567.5969999999998</v>
      </c>
      <c r="DK160" s="176">
        <v>6218.9669999999996</v>
      </c>
      <c r="DL160" s="176">
        <v>6750.7089999999998</v>
      </c>
      <c r="DM160" s="176">
        <v>7812.16</v>
      </c>
      <c r="DN160" s="176">
        <v>6353.4780000000001</v>
      </c>
      <c r="DO160" s="176">
        <v>6919.8149999999996</v>
      </c>
      <c r="DP160" s="176">
        <v>7094.5460000000003</v>
      </c>
      <c r="DQ160" s="176">
        <v>6763.7629999999999</v>
      </c>
      <c r="DR160" s="176">
        <v>6988.1949999999997</v>
      </c>
      <c r="DS160" s="176">
        <v>8183.3940000000002</v>
      </c>
      <c r="DT160" s="176">
        <v>6274.2359999999999</v>
      </c>
      <c r="DU160" s="176">
        <v>5458.9139999999998</v>
      </c>
      <c r="DV160" s="176">
        <v>5185.0879999999997</v>
      </c>
      <c r="DW160" s="176">
        <v>5011.0339999999997</v>
      </c>
      <c r="DX160" s="176">
        <v>6395.62</v>
      </c>
      <c r="DY160" s="176">
        <v>5280.5709999999999</v>
      </c>
      <c r="DZ160" s="176">
        <v>5976.5559999999996</v>
      </c>
      <c r="EA160" s="176">
        <v>6216.2849999999999</v>
      </c>
      <c r="EB160" s="176">
        <v>5619.2889999999998</v>
      </c>
      <c r="EC160" s="176">
        <v>5869.4210000000003</v>
      </c>
      <c r="ED160" s="176">
        <v>5978.768</v>
      </c>
      <c r="EE160" s="176">
        <v>7258.3829999999998</v>
      </c>
      <c r="EF160" s="277">
        <f t="shared" si="4"/>
        <v>80560.449000000008</v>
      </c>
      <c r="EG160" s="277">
        <f t="shared" si="5"/>
        <v>70524.164999999994</v>
      </c>
    </row>
    <row r="161" spans="1:137" x14ac:dyDescent="0.2">
      <c r="A161" s="174" t="str">
        <f>IF('1'!$A$1=1,B161,C161)</f>
        <v xml:space="preserve">     Debit</v>
      </c>
      <c r="B161" s="175" t="s">
        <v>216</v>
      </c>
      <c r="C161" s="175" t="s">
        <v>234</v>
      </c>
      <c r="D161" s="176">
        <v>790.63400000000001</v>
      </c>
      <c r="E161" s="176">
        <v>1003.676</v>
      </c>
      <c r="F161" s="176">
        <v>1069.7860000000001</v>
      </c>
      <c r="G161" s="176">
        <v>1044.636</v>
      </c>
      <c r="H161" s="176">
        <v>1087.5930000000001</v>
      </c>
      <c r="I161" s="176">
        <v>1422.6</v>
      </c>
      <c r="J161" s="176">
        <v>1740.59</v>
      </c>
      <c r="K161" s="176">
        <v>1275.9849999999999</v>
      </c>
      <c r="L161" s="176">
        <v>1459.489</v>
      </c>
      <c r="M161" s="176">
        <v>1507.05</v>
      </c>
      <c r="N161" s="176">
        <v>1282.194</v>
      </c>
      <c r="O161" s="176">
        <v>2176.98</v>
      </c>
      <c r="P161" s="176">
        <v>994.64700000000005</v>
      </c>
      <c r="Q161" s="176">
        <v>1240.473</v>
      </c>
      <c r="R161" s="176">
        <v>1634.0820000000001</v>
      </c>
      <c r="S161" s="176">
        <v>1512.14</v>
      </c>
      <c r="T161" s="176">
        <v>1285.53</v>
      </c>
      <c r="U161" s="176">
        <v>1846.3989999999999</v>
      </c>
      <c r="V161" s="176">
        <v>1861.259</v>
      </c>
      <c r="W161" s="176">
        <v>2305.962</v>
      </c>
      <c r="X161" s="176">
        <v>2049.4859999999999</v>
      </c>
      <c r="Y161" s="176">
        <v>1906.038</v>
      </c>
      <c r="Z161" s="176">
        <v>2107.4769999999999</v>
      </c>
      <c r="AA161" s="176">
        <v>1755.703</v>
      </c>
      <c r="AB161" s="176">
        <v>1303.229</v>
      </c>
      <c r="AC161" s="176">
        <v>1351.3889999999999</v>
      </c>
      <c r="AD161" s="176">
        <v>1728.1</v>
      </c>
      <c r="AE161" s="176">
        <v>1960.548</v>
      </c>
      <c r="AF161" s="176">
        <v>1453.3030000000001</v>
      </c>
      <c r="AG161" s="176">
        <v>1932.056</v>
      </c>
      <c r="AH161" s="176">
        <v>2285.3000000000002</v>
      </c>
      <c r="AI161" s="176">
        <v>1640.6569999999999</v>
      </c>
      <c r="AJ161" s="176">
        <v>1879.82</v>
      </c>
      <c r="AK161" s="176">
        <v>2079.0880000000002</v>
      </c>
      <c r="AL161" s="176">
        <v>2189.8330000000001</v>
      </c>
      <c r="AM161" s="176">
        <v>1926.1559999999999</v>
      </c>
      <c r="AN161" s="176">
        <v>1791.3630000000001</v>
      </c>
      <c r="AO161" s="176">
        <v>1874.8019999999999</v>
      </c>
      <c r="AP161" s="176">
        <v>2133.6379999999999</v>
      </c>
      <c r="AQ161" s="176">
        <v>2745.9340000000002</v>
      </c>
      <c r="AR161" s="176">
        <v>2015.954</v>
      </c>
      <c r="AS161" s="176">
        <v>1991.365</v>
      </c>
      <c r="AT161" s="176">
        <v>2428.8629999999998</v>
      </c>
      <c r="AU161" s="176">
        <v>2253.5410000000002</v>
      </c>
      <c r="AV161" s="176">
        <v>2424.4490000000001</v>
      </c>
      <c r="AW161" s="176">
        <v>2897.12</v>
      </c>
      <c r="AX161" s="176">
        <v>2514.0149999999999</v>
      </c>
      <c r="AY161" s="176">
        <v>2278.7089999999998</v>
      </c>
      <c r="AZ161" s="176">
        <v>2174.576</v>
      </c>
      <c r="BA161" s="176">
        <v>1683.962</v>
      </c>
      <c r="BB161" s="176">
        <v>2175.9459999999999</v>
      </c>
      <c r="BC161" s="176">
        <v>2198.5430000000001</v>
      </c>
      <c r="BD161" s="176">
        <v>2901.6729999999998</v>
      </c>
      <c r="BE161" s="176">
        <v>2411.5100000000002</v>
      </c>
      <c r="BF161" s="176">
        <v>3141.665</v>
      </c>
      <c r="BG161" s="176">
        <v>2499.4520000000002</v>
      </c>
      <c r="BH161" s="176">
        <v>2179.7359999999999</v>
      </c>
      <c r="BI161" s="176">
        <v>2307.163</v>
      </c>
      <c r="BJ161" s="176">
        <v>1778.829</v>
      </c>
      <c r="BK161" s="176">
        <v>2172.0680000000002</v>
      </c>
      <c r="BL161" s="176">
        <v>1929.548</v>
      </c>
      <c r="BM161" s="176">
        <v>1623.3710000000001</v>
      </c>
      <c r="BN161" s="176">
        <v>1162.1410000000001</v>
      </c>
      <c r="BO161" s="176">
        <v>1034.537</v>
      </c>
      <c r="BP161" s="176">
        <v>965.31600000000003</v>
      </c>
      <c r="BQ161" s="176">
        <v>1014.879</v>
      </c>
      <c r="BR161" s="176">
        <v>1829.96</v>
      </c>
      <c r="BS161" s="176">
        <v>1403.5920000000001</v>
      </c>
      <c r="BT161" s="176">
        <v>1594.673</v>
      </c>
      <c r="BU161" s="176">
        <v>1274.623</v>
      </c>
      <c r="BV161" s="176">
        <v>1415.508</v>
      </c>
      <c r="BW161" s="176">
        <v>2112.7289999999998</v>
      </c>
      <c r="BX161" s="176">
        <v>1157.011</v>
      </c>
      <c r="BY161" s="176">
        <v>1282.694</v>
      </c>
      <c r="BZ161" s="176">
        <v>1778.9159999999999</v>
      </c>
      <c r="CA161" s="176">
        <v>1480.2909999999999</v>
      </c>
      <c r="CB161" s="176">
        <v>1573.3620000000001</v>
      </c>
      <c r="CC161" s="176">
        <v>1906.7909999999999</v>
      </c>
      <c r="CD161" s="176">
        <v>2667.0259999999998</v>
      </c>
      <c r="CE161" s="176">
        <v>1821.37</v>
      </c>
      <c r="CF161" s="176">
        <v>2084.768</v>
      </c>
      <c r="CG161" s="176">
        <v>1687.98</v>
      </c>
      <c r="CH161" s="176">
        <v>1851.2349999999999</v>
      </c>
      <c r="CI161" s="176">
        <v>2775.7730000000001</v>
      </c>
      <c r="CJ161" s="176">
        <v>1538.97</v>
      </c>
      <c r="CK161" s="176">
        <v>1250.201</v>
      </c>
      <c r="CL161" s="176">
        <v>29.254999999999999</v>
      </c>
      <c r="CM161" s="176">
        <v>117.02</v>
      </c>
      <c r="CN161" s="176">
        <v>175.529</v>
      </c>
      <c r="CO161" s="176">
        <v>468.07799999999997</v>
      </c>
      <c r="CP161" s="176">
        <v>637.00199999999995</v>
      </c>
      <c r="CQ161" s="176">
        <v>731.37199999999996</v>
      </c>
      <c r="CR161" s="176">
        <v>694.803</v>
      </c>
      <c r="CS161" s="176">
        <v>585.09799999999996</v>
      </c>
      <c r="CT161" s="176">
        <v>877.64599999999996</v>
      </c>
      <c r="CU161" s="176">
        <v>1133.627</v>
      </c>
      <c r="CV161" s="176">
        <v>841.07799999999997</v>
      </c>
      <c r="CW161" s="176">
        <v>767.94100000000003</v>
      </c>
      <c r="CX161" s="176">
        <v>877.64599999999996</v>
      </c>
      <c r="CY161" s="176">
        <v>658.23500000000001</v>
      </c>
      <c r="CZ161" s="176">
        <v>694.803</v>
      </c>
      <c r="DA161" s="176">
        <v>950.78399999999999</v>
      </c>
      <c r="DB161" s="176">
        <v>1023.921</v>
      </c>
      <c r="DC161" s="176">
        <v>914.21500000000003</v>
      </c>
      <c r="DD161" s="176">
        <v>987.35199999999998</v>
      </c>
      <c r="DE161" s="176">
        <v>1095.569</v>
      </c>
      <c r="DF161" s="176">
        <v>1012.352</v>
      </c>
      <c r="DG161" s="176">
        <v>1520.8510000000001</v>
      </c>
      <c r="DH161" s="176">
        <v>1022.449</v>
      </c>
      <c r="DI161" s="176">
        <v>949.322</v>
      </c>
      <c r="DJ161" s="176">
        <v>1005.261</v>
      </c>
      <c r="DK161" s="176">
        <v>1220.1769999999999</v>
      </c>
      <c r="DL161" s="176">
        <v>2104.6329999999998</v>
      </c>
      <c r="DM161" s="176">
        <v>2347.6959999999999</v>
      </c>
      <c r="DN161" s="176">
        <v>1926.538</v>
      </c>
      <c r="DO161" s="176">
        <v>1688.7639999999999</v>
      </c>
      <c r="DP161" s="176">
        <v>1608.6469999999999</v>
      </c>
      <c r="DQ161" s="176">
        <v>2185.85</v>
      </c>
      <c r="DR161" s="176">
        <v>2398.3150000000001</v>
      </c>
      <c r="DS161" s="176">
        <v>2087.6</v>
      </c>
      <c r="DT161" s="176">
        <v>1347.4870000000001</v>
      </c>
      <c r="DU161" s="176">
        <v>1416.817</v>
      </c>
      <c r="DV161" s="176">
        <v>1866.6320000000001</v>
      </c>
      <c r="DW161" s="176">
        <v>1905.021</v>
      </c>
      <c r="DX161" s="176">
        <v>1536.61</v>
      </c>
      <c r="DY161" s="176">
        <v>1580.0129999999999</v>
      </c>
      <c r="DZ161" s="176">
        <v>2256.8809999999999</v>
      </c>
      <c r="EA161" s="176">
        <v>2113.5369999999998</v>
      </c>
      <c r="EB161" s="176">
        <v>2024.597</v>
      </c>
      <c r="EC161" s="176">
        <v>1914.847</v>
      </c>
      <c r="ED161" s="176">
        <v>1473.64</v>
      </c>
      <c r="EE161" s="176">
        <v>2236.5949999999998</v>
      </c>
      <c r="EF161" s="277">
        <f t="shared" si="4"/>
        <v>20545.252</v>
      </c>
      <c r="EG161" s="277">
        <f t="shared" si="5"/>
        <v>21672.677</v>
      </c>
    </row>
    <row r="162" spans="1:137" ht="25.5" x14ac:dyDescent="0.2">
      <c r="A162" s="182" t="str">
        <f>IF('1'!$A$1=1,B162,C162)</f>
        <v>Personal, cultural, and recreational services</v>
      </c>
      <c r="B162" s="183" t="s">
        <v>309</v>
      </c>
      <c r="C162" s="183" t="s">
        <v>308</v>
      </c>
      <c r="D162" s="179">
        <v>15.813999999999993</v>
      </c>
      <c r="E162" s="179">
        <v>-48.960000000000008</v>
      </c>
      <c r="F162" s="179">
        <v>-139.53800000000001</v>
      </c>
      <c r="G162" s="179">
        <v>-90.838999999999999</v>
      </c>
      <c r="H162" s="179">
        <v>-125.492</v>
      </c>
      <c r="I162" s="179">
        <v>-63.697999999999993</v>
      </c>
      <c r="J162" s="179">
        <v>-152.30199999999999</v>
      </c>
      <c r="K162" s="179">
        <v>-108.13400000000001</v>
      </c>
      <c r="L162" s="179">
        <v>-152.48400000000001</v>
      </c>
      <c r="M162" s="179">
        <v>-240.255</v>
      </c>
      <c r="N162" s="179">
        <v>-163.18799999999999</v>
      </c>
      <c r="O162" s="179">
        <v>-397.94300000000004</v>
      </c>
      <c r="P162" s="179">
        <v>24.258999999999997</v>
      </c>
      <c r="Q162" s="179">
        <v>-79.179000000000002</v>
      </c>
      <c r="R162" s="179">
        <v>-210.85</v>
      </c>
      <c r="S162" s="179">
        <v>-256.29500000000002</v>
      </c>
      <c r="T162" s="179">
        <v>-100.82599999999999</v>
      </c>
      <c r="U162" s="179">
        <v>-99.804999999999993</v>
      </c>
      <c r="V162" s="179">
        <v>-74.450000000000017</v>
      </c>
      <c r="W162" s="179">
        <v>-50.13000000000001</v>
      </c>
      <c r="X162" s="179">
        <v>-157.654</v>
      </c>
      <c r="Y162" s="179">
        <v>-180.3</v>
      </c>
      <c r="Z162" s="179">
        <v>-128.505</v>
      </c>
      <c r="AA162" s="179">
        <v>-131.02300000000002</v>
      </c>
      <c r="AB162" s="179">
        <v>-190.05400000000003</v>
      </c>
      <c r="AC162" s="179">
        <v>-54.055000000000007</v>
      </c>
      <c r="AD162" s="179">
        <v>-189.01100000000002</v>
      </c>
      <c r="AE162" s="179">
        <v>-214.85399999999996</v>
      </c>
      <c r="AF162" s="179">
        <v>-105.694</v>
      </c>
      <c r="AG162" s="179">
        <v>-104.43500000000002</v>
      </c>
      <c r="AH162" s="179">
        <v>-77.908000000000001</v>
      </c>
      <c r="AI162" s="179">
        <v>-179.447</v>
      </c>
      <c r="AJ162" s="179">
        <v>-261.08600000000001</v>
      </c>
      <c r="AK162" s="179">
        <v>-106.62</v>
      </c>
      <c r="AL162" s="179">
        <v>0</v>
      </c>
      <c r="AM162" s="179">
        <v>-302.68099999999998</v>
      </c>
      <c r="AN162" s="179">
        <v>-170.60599999999999</v>
      </c>
      <c r="AO162" s="179">
        <v>-54.342000000000013</v>
      </c>
      <c r="AP162" s="179">
        <v>-105.36599999999999</v>
      </c>
      <c r="AQ162" s="179">
        <v>-209.214</v>
      </c>
      <c r="AR162" s="179">
        <v>-52.36399999999999</v>
      </c>
      <c r="AS162" s="179">
        <v>-157.21299999999999</v>
      </c>
      <c r="AT162" s="179">
        <v>-158.40399999999997</v>
      </c>
      <c r="AU162" s="179">
        <v>-82.447000000000003</v>
      </c>
      <c r="AV162" s="179">
        <v>0</v>
      </c>
      <c r="AW162" s="179">
        <v>-56.254999999999995</v>
      </c>
      <c r="AX162" s="179">
        <v>-223.46800000000002</v>
      </c>
      <c r="AY162" s="179">
        <v>-194.52400000000003</v>
      </c>
      <c r="AZ162" s="179">
        <v>-55.758999999999986</v>
      </c>
      <c r="BA162" s="179">
        <v>-135.804</v>
      </c>
      <c r="BB162" s="179">
        <v>-214.90799999999996</v>
      </c>
      <c r="BC162" s="179">
        <v>-187.68</v>
      </c>
      <c r="BD162" s="179">
        <v>-79.135999999999996</v>
      </c>
      <c r="BE162" s="179">
        <v>-26.501000000000005</v>
      </c>
      <c r="BF162" s="179">
        <v>-206.011</v>
      </c>
      <c r="BG162" s="179">
        <v>-126.23499999999999</v>
      </c>
      <c r="BH162" s="179">
        <v>-24.769999999999982</v>
      </c>
      <c r="BI162" s="179">
        <v>-49.616000000000014</v>
      </c>
      <c r="BJ162" s="179">
        <v>-97.47</v>
      </c>
      <c r="BK162" s="179">
        <v>-354.14100000000008</v>
      </c>
      <c r="BL162" s="179">
        <v>-24.119</v>
      </c>
      <c r="BM162" s="179">
        <v>-221.36799999999999</v>
      </c>
      <c r="BN162" s="179">
        <v>-184.88499999999996</v>
      </c>
      <c r="BO162" s="179">
        <v>27.225999999999999</v>
      </c>
      <c r="BP162" s="179">
        <v>-214.51500000000004</v>
      </c>
      <c r="BQ162" s="179">
        <v>-240.36600000000004</v>
      </c>
      <c r="BR162" s="179">
        <v>27.312000000000012</v>
      </c>
      <c r="BS162" s="179">
        <v>-27.52200000000002</v>
      </c>
      <c r="BT162" s="179">
        <v>-55.954000000000008</v>
      </c>
      <c r="BU162" s="179">
        <v>-84.975000000000023</v>
      </c>
      <c r="BV162" s="179">
        <v>-56.620999999999981</v>
      </c>
      <c r="BW162" s="179">
        <v>-84.508999999999986</v>
      </c>
      <c r="BX162" s="179">
        <v>56.438000000000017</v>
      </c>
      <c r="BY162" s="179">
        <v>-139.423</v>
      </c>
      <c r="BZ162" s="179">
        <v>-83.385999999999967</v>
      </c>
      <c r="CA162" s="179">
        <v>-139.65000000000003</v>
      </c>
      <c r="CB162" s="179">
        <v>-110.41000000000003</v>
      </c>
      <c r="CC162" s="179">
        <v>27.240999999999985</v>
      </c>
      <c r="CD162" s="179">
        <v>-54.429000000000002</v>
      </c>
      <c r="CE162" s="179">
        <v>26.783999999999992</v>
      </c>
      <c r="CF162" s="179">
        <v>-53.456000000000017</v>
      </c>
      <c r="CG162" s="179">
        <v>-105.49800000000005</v>
      </c>
      <c r="CH162" s="179">
        <v>26.445999999999998</v>
      </c>
      <c r="CI162" s="179">
        <v>-108.85399999999998</v>
      </c>
      <c r="CJ162" s="179">
        <v>0</v>
      </c>
      <c r="CK162" s="179">
        <v>-28.414000000000016</v>
      </c>
      <c r="CL162" s="179">
        <v>29.254999999999999</v>
      </c>
      <c r="CM162" s="179">
        <v>87.765000000000001</v>
      </c>
      <c r="CN162" s="179">
        <v>117.02000000000001</v>
      </c>
      <c r="CO162" s="179">
        <v>87.765000000000001</v>
      </c>
      <c r="CP162" s="179">
        <v>95.550000000000011</v>
      </c>
      <c r="CQ162" s="179">
        <v>146.274</v>
      </c>
      <c r="CR162" s="179">
        <v>109.705</v>
      </c>
      <c r="CS162" s="179">
        <v>109.705</v>
      </c>
      <c r="CT162" s="179">
        <v>146.274</v>
      </c>
      <c r="CU162" s="179">
        <v>36.569000000000003</v>
      </c>
      <c r="CV162" s="179">
        <v>109.705</v>
      </c>
      <c r="CW162" s="179">
        <v>109.705</v>
      </c>
      <c r="CX162" s="179">
        <v>146.274</v>
      </c>
      <c r="CY162" s="179">
        <v>146.274</v>
      </c>
      <c r="CZ162" s="179">
        <v>109.705</v>
      </c>
      <c r="DA162" s="179">
        <v>146.274</v>
      </c>
      <c r="DB162" s="179">
        <v>146.274</v>
      </c>
      <c r="DC162" s="179">
        <v>146.274</v>
      </c>
      <c r="DD162" s="179">
        <v>146.274</v>
      </c>
      <c r="DE162" s="179">
        <v>182.595</v>
      </c>
      <c r="DF162" s="179">
        <v>108.46700000000001</v>
      </c>
      <c r="DG162" s="179">
        <v>222.56400000000002</v>
      </c>
      <c r="DH162" s="179">
        <v>189.34299999999999</v>
      </c>
      <c r="DI162" s="179">
        <v>189.86500000000001</v>
      </c>
      <c r="DJ162" s="179">
        <v>154.65600000000001</v>
      </c>
      <c r="DK162" s="179">
        <v>118.081</v>
      </c>
      <c r="DL162" s="179">
        <v>119.13000000000001</v>
      </c>
      <c r="DM162" s="179">
        <v>161.911</v>
      </c>
      <c r="DN162" s="179">
        <v>81.981000000000023</v>
      </c>
      <c r="DO162" s="179">
        <v>123.568</v>
      </c>
      <c r="DP162" s="179">
        <v>164.99</v>
      </c>
      <c r="DQ162" s="179">
        <v>164.97</v>
      </c>
      <c r="DR162" s="179">
        <v>124.05100000000002</v>
      </c>
      <c r="DS162" s="179">
        <v>208.76</v>
      </c>
      <c r="DT162" s="179">
        <v>168.43599999999998</v>
      </c>
      <c r="DU162" s="179">
        <v>125.01300000000002</v>
      </c>
      <c r="DV162" s="179">
        <v>82.96</v>
      </c>
      <c r="DW162" s="179">
        <v>124.24099999999999</v>
      </c>
      <c r="DX162" s="179">
        <v>124.59</v>
      </c>
      <c r="DY162" s="179">
        <v>166.31700000000001</v>
      </c>
      <c r="DZ162" s="179">
        <v>167.17600000000002</v>
      </c>
      <c r="EA162" s="179">
        <v>124.32599999999998</v>
      </c>
      <c r="EB162" s="179">
        <v>41.317999999999984</v>
      </c>
      <c r="EC162" s="179">
        <v>208.13499999999999</v>
      </c>
      <c r="ED162" s="179">
        <v>210.52</v>
      </c>
      <c r="EE162" s="179">
        <v>126.59999999999997</v>
      </c>
      <c r="EF162" s="278">
        <f t="shared" si="4"/>
        <v>1801.306</v>
      </c>
      <c r="EG162" s="278">
        <f t="shared" si="5"/>
        <v>1669.6319999999998</v>
      </c>
    </row>
    <row r="163" spans="1:137" x14ac:dyDescent="0.2">
      <c r="A163" s="174" t="str">
        <f>IF('1'!$A$1=1,B163,C163)</f>
        <v xml:space="preserve">    Credit</v>
      </c>
      <c r="B163" s="175" t="s">
        <v>214</v>
      </c>
      <c r="C163" s="175" t="s">
        <v>229</v>
      </c>
      <c r="D163" s="176">
        <v>79.063999999999993</v>
      </c>
      <c r="E163" s="176">
        <v>73.44</v>
      </c>
      <c r="F163" s="176">
        <v>69.768000000000001</v>
      </c>
      <c r="G163" s="176">
        <v>45.417999999999999</v>
      </c>
      <c r="H163" s="176">
        <v>41.83</v>
      </c>
      <c r="I163" s="176">
        <v>84.932000000000002</v>
      </c>
      <c r="J163" s="176">
        <v>43.514000000000003</v>
      </c>
      <c r="K163" s="176">
        <v>43.253999999999998</v>
      </c>
      <c r="L163" s="176">
        <v>108.917</v>
      </c>
      <c r="M163" s="176">
        <v>43.682000000000002</v>
      </c>
      <c r="N163" s="176">
        <v>69.938000000000002</v>
      </c>
      <c r="O163" s="176">
        <v>140.44999999999999</v>
      </c>
      <c r="P163" s="176">
        <v>48.518999999999998</v>
      </c>
      <c r="Q163" s="176">
        <v>52.786000000000001</v>
      </c>
      <c r="R163" s="176">
        <v>131.78</v>
      </c>
      <c r="S163" s="176">
        <v>51.258000000000003</v>
      </c>
      <c r="T163" s="176">
        <v>50.411999999999999</v>
      </c>
      <c r="U163" s="176">
        <v>74.853999999999999</v>
      </c>
      <c r="V163" s="176">
        <v>74.450999999999993</v>
      </c>
      <c r="W163" s="176">
        <v>125.324</v>
      </c>
      <c r="X163" s="176">
        <v>52.55</v>
      </c>
      <c r="Y163" s="176">
        <v>77.272000000000006</v>
      </c>
      <c r="Z163" s="176">
        <v>77.103000000000009</v>
      </c>
      <c r="AA163" s="176">
        <v>104.818</v>
      </c>
      <c r="AB163" s="176">
        <v>81.451999999999998</v>
      </c>
      <c r="AC163" s="176">
        <v>81.084000000000003</v>
      </c>
      <c r="AD163" s="176">
        <v>81.004999999999995</v>
      </c>
      <c r="AE163" s="176">
        <v>80.570999999999998</v>
      </c>
      <c r="AF163" s="176">
        <v>79.271000000000001</v>
      </c>
      <c r="AG163" s="176">
        <v>52.218000000000004</v>
      </c>
      <c r="AH163" s="176">
        <v>77.908000000000001</v>
      </c>
      <c r="AI163" s="176">
        <v>76.906000000000006</v>
      </c>
      <c r="AJ163" s="176">
        <v>78.325999999999993</v>
      </c>
      <c r="AK163" s="176">
        <v>106.62</v>
      </c>
      <c r="AL163" s="176">
        <v>106.822</v>
      </c>
      <c r="AM163" s="176">
        <v>82.55</v>
      </c>
      <c r="AN163" s="176">
        <v>85.302999999999997</v>
      </c>
      <c r="AO163" s="176">
        <v>81.513000000000005</v>
      </c>
      <c r="AP163" s="176">
        <v>105.364</v>
      </c>
      <c r="AQ163" s="176">
        <v>104.60599999999999</v>
      </c>
      <c r="AR163" s="176">
        <v>104.724</v>
      </c>
      <c r="AS163" s="176">
        <v>131.011</v>
      </c>
      <c r="AT163" s="176">
        <v>105.602</v>
      </c>
      <c r="AU163" s="176">
        <v>137.411</v>
      </c>
      <c r="AV163" s="176">
        <v>140.95699999999999</v>
      </c>
      <c r="AW163" s="176">
        <v>140.637</v>
      </c>
      <c r="AX163" s="176">
        <v>111.73399999999999</v>
      </c>
      <c r="AY163" s="176">
        <v>166.73400000000001</v>
      </c>
      <c r="AZ163" s="176">
        <v>139.39600000000002</v>
      </c>
      <c r="BA163" s="176">
        <v>108.642</v>
      </c>
      <c r="BB163" s="176">
        <v>107.45399999999999</v>
      </c>
      <c r="BC163" s="176">
        <v>107.246</v>
      </c>
      <c r="BD163" s="176">
        <v>158.274</v>
      </c>
      <c r="BE163" s="176">
        <v>159</v>
      </c>
      <c r="BF163" s="176">
        <v>154.50800000000001</v>
      </c>
      <c r="BG163" s="176">
        <v>151.482</v>
      </c>
      <c r="BH163" s="176">
        <v>148.61799999999999</v>
      </c>
      <c r="BI163" s="176">
        <v>148.85</v>
      </c>
      <c r="BJ163" s="176">
        <v>121.83799999999999</v>
      </c>
      <c r="BK163" s="176">
        <v>188.876</v>
      </c>
      <c r="BL163" s="176">
        <v>144.71600000000001</v>
      </c>
      <c r="BM163" s="176">
        <v>122.983</v>
      </c>
      <c r="BN163" s="176">
        <v>105.65</v>
      </c>
      <c r="BO163" s="176">
        <v>136.124</v>
      </c>
      <c r="BP163" s="176">
        <v>80.442999999999998</v>
      </c>
      <c r="BQ163" s="176">
        <v>106.83</v>
      </c>
      <c r="BR163" s="176">
        <v>163.87700000000001</v>
      </c>
      <c r="BS163" s="176">
        <v>165.12799999999999</v>
      </c>
      <c r="BT163" s="176">
        <v>195.83699999999999</v>
      </c>
      <c r="BU163" s="176">
        <v>169.95</v>
      </c>
      <c r="BV163" s="176">
        <v>141.55000000000001</v>
      </c>
      <c r="BW163" s="176">
        <v>253.52799999999999</v>
      </c>
      <c r="BX163" s="176">
        <v>169.31800000000001</v>
      </c>
      <c r="BY163" s="176">
        <v>195.19299999999998</v>
      </c>
      <c r="BZ163" s="176">
        <v>194.56900000000002</v>
      </c>
      <c r="CA163" s="176">
        <v>195.51</v>
      </c>
      <c r="CB163" s="176">
        <v>138.01499999999999</v>
      </c>
      <c r="CC163" s="176">
        <v>245.15899999999999</v>
      </c>
      <c r="CD163" s="176">
        <v>217.71700000000001</v>
      </c>
      <c r="CE163" s="176">
        <v>321.41800000000001</v>
      </c>
      <c r="CF163" s="176">
        <v>213.822</v>
      </c>
      <c r="CG163" s="176">
        <v>184.62299999999999</v>
      </c>
      <c r="CH163" s="176">
        <v>211.57</v>
      </c>
      <c r="CI163" s="176">
        <v>272.13400000000001</v>
      </c>
      <c r="CJ163" s="176">
        <v>167.88800000000001</v>
      </c>
      <c r="CK163" s="176">
        <v>170.482</v>
      </c>
      <c r="CL163" s="176">
        <v>58.51</v>
      </c>
      <c r="CM163" s="176">
        <v>87.765000000000001</v>
      </c>
      <c r="CN163" s="176">
        <v>146.27500000000001</v>
      </c>
      <c r="CO163" s="176">
        <v>117.02</v>
      </c>
      <c r="CP163" s="176">
        <v>127.4</v>
      </c>
      <c r="CQ163" s="176">
        <v>182.84300000000002</v>
      </c>
      <c r="CR163" s="176">
        <v>146.274</v>
      </c>
      <c r="CS163" s="176">
        <v>146.274</v>
      </c>
      <c r="CT163" s="176">
        <v>146.274</v>
      </c>
      <c r="CU163" s="176">
        <v>146.27500000000001</v>
      </c>
      <c r="CV163" s="176">
        <v>146.274</v>
      </c>
      <c r="CW163" s="176">
        <v>146.274</v>
      </c>
      <c r="CX163" s="176">
        <v>182.84300000000002</v>
      </c>
      <c r="CY163" s="176">
        <v>182.84300000000002</v>
      </c>
      <c r="CZ163" s="176">
        <v>146.274</v>
      </c>
      <c r="DA163" s="176">
        <v>182.84300000000002</v>
      </c>
      <c r="DB163" s="176">
        <v>182.84300000000002</v>
      </c>
      <c r="DC163" s="176">
        <v>182.84300000000002</v>
      </c>
      <c r="DD163" s="176">
        <v>182.84300000000002</v>
      </c>
      <c r="DE163" s="176">
        <v>219.114</v>
      </c>
      <c r="DF163" s="176">
        <v>216.93300000000002</v>
      </c>
      <c r="DG163" s="176">
        <v>259.65800000000002</v>
      </c>
      <c r="DH163" s="176">
        <v>227.21099999999998</v>
      </c>
      <c r="DI163" s="176">
        <v>227.83799999999999</v>
      </c>
      <c r="DJ163" s="176">
        <v>231.98400000000001</v>
      </c>
      <c r="DK163" s="176">
        <v>196.803</v>
      </c>
      <c r="DL163" s="176">
        <v>198.55</v>
      </c>
      <c r="DM163" s="176">
        <v>242.86600000000001</v>
      </c>
      <c r="DN163" s="176">
        <v>204.95100000000002</v>
      </c>
      <c r="DO163" s="176">
        <v>205.947</v>
      </c>
      <c r="DP163" s="176">
        <v>206.23700000000002</v>
      </c>
      <c r="DQ163" s="176">
        <v>288.697</v>
      </c>
      <c r="DR163" s="176">
        <v>206.75200000000001</v>
      </c>
      <c r="DS163" s="176">
        <v>250.512</v>
      </c>
      <c r="DT163" s="176">
        <v>294.76299999999998</v>
      </c>
      <c r="DU163" s="176">
        <v>208.35500000000002</v>
      </c>
      <c r="DV163" s="176">
        <v>165.922</v>
      </c>
      <c r="DW163" s="176">
        <v>207.06799999999998</v>
      </c>
      <c r="DX163" s="176">
        <v>166.12</v>
      </c>
      <c r="DY163" s="176">
        <v>291.05500000000001</v>
      </c>
      <c r="DZ163" s="176">
        <v>250.76400000000001</v>
      </c>
      <c r="EA163" s="176">
        <v>207.20999999999998</v>
      </c>
      <c r="EB163" s="176">
        <v>289.22800000000001</v>
      </c>
      <c r="EC163" s="176">
        <v>291.38900000000001</v>
      </c>
      <c r="ED163" s="176">
        <v>294.72800000000001</v>
      </c>
      <c r="EE163" s="176">
        <v>295.39999999999998</v>
      </c>
      <c r="EF163" s="277">
        <f t="shared" si="4"/>
        <v>2688.3480000000004</v>
      </c>
      <c r="EG163" s="277">
        <f t="shared" si="5"/>
        <v>2962.0020000000004</v>
      </c>
    </row>
    <row r="164" spans="1:137" x14ac:dyDescent="0.2">
      <c r="A164" s="174" t="str">
        <f>IF('1'!$A$1=1,B164,C164)</f>
        <v xml:space="preserve">    Debit</v>
      </c>
      <c r="B164" s="175" t="s">
        <v>216</v>
      </c>
      <c r="C164" s="175" t="s">
        <v>230</v>
      </c>
      <c r="D164" s="176">
        <v>63.25</v>
      </c>
      <c r="E164" s="176">
        <v>122.4</v>
      </c>
      <c r="F164" s="176">
        <v>209.30600000000001</v>
      </c>
      <c r="G164" s="176">
        <v>136.25700000000001</v>
      </c>
      <c r="H164" s="176">
        <v>167.322</v>
      </c>
      <c r="I164" s="176">
        <v>148.63</v>
      </c>
      <c r="J164" s="176">
        <v>195.816</v>
      </c>
      <c r="K164" s="176">
        <v>151.38800000000001</v>
      </c>
      <c r="L164" s="176">
        <v>261.40100000000001</v>
      </c>
      <c r="M164" s="176">
        <v>283.93700000000001</v>
      </c>
      <c r="N164" s="176">
        <v>233.126</v>
      </c>
      <c r="O164" s="176">
        <v>538.39300000000003</v>
      </c>
      <c r="P164" s="176">
        <v>24.26</v>
      </c>
      <c r="Q164" s="176">
        <v>131.965</v>
      </c>
      <c r="R164" s="176">
        <v>342.63</v>
      </c>
      <c r="S164" s="176">
        <v>307.553</v>
      </c>
      <c r="T164" s="176">
        <v>151.238</v>
      </c>
      <c r="U164" s="176">
        <v>174.65899999999999</v>
      </c>
      <c r="V164" s="176">
        <v>148.90100000000001</v>
      </c>
      <c r="W164" s="176">
        <v>175.45400000000001</v>
      </c>
      <c r="X164" s="176">
        <v>210.20400000000001</v>
      </c>
      <c r="Y164" s="176">
        <v>257.572</v>
      </c>
      <c r="Z164" s="176">
        <v>205.608</v>
      </c>
      <c r="AA164" s="176">
        <v>235.84100000000001</v>
      </c>
      <c r="AB164" s="176">
        <v>271.50600000000003</v>
      </c>
      <c r="AC164" s="176">
        <v>135.13900000000001</v>
      </c>
      <c r="AD164" s="176">
        <v>270.01600000000002</v>
      </c>
      <c r="AE164" s="176">
        <v>295.42499999999995</v>
      </c>
      <c r="AF164" s="176">
        <v>184.965</v>
      </c>
      <c r="AG164" s="176">
        <v>156.65300000000002</v>
      </c>
      <c r="AH164" s="176">
        <v>155.816</v>
      </c>
      <c r="AI164" s="176">
        <v>256.35300000000001</v>
      </c>
      <c r="AJ164" s="176">
        <v>339.41200000000003</v>
      </c>
      <c r="AK164" s="176">
        <v>213.24</v>
      </c>
      <c r="AL164" s="176">
        <v>106.822</v>
      </c>
      <c r="AM164" s="176">
        <v>385.23099999999999</v>
      </c>
      <c r="AN164" s="176">
        <v>255.90899999999999</v>
      </c>
      <c r="AO164" s="176">
        <v>135.85500000000002</v>
      </c>
      <c r="AP164" s="176">
        <v>210.73</v>
      </c>
      <c r="AQ164" s="176">
        <v>313.82</v>
      </c>
      <c r="AR164" s="176">
        <v>157.08799999999999</v>
      </c>
      <c r="AS164" s="176">
        <v>288.22399999999999</v>
      </c>
      <c r="AT164" s="176">
        <v>264.00599999999997</v>
      </c>
      <c r="AU164" s="176">
        <v>219.858</v>
      </c>
      <c r="AV164" s="176">
        <v>140.95699999999999</v>
      </c>
      <c r="AW164" s="176">
        <v>196.892</v>
      </c>
      <c r="AX164" s="176">
        <v>335.202</v>
      </c>
      <c r="AY164" s="176">
        <v>361.25800000000004</v>
      </c>
      <c r="AZ164" s="176">
        <v>195.155</v>
      </c>
      <c r="BA164" s="176">
        <v>244.446</v>
      </c>
      <c r="BB164" s="176">
        <v>322.36199999999997</v>
      </c>
      <c r="BC164" s="176">
        <v>294.92599999999999</v>
      </c>
      <c r="BD164" s="176">
        <v>237.41</v>
      </c>
      <c r="BE164" s="176">
        <v>185.501</v>
      </c>
      <c r="BF164" s="176">
        <v>360.51900000000001</v>
      </c>
      <c r="BG164" s="176">
        <v>277.71699999999998</v>
      </c>
      <c r="BH164" s="176">
        <v>173.38799999999998</v>
      </c>
      <c r="BI164" s="176">
        <v>198.46600000000001</v>
      </c>
      <c r="BJ164" s="176">
        <v>219.30799999999999</v>
      </c>
      <c r="BK164" s="176">
        <v>543.01700000000005</v>
      </c>
      <c r="BL164" s="176">
        <v>168.83500000000001</v>
      </c>
      <c r="BM164" s="176">
        <v>344.351</v>
      </c>
      <c r="BN164" s="176">
        <v>290.53499999999997</v>
      </c>
      <c r="BO164" s="176">
        <v>108.898</v>
      </c>
      <c r="BP164" s="176">
        <v>294.95800000000003</v>
      </c>
      <c r="BQ164" s="176">
        <v>347.19600000000003</v>
      </c>
      <c r="BR164" s="176">
        <v>136.565</v>
      </c>
      <c r="BS164" s="176">
        <v>192.65</v>
      </c>
      <c r="BT164" s="176">
        <v>251.791</v>
      </c>
      <c r="BU164" s="176">
        <v>254.92500000000001</v>
      </c>
      <c r="BV164" s="176">
        <v>198.17099999999999</v>
      </c>
      <c r="BW164" s="176">
        <v>338.03699999999998</v>
      </c>
      <c r="BX164" s="176">
        <v>112.88</v>
      </c>
      <c r="BY164" s="176">
        <v>334.61599999999999</v>
      </c>
      <c r="BZ164" s="176">
        <v>277.95499999999998</v>
      </c>
      <c r="CA164" s="176">
        <v>335.16</v>
      </c>
      <c r="CB164" s="176">
        <v>248.42500000000001</v>
      </c>
      <c r="CC164" s="176">
        <v>217.91800000000001</v>
      </c>
      <c r="CD164" s="176">
        <v>272.14600000000002</v>
      </c>
      <c r="CE164" s="176">
        <v>294.63400000000001</v>
      </c>
      <c r="CF164" s="176">
        <v>267.27800000000002</v>
      </c>
      <c r="CG164" s="176">
        <v>290.12100000000004</v>
      </c>
      <c r="CH164" s="176">
        <v>185.124</v>
      </c>
      <c r="CI164" s="176">
        <v>380.988</v>
      </c>
      <c r="CJ164" s="176">
        <v>167.88800000000001</v>
      </c>
      <c r="CK164" s="176">
        <v>198.89600000000002</v>
      </c>
      <c r="CL164" s="176">
        <v>29.254999999999999</v>
      </c>
      <c r="CM164" s="176">
        <v>0</v>
      </c>
      <c r="CN164" s="176">
        <v>29.254999999999999</v>
      </c>
      <c r="CO164" s="176">
        <v>29.254999999999999</v>
      </c>
      <c r="CP164" s="176">
        <v>31.85</v>
      </c>
      <c r="CQ164" s="176">
        <v>36.569000000000003</v>
      </c>
      <c r="CR164" s="176">
        <v>36.569000000000003</v>
      </c>
      <c r="CS164" s="176">
        <v>36.569000000000003</v>
      </c>
      <c r="CT164" s="176">
        <v>0</v>
      </c>
      <c r="CU164" s="176">
        <v>109.706</v>
      </c>
      <c r="CV164" s="176">
        <v>36.569000000000003</v>
      </c>
      <c r="CW164" s="176">
        <v>36.569000000000003</v>
      </c>
      <c r="CX164" s="176">
        <v>36.569000000000003</v>
      </c>
      <c r="CY164" s="176">
        <v>36.569000000000003</v>
      </c>
      <c r="CZ164" s="176">
        <v>36.569000000000003</v>
      </c>
      <c r="DA164" s="176">
        <v>36.569000000000003</v>
      </c>
      <c r="DB164" s="176">
        <v>36.569000000000003</v>
      </c>
      <c r="DC164" s="176">
        <v>36.569000000000003</v>
      </c>
      <c r="DD164" s="176">
        <v>36.569000000000003</v>
      </c>
      <c r="DE164" s="176">
        <v>36.518999999999998</v>
      </c>
      <c r="DF164" s="176">
        <v>108.46600000000001</v>
      </c>
      <c r="DG164" s="176">
        <v>37.094000000000001</v>
      </c>
      <c r="DH164" s="176">
        <v>37.868000000000002</v>
      </c>
      <c r="DI164" s="176">
        <v>37.972999999999999</v>
      </c>
      <c r="DJ164" s="176">
        <v>77.328000000000003</v>
      </c>
      <c r="DK164" s="176">
        <v>78.721999999999994</v>
      </c>
      <c r="DL164" s="176">
        <v>79.42</v>
      </c>
      <c r="DM164" s="176">
        <v>80.954999999999998</v>
      </c>
      <c r="DN164" s="176">
        <v>122.97</v>
      </c>
      <c r="DO164" s="176">
        <v>82.379000000000005</v>
      </c>
      <c r="DP164" s="176">
        <v>41.247</v>
      </c>
      <c r="DQ164" s="176">
        <v>123.727</v>
      </c>
      <c r="DR164" s="176">
        <v>82.700999999999993</v>
      </c>
      <c r="DS164" s="176">
        <v>41.752000000000002</v>
      </c>
      <c r="DT164" s="176">
        <v>126.327</v>
      </c>
      <c r="DU164" s="176">
        <v>83.341999999999999</v>
      </c>
      <c r="DV164" s="176">
        <v>82.962000000000003</v>
      </c>
      <c r="DW164" s="176">
        <v>82.826999999999998</v>
      </c>
      <c r="DX164" s="176">
        <v>41.53</v>
      </c>
      <c r="DY164" s="176">
        <v>124.738</v>
      </c>
      <c r="DZ164" s="176">
        <v>83.587999999999994</v>
      </c>
      <c r="EA164" s="176">
        <v>82.884</v>
      </c>
      <c r="EB164" s="176">
        <v>247.91000000000003</v>
      </c>
      <c r="EC164" s="176">
        <v>83.254000000000005</v>
      </c>
      <c r="ED164" s="176">
        <v>84.207999999999998</v>
      </c>
      <c r="EE164" s="176">
        <v>168.8</v>
      </c>
      <c r="EF164" s="277">
        <f t="shared" si="4"/>
        <v>887.04199999999992</v>
      </c>
      <c r="EG164" s="277">
        <f t="shared" si="5"/>
        <v>1292.3699999999999</v>
      </c>
    </row>
    <row r="165" spans="1:137" x14ac:dyDescent="0.2">
      <c r="A165" s="201" t="str">
        <f>IF('1'!$A$1=1,B165,C165)</f>
        <v>Audiovisual and related services</v>
      </c>
      <c r="B165" s="202" t="s">
        <v>311</v>
      </c>
      <c r="C165" s="202" t="s">
        <v>310</v>
      </c>
      <c r="D165" s="179">
        <v>-15.811999999999999</v>
      </c>
      <c r="E165" s="179">
        <v>-48.959999999999994</v>
      </c>
      <c r="F165" s="179">
        <v>-116.28200000000001</v>
      </c>
      <c r="G165" s="179">
        <v>-68.128999999999991</v>
      </c>
      <c r="H165" s="179">
        <v>-83.661000000000001</v>
      </c>
      <c r="I165" s="179">
        <v>-63.698</v>
      </c>
      <c r="J165" s="179">
        <v>-87.03</v>
      </c>
      <c r="K165" s="179">
        <v>-86.507000000000005</v>
      </c>
      <c r="L165" s="179">
        <v>-130.69999999999999</v>
      </c>
      <c r="M165" s="179">
        <v>-218.41299999999998</v>
      </c>
      <c r="N165" s="179">
        <v>-163.18800000000002</v>
      </c>
      <c r="O165" s="179">
        <v>-374.53399999999999</v>
      </c>
      <c r="P165" s="179">
        <v>0</v>
      </c>
      <c r="Q165" s="179">
        <v>-52.786000000000001</v>
      </c>
      <c r="R165" s="179">
        <v>-210.85000000000002</v>
      </c>
      <c r="S165" s="179">
        <v>-102.51799999999999</v>
      </c>
      <c r="T165" s="179">
        <v>-50.412999999999997</v>
      </c>
      <c r="U165" s="179">
        <v>-49.902999999999999</v>
      </c>
      <c r="V165" s="179">
        <v>-74.449999999999989</v>
      </c>
      <c r="W165" s="179">
        <v>-100.259</v>
      </c>
      <c r="X165" s="179">
        <v>-131.37799999999999</v>
      </c>
      <c r="Y165" s="179">
        <v>-103.029</v>
      </c>
      <c r="Z165" s="179">
        <v>-102.804</v>
      </c>
      <c r="AA165" s="179">
        <v>-78.614000000000004</v>
      </c>
      <c r="AB165" s="179">
        <v>-190.054</v>
      </c>
      <c r="AC165" s="179">
        <v>-54.055</v>
      </c>
      <c r="AD165" s="179">
        <v>-108.00600000000001</v>
      </c>
      <c r="AE165" s="179">
        <v>-107.42699999999999</v>
      </c>
      <c r="AF165" s="179">
        <v>-105.69399999999999</v>
      </c>
      <c r="AG165" s="179">
        <v>-26.109000000000002</v>
      </c>
      <c r="AH165" s="179">
        <v>-51.939</v>
      </c>
      <c r="AI165" s="179">
        <v>-76.905999999999992</v>
      </c>
      <c r="AJ165" s="179">
        <v>-52.216999999999992</v>
      </c>
      <c r="AK165" s="179">
        <v>-106.62</v>
      </c>
      <c r="AL165" s="179">
        <v>0</v>
      </c>
      <c r="AM165" s="179">
        <v>-165.09899999999999</v>
      </c>
      <c r="AN165" s="179">
        <v>28.434999999999999</v>
      </c>
      <c r="AO165" s="179">
        <v>-54.342000000000006</v>
      </c>
      <c r="AP165" s="179">
        <v>-26.341999999999999</v>
      </c>
      <c r="AQ165" s="179">
        <v>0</v>
      </c>
      <c r="AR165" s="179">
        <v>-26.181999999999995</v>
      </c>
      <c r="AS165" s="179">
        <v>-104.809</v>
      </c>
      <c r="AT165" s="179">
        <v>-79.201999999999984</v>
      </c>
      <c r="AU165" s="179">
        <v>-82.447000000000003</v>
      </c>
      <c r="AV165" s="179">
        <v>-28.190999999999995</v>
      </c>
      <c r="AW165" s="179">
        <v>-28.128</v>
      </c>
      <c r="AX165" s="179">
        <v>-167.601</v>
      </c>
      <c r="AY165" s="179">
        <v>0</v>
      </c>
      <c r="AZ165" s="179">
        <v>-27.880000000000003</v>
      </c>
      <c r="BA165" s="179">
        <v>-54.322000000000003</v>
      </c>
      <c r="BB165" s="179">
        <v>-53.726999999999997</v>
      </c>
      <c r="BC165" s="179">
        <v>-26.811</v>
      </c>
      <c r="BD165" s="179">
        <v>0</v>
      </c>
      <c r="BE165" s="179">
        <v>26.5</v>
      </c>
      <c r="BF165" s="179">
        <v>0</v>
      </c>
      <c r="BG165" s="179">
        <v>-25.247</v>
      </c>
      <c r="BH165" s="179">
        <v>-49.539999999999992</v>
      </c>
      <c r="BI165" s="179">
        <v>-24.808000000000007</v>
      </c>
      <c r="BJ165" s="179">
        <v>-48.734999999999999</v>
      </c>
      <c r="BK165" s="179">
        <v>-118.04700000000001</v>
      </c>
      <c r="BL165" s="179">
        <v>0</v>
      </c>
      <c r="BM165" s="179">
        <v>24.597000000000008</v>
      </c>
      <c r="BN165" s="179">
        <v>-52.823999999999998</v>
      </c>
      <c r="BO165" s="179">
        <v>54.45</v>
      </c>
      <c r="BP165" s="179">
        <v>0</v>
      </c>
      <c r="BQ165" s="179">
        <v>0</v>
      </c>
      <c r="BR165" s="179">
        <v>27.312000000000012</v>
      </c>
      <c r="BS165" s="179">
        <v>27.520999999999994</v>
      </c>
      <c r="BT165" s="179">
        <v>-27.97699999999999</v>
      </c>
      <c r="BU165" s="179">
        <v>0</v>
      </c>
      <c r="BV165" s="179">
        <v>0</v>
      </c>
      <c r="BW165" s="179">
        <v>-56.338999999999999</v>
      </c>
      <c r="BX165" s="179">
        <v>28.219000000000008</v>
      </c>
      <c r="BY165" s="179">
        <v>-167.30799999999999</v>
      </c>
      <c r="BZ165" s="179">
        <v>55.591000000000001</v>
      </c>
      <c r="CA165" s="179">
        <v>-55.860000000000014</v>
      </c>
      <c r="CB165" s="179">
        <v>-27.602000000000004</v>
      </c>
      <c r="CC165" s="179">
        <v>54.47999999999999</v>
      </c>
      <c r="CD165" s="179">
        <v>54.429000000000002</v>
      </c>
      <c r="CE165" s="179">
        <v>-53.569999999999993</v>
      </c>
      <c r="CF165" s="179">
        <v>-26.72799999999998</v>
      </c>
      <c r="CG165" s="179">
        <v>52.749999999999993</v>
      </c>
      <c r="CH165" s="179">
        <v>26.445999999999998</v>
      </c>
      <c r="CI165" s="179">
        <v>-108.85399999999998</v>
      </c>
      <c r="CJ165" s="179">
        <v>-27.981000000000002</v>
      </c>
      <c r="CK165" s="179">
        <v>-28.414000000000001</v>
      </c>
      <c r="CL165" s="179">
        <v>29.254999999999999</v>
      </c>
      <c r="CM165" s="179">
        <v>29.254999999999999</v>
      </c>
      <c r="CN165" s="179">
        <v>58.51</v>
      </c>
      <c r="CO165" s="179">
        <v>58.51</v>
      </c>
      <c r="CP165" s="179">
        <v>63.7</v>
      </c>
      <c r="CQ165" s="179">
        <v>73.137</v>
      </c>
      <c r="CR165" s="179">
        <v>73.137</v>
      </c>
      <c r="CS165" s="179">
        <v>73.137</v>
      </c>
      <c r="CT165" s="179">
        <v>73.137</v>
      </c>
      <c r="CU165" s="179">
        <v>-36.567999999999998</v>
      </c>
      <c r="CV165" s="179">
        <v>73.137</v>
      </c>
      <c r="CW165" s="179">
        <v>73.137</v>
      </c>
      <c r="CX165" s="179">
        <v>73.137</v>
      </c>
      <c r="CY165" s="179">
        <v>73.137</v>
      </c>
      <c r="CZ165" s="179">
        <v>73.137</v>
      </c>
      <c r="DA165" s="179">
        <v>36.567999999999998</v>
      </c>
      <c r="DB165" s="179">
        <v>73.137</v>
      </c>
      <c r="DC165" s="179">
        <v>73.137</v>
      </c>
      <c r="DD165" s="179">
        <v>73.137</v>
      </c>
      <c r="DE165" s="179">
        <v>109.557</v>
      </c>
      <c r="DF165" s="179">
        <v>0</v>
      </c>
      <c r="DG165" s="179">
        <v>111.282</v>
      </c>
      <c r="DH165" s="179">
        <v>75.736999999999995</v>
      </c>
      <c r="DI165" s="179">
        <v>75.945999999999998</v>
      </c>
      <c r="DJ165" s="179">
        <v>115.992</v>
      </c>
      <c r="DK165" s="179">
        <v>39.360000000000007</v>
      </c>
      <c r="DL165" s="179">
        <v>39.71</v>
      </c>
      <c r="DM165" s="179">
        <v>121.43300000000001</v>
      </c>
      <c r="DN165" s="179">
        <v>40.99</v>
      </c>
      <c r="DO165" s="179">
        <v>82.379000000000005</v>
      </c>
      <c r="DP165" s="179">
        <v>82.495000000000005</v>
      </c>
      <c r="DQ165" s="179">
        <v>82.485000000000014</v>
      </c>
      <c r="DR165" s="179">
        <v>82.700999999999993</v>
      </c>
      <c r="DS165" s="179">
        <v>125.256</v>
      </c>
      <c r="DT165" s="179">
        <v>84.218000000000004</v>
      </c>
      <c r="DU165" s="179">
        <v>83.341999999999999</v>
      </c>
      <c r="DV165" s="179">
        <v>41.48</v>
      </c>
      <c r="DW165" s="179">
        <v>82.826999999999998</v>
      </c>
      <c r="DX165" s="179">
        <v>83.06</v>
      </c>
      <c r="DY165" s="179">
        <v>124.738</v>
      </c>
      <c r="DZ165" s="179">
        <v>125.38200000000001</v>
      </c>
      <c r="EA165" s="179">
        <v>82.884</v>
      </c>
      <c r="EB165" s="179">
        <v>82.637</v>
      </c>
      <c r="EC165" s="179">
        <v>124.881</v>
      </c>
      <c r="ED165" s="179">
        <v>126.312</v>
      </c>
      <c r="EE165" s="179">
        <v>84.399999999999991</v>
      </c>
      <c r="EF165" s="278">
        <f t="shared" si="4"/>
        <v>964.48400000000004</v>
      </c>
      <c r="EG165" s="278">
        <f t="shared" si="5"/>
        <v>1126.1610000000001</v>
      </c>
    </row>
    <row r="166" spans="1:137" x14ac:dyDescent="0.2">
      <c r="A166" s="174" t="str">
        <f>IF('1'!$A$1=1,B166,C166)</f>
        <v xml:space="preserve">     Credit</v>
      </c>
      <c r="B166" s="175" t="s">
        <v>214</v>
      </c>
      <c r="C166" s="175" t="s">
        <v>233</v>
      </c>
      <c r="D166" s="176">
        <v>15.813000000000001</v>
      </c>
      <c r="E166" s="176">
        <v>24.48</v>
      </c>
      <c r="F166" s="176">
        <v>46.512</v>
      </c>
      <c r="G166" s="176">
        <v>22.709</v>
      </c>
      <c r="H166" s="176">
        <v>20.914999999999999</v>
      </c>
      <c r="I166" s="176">
        <v>42.466000000000001</v>
      </c>
      <c r="J166" s="176">
        <v>21.757000000000001</v>
      </c>
      <c r="K166" s="176">
        <v>21.626999999999999</v>
      </c>
      <c r="L166" s="176">
        <v>43.567</v>
      </c>
      <c r="M166" s="176">
        <v>21.841000000000001</v>
      </c>
      <c r="N166" s="176">
        <v>23.312999999999999</v>
      </c>
      <c r="O166" s="176">
        <v>70.224999999999994</v>
      </c>
      <c r="P166" s="176">
        <v>0</v>
      </c>
      <c r="Q166" s="176">
        <v>26.393000000000001</v>
      </c>
      <c r="R166" s="176">
        <v>79.067999999999998</v>
      </c>
      <c r="S166" s="176">
        <v>25.629000000000001</v>
      </c>
      <c r="T166" s="176">
        <v>25.206</v>
      </c>
      <c r="U166" s="176">
        <v>24.951000000000001</v>
      </c>
      <c r="V166" s="176">
        <v>24.817</v>
      </c>
      <c r="W166" s="176">
        <v>25.065000000000001</v>
      </c>
      <c r="X166" s="176">
        <v>26.274999999999999</v>
      </c>
      <c r="Y166" s="176">
        <v>25.757000000000001</v>
      </c>
      <c r="Z166" s="176">
        <v>25.701000000000001</v>
      </c>
      <c r="AA166" s="176">
        <v>52.408999999999999</v>
      </c>
      <c r="AB166" s="176">
        <v>27.151</v>
      </c>
      <c r="AC166" s="176">
        <v>27.027999999999999</v>
      </c>
      <c r="AD166" s="176">
        <v>27.001999999999999</v>
      </c>
      <c r="AE166" s="176">
        <v>26.856999999999999</v>
      </c>
      <c r="AF166" s="176">
        <v>26.423999999999999</v>
      </c>
      <c r="AG166" s="176">
        <v>26.109000000000002</v>
      </c>
      <c r="AH166" s="176">
        <v>25.969000000000001</v>
      </c>
      <c r="AI166" s="176">
        <v>25.635000000000002</v>
      </c>
      <c r="AJ166" s="176">
        <v>26.109000000000002</v>
      </c>
      <c r="AK166" s="176">
        <v>53.31</v>
      </c>
      <c r="AL166" s="176">
        <v>53.411000000000001</v>
      </c>
      <c r="AM166" s="176">
        <v>55.033000000000001</v>
      </c>
      <c r="AN166" s="176">
        <v>56.869</v>
      </c>
      <c r="AO166" s="176">
        <v>27.170999999999999</v>
      </c>
      <c r="AP166" s="176">
        <v>52.682000000000002</v>
      </c>
      <c r="AQ166" s="176">
        <v>52.302999999999997</v>
      </c>
      <c r="AR166" s="176">
        <v>52.362000000000002</v>
      </c>
      <c r="AS166" s="176">
        <v>52.404000000000003</v>
      </c>
      <c r="AT166" s="176">
        <v>52.801000000000002</v>
      </c>
      <c r="AU166" s="176">
        <v>54.963999999999999</v>
      </c>
      <c r="AV166" s="176">
        <v>56.383000000000003</v>
      </c>
      <c r="AW166" s="176">
        <v>84.382000000000005</v>
      </c>
      <c r="AX166" s="176">
        <v>55.866999999999997</v>
      </c>
      <c r="AY166" s="176">
        <v>83.367000000000004</v>
      </c>
      <c r="AZ166" s="176">
        <v>55.758000000000003</v>
      </c>
      <c r="BA166" s="176">
        <v>54.320999999999998</v>
      </c>
      <c r="BB166" s="176">
        <v>53.726999999999997</v>
      </c>
      <c r="BC166" s="176">
        <v>53.622999999999998</v>
      </c>
      <c r="BD166" s="176">
        <v>79.137</v>
      </c>
      <c r="BE166" s="176">
        <v>79.5</v>
      </c>
      <c r="BF166" s="176">
        <v>77.254000000000005</v>
      </c>
      <c r="BG166" s="176">
        <v>75.741</v>
      </c>
      <c r="BH166" s="176">
        <v>49.539000000000001</v>
      </c>
      <c r="BI166" s="176">
        <v>74.424999999999997</v>
      </c>
      <c r="BJ166" s="176">
        <v>73.102999999999994</v>
      </c>
      <c r="BK166" s="176">
        <v>94.438000000000002</v>
      </c>
      <c r="BL166" s="176">
        <v>72.358000000000004</v>
      </c>
      <c r="BM166" s="176">
        <v>73.790000000000006</v>
      </c>
      <c r="BN166" s="176">
        <v>52.825000000000003</v>
      </c>
      <c r="BO166" s="176">
        <v>108.899</v>
      </c>
      <c r="BP166" s="176">
        <v>53.628999999999998</v>
      </c>
      <c r="BQ166" s="176">
        <v>53.414999999999999</v>
      </c>
      <c r="BR166" s="176">
        <v>109.251</v>
      </c>
      <c r="BS166" s="176">
        <v>82.563999999999993</v>
      </c>
      <c r="BT166" s="176">
        <v>83.93</v>
      </c>
      <c r="BU166" s="176">
        <v>113.3</v>
      </c>
      <c r="BV166" s="176">
        <v>84.93</v>
      </c>
      <c r="BW166" s="176">
        <v>140.84899999999999</v>
      </c>
      <c r="BX166" s="176">
        <v>84.659000000000006</v>
      </c>
      <c r="BY166" s="176">
        <v>111.539</v>
      </c>
      <c r="BZ166" s="176">
        <v>111.182</v>
      </c>
      <c r="CA166" s="176">
        <v>111.72</v>
      </c>
      <c r="CB166" s="176">
        <v>82.808999999999997</v>
      </c>
      <c r="CC166" s="176">
        <v>163.43899999999999</v>
      </c>
      <c r="CD166" s="176">
        <v>136.07300000000001</v>
      </c>
      <c r="CE166" s="176">
        <v>160.709</v>
      </c>
      <c r="CF166" s="176">
        <v>133.63900000000001</v>
      </c>
      <c r="CG166" s="176">
        <v>105.499</v>
      </c>
      <c r="CH166" s="176">
        <v>105.785</v>
      </c>
      <c r="CI166" s="176">
        <v>136.06700000000001</v>
      </c>
      <c r="CJ166" s="176">
        <v>55.963000000000001</v>
      </c>
      <c r="CK166" s="176">
        <v>85.241</v>
      </c>
      <c r="CL166" s="176">
        <v>29.254999999999999</v>
      </c>
      <c r="CM166" s="176">
        <v>29.254999999999999</v>
      </c>
      <c r="CN166" s="176">
        <v>58.51</v>
      </c>
      <c r="CO166" s="176">
        <v>58.51</v>
      </c>
      <c r="CP166" s="176">
        <v>63.7</v>
      </c>
      <c r="CQ166" s="176">
        <v>73.137</v>
      </c>
      <c r="CR166" s="176">
        <v>73.137</v>
      </c>
      <c r="CS166" s="176">
        <v>73.137</v>
      </c>
      <c r="CT166" s="176">
        <v>73.137</v>
      </c>
      <c r="CU166" s="176">
        <v>36.569000000000003</v>
      </c>
      <c r="CV166" s="176">
        <v>73.137</v>
      </c>
      <c r="CW166" s="176">
        <v>73.137</v>
      </c>
      <c r="CX166" s="176">
        <v>73.137</v>
      </c>
      <c r="CY166" s="176">
        <v>73.137</v>
      </c>
      <c r="CZ166" s="176">
        <v>73.137</v>
      </c>
      <c r="DA166" s="176">
        <v>73.137</v>
      </c>
      <c r="DB166" s="176">
        <v>73.137</v>
      </c>
      <c r="DC166" s="176">
        <v>73.137</v>
      </c>
      <c r="DD166" s="176">
        <v>73.137</v>
      </c>
      <c r="DE166" s="176">
        <v>109.557</v>
      </c>
      <c r="DF166" s="176">
        <v>72.311000000000007</v>
      </c>
      <c r="DG166" s="176">
        <v>111.282</v>
      </c>
      <c r="DH166" s="176">
        <v>75.736999999999995</v>
      </c>
      <c r="DI166" s="176">
        <v>75.945999999999998</v>
      </c>
      <c r="DJ166" s="176">
        <v>115.992</v>
      </c>
      <c r="DK166" s="176">
        <v>78.721000000000004</v>
      </c>
      <c r="DL166" s="176">
        <v>79.42</v>
      </c>
      <c r="DM166" s="176">
        <v>121.43300000000001</v>
      </c>
      <c r="DN166" s="176">
        <v>81.98</v>
      </c>
      <c r="DO166" s="176">
        <v>82.379000000000005</v>
      </c>
      <c r="DP166" s="176">
        <v>82.495000000000005</v>
      </c>
      <c r="DQ166" s="176">
        <v>123.727</v>
      </c>
      <c r="DR166" s="176">
        <v>82.700999999999993</v>
      </c>
      <c r="DS166" s="176">
        <v>125.256</v>
      </c>
      <c r="DT166" s="176">
        <v>84.218000000000004</v>
      </c>
      <c r="DU166" s="176">
        <v>83.341999999999999</v>
      </c>
      <c r="DV166" s="176">
        <v>82.960999999999999</v>
      </c>
      <c r="DW166" s="176">
        <v>82.826999999999998</v>
      </c>
      <c r="DX166" s="176">
        <v>83.06</v>
      </c>
      <c r="DY166" s="176">
        <v>166.31700000000001</v>
      </c>
      <c r="DZ166" s="176">
        <v>125.38200000000001</v>
      </c>
      <c r="EA166" s="176">
        <v>82.884</v>
      </c>
      <c r="EB166" s="176">
        <v>123.955</v>
      </c>
      <c r="EC166" s="176">
        <v>124.881</v>
      </c>
      <c r="ED166" s="176">
        <v>126.312</v>
      </c>
      <c r="EE166" s="176">
        <v>126.6</v>
      </c>
      <c r="EF166" s="277">
        <f t="shared" si="4"/>
        <v>1125.787</v>
      </c>
      <c r="EG166" s="277">
        <f t="shared" si="5"/>
        <v>1292.7389999999998</v>
      </c>
    </row>
    <row r="167" spans="1:137" x14ac:dyDescent="0.2">
      <c r="A167" s="174" t="str">
        <f>IF('1'!$A$1=1,B167,C167)</f>
        <v xml:space="preserve">     Debit</v>
      </c>
      <c r="B167" s="175" t="s">
        <v>216</v>
      </c>
      <c r="C167" s="175" t="s">
        <v>234</v>
      </c>
      <c r="D167" s="176">
        <v>31.625</v>
      </c>
      <c r="E167" s="176">
        <v>73.44</v>
      </c>
      <c r="F167" s="176">
        <v>162.79400000000001</v>
      </c>
      <c r="G167" s="176">
        <v>90.837999999999994</v>
      </c>
      <c r="H167" s="176">
        <v>104.57599999999999</v>
      </c>
      <c r="I167" s="176">
        <v>106.164</v>
      </c>
      <c r="J167" s="176">
        <v>108.78700000000001</v>
      </c>
      <c r="K167" s="176">
        <v>108.134</v>
      </c>
      <c r="L167" s="176">
        <v>174.267</v>
      </c>
      <c r="M167" s="176">
        <v>240.25399999999999</v>
      </c>
      <c r="N167" s="176">
        <v>186.501</v>
      </c>
      <c r="O167" s="176">
        <v>444.75900000000001</v>
      </c>
      <c r="P167" s="176">
        <v>0</v>
      </c>
      <c r="Q167" s="176">
        <v>79.179000000000002</v>
      </c>
      <c r="R167" s="176">
        <v>289.91800000000001</v>
      </c>
      <c r="S167" s="176">
        <v>128.14699999999999</v>
      </c>
      <c r="T167" s="176">
        <v>75.619</v>
      </c>
      <c r="U167" s="176">
        <v>74.853999999999999</v>
      </c>
      <c r="V167" s="176">
        <v>99.266999999999996</v>
      </c>
      <c r="W167" s="176">
        <v>125.324</v>
      </c>
      <c r="X167" s="176">
        <v>157.65299999999999</v>
      </c>
      <c r="Y167" s="176">
        <v>128.786</v>
      </c>
      <c r="Z167" s="176">
        <v>128.505</v>
      </c>
      <c r="AA167" s="176">
        <v>131.023</v>
      </c>
      <c r="AB167" s="176">
        <v>217.20500000000001</v>
      </c>
      <c r="AC167" s="176">
        <v>81.082999999999998</v>
      </c>
      <c r="AD167" s="176">
        <v>135.00800000000001</v>
      </c>
      <c r="AE167" s="176">
        <v>134.28399999999999</v>
      </c>
      <c r="AF167" s="176">
        <v>132.11799999999999</v>
      </c>
      <c r="AG167" s="176">
        <v>52.218000000000004</v>
      </c>
      <c r="AH167" s="176">
        <v>77.908000000000001</v>
      </c>
      <c r="AI167" s="176">
        <v>102.541</v>
      </c>
      <c r="AJ167" s="176">
        <v>78.325999999999993</v>
      </c>
      <c r="AK167" s="176">
        <v>159.93</v>
      </c>
      <c r="AL167" s="176">
        <v>53.411000000000001</v>
      </c>
      <c r="AM167" s="176">
        <v>220.13200000000001</v>
      </c>
      <c r="AN167" s="176">
        <v>28.434000000000001</v>
      </c>
      <c r="AO167" s="176">
        <v>81.513000000000005</v>
      </c>
      <c r="AP167" s="176">
        <v>79.024000000000001</v>
      </c>
      <c r="AQ167" s="176">
        <v>52.302999999999997</v>
      </c>
      <c r="AR167" s="176">
        <v>78.543999999999997</v>
      </c>
      <c r="AS167" s="176">
        <v>157.21299999999999</v>
      </c>
      <c r="AT167" s="176">
        <v>132.00299999999999</v>
      </c>
      <c r="AU167" s="176">
        <v>137.411</v>
      </c>
      <c r="AV167" s="176">
        <v>84.573999999999998</v>
      </c>
      <c r="AW167" s="176">
        <v>112.51</v>
      </c>
      <c r="AX167" s="176">
        <v>223.46799999999999</v>
      </c>
      <c r="AY167" s="176">
        <v>83.367000000000004</v>
      </c>
      <c r="AZ167" s="176">
        <v>83.638000000000005</v>
      </c>
      <c r="BA167" s="176">
        <v>108.643</v>
      </c>
      <c r="BB167" s="176">
        <v>107.45399999999999</v>
      </c>
      <c r="BC167" s="176">
        <v>80.433999999999997</v>
      </c>
      <c r="BD167" s="176">
        <v>79.137</v>
      </c>
      <c r="BE167" s="176">
        <v>53</v>
      </c>
      <c r="BF167" s="176">
        <v>77.254000000000005</v>
      </c>
      <c r="BG167" s="176">
        <v>100.988</v>
      </c>
      <c r="BH167" s="176">
        <v>99.078999999999994</v>
      </c>
      <c r="BI167" s="176">
        <v>99.233000000000004</v>
      </c>
      <c r="BJ167" s="176">
        <v>121.83799999999999</v>
      </c>
      <c r="BK167" s="176">
        <v>212.48500000000001</v>
      </c>
      <c r="BL167" s="176">
        <v>72.358000000000004</v>
      </c>
      <c r="BM167" s="176">
        <v>49.192999999999998</v>
      </c>
      <c r="BN167" s="176">
        <v>105.649</v>
      </c>
      <c r="BO167" s="176">
        <v>54.448999999999998</v>
      </c>
      <c r="BP167" s="176">
        <v>53.628999999999998</v>
      </c>
      <c r="BQ167" s="176">
        <v>53.414999999999999</v>
      </c>
      <c r="BR167" s="176">
        <v>81.938999999999993</v>
      </c>
      <c r="BS167" s="176">
        <v>55.042999999999999</v>
      </c>
      <c r="BT167" s="176">
        <v>111.907</v>
      </c>
      <c r="BU167" s="176">
        <v>113.3</v>
      </c>
      <c r="BV167" s="176">
        <v>84.93</v>
      </c>
      <c r="BW167" s="176">
        <v>197.18799999999999</v>
      </c>
      <c r="BX167" s="176">
        <v>56.44</v>
      </c>
      <c r="BY167" s="176">
        <v>278.84699999999998</v>
      </c>
      <c r="BZ167" s="176">
        <v>55.591000000000001</v>
      </c>
      <c r="CA167" s="176">
        <v>167.58</v>
      </c>
      <c r="CB167" s="176">
        <v>110.411</v>
      </c>
      <c r="CC167" s="176">
        <v>108.959</v>
      </c>
      <c r="CD167" s="176">
        <v>81.644000000000005</v>
      </c>
      <c r="CE167" s="176">
        <v>214.279</v>
      </c>
      <c r="CF167" s="176">
        <v>160.36699999999999</v>
      </c>
      <c r="CG167" s="176">
        <v>52.749000000000002</v>
      </c>
      <c r="CH167" s="176">
        <v>79.338999999999999</v>
      </c>
      <c r="CI167" s="176">
        <v>244.92099999999999</v>
      </c>
      <c r="CJ167" s="176">
        <v>83.944000000000003</v>
      </c>
      <c r="CK167" s="176">
        <v>113.655</v>
      </c>
      <c r="CL167" s="176">
        <v>0</v>
      </c>
      <c r="CM167" s="176">
        <v>0</v>
      </c>
      <c r="CN167" s="176">
        <v>0</v>
      </c>
      <c r="CO167" s="176">
        <v>0</v>
      </c>
      <c r="CP167" s="176">
        <v>0</v>
      </c>
      <c r="CQ167" s="176">
        <v>0</v>
      </c>
      <c r="CR167" s="176">
        <v>0</v>
      </c>
      <c r="CS167" s="176">
        <v>0</v>
      </c>
      <c r="CT167" s="176">
        <v>0</v>
      </c>
      <c r="CU167" s="176">
        <v>73.137</v>
      </c>
      <c r="CV167" s="176">
        <v>0</v>
      </c>
      <c r="CW167" s="176">
        <v>0</v>
      </c>
      <c r="CX167" s="176">
        <v>0</v>
      </c>
      <c r="CY167" s="176">
        <v>0</v>
      </c>
      <c r="CZ167" s="176">
        <v>0</v>
      </c>
      <c r="DA167" s="176">
        <v>36.569000000000003</v>
      </c>
      <c r="DB167" s="176">
        <v>0</v>
      </c>
      <c r="DC167" s="176">
        <v>0</v>
      </c>
      <c r="DD167" s="176">
        <v>0</v>
      </c>
      <c r="DE167" s="176">
        <v>0</v>
      </c>
      <c r="DF167" s="176">
        <v>72.311000000000007</v>
      </c>
      <c r="DG167" s="176">
        <v>0</v>
      </c>
      <c r="DH167" s="176">
        <v>0</v>
      </c>
      <c r="DI167" s="176">
        <v>0</v>
      </c>
      <c r="DJ167" s="176">
        <v>0</v>
      </c>
      <c r="DK167" s="176">
        <v>39.360999999999997</v>
      </c>
      <c r="DL167" s="176">
        <v>39.71</v>
      </c>
      <c r="DM167" s="176">
        <v>0</v>
      </c>
      <c r="DN167" s="176">
        <v>40.99</v>
      </c>
      <c r="DO167" s="176">
        <v>0</v>
      </c>
      <c r="DP167" s="176">
        <v>0</v>
      </c>
      <c r="DQ167" s="176">
        <v>41.241999999999997</v>
      </c>
      <c r="DR167" s="176">
        <v>0</v>
      </c>
      <c r="DS167" s="176">
        <v>0</v>
      </c>
      <c r="DT167" s="176">
        <v>0</v>
      </c>
      <c r="DU167" s="176">
        <v>0</v>
      </c>
      <c r="DV167" s="176">
        <v>41.481000000000002</v>
      </c>
      <c r="DW167" s="176">
        <v>0</v>
      </c>
      <c r="DX167" s="176">
        <v>0</v>
      </c>
      <c r="DY167" s="176">
        <v>41.579000000000001</v>
      </c>
      <c r="DZ167" s="176">
        <v>0</v>
      </c>
      <c r="EA167" s="176">
        <v>0</v>
      </c>
      <c r="EB167" s="176">
        <v>41.317999999999998</v>
      </c>
      <c r="EC167" s="176">
        <v>0</v>
      </c>
      <c r="ED167" s="176">
        <v>0</v>
      </c>
      <c r="EE167" s="176">
        <v>42.2</v>
      </c>
      <c r="EF167" s="277">
        <f t="shared" si="4"/>
        <v>161.303</v>
      </c>
      <c r="EG167" s="277">
        <f t="shared" si="5"/>
        <v>166.578</v>
      </c>
    </row>
    <row r="168" spans="1:137" ht="25.5" x14ac:dyDescent="0.2">
      <c r="A168" s="201" t="str">
        <f>IF('1'!$A$1=1,B168,C168)</f>
        <v>Other personal, cultural, and recreational services</v>
      </c>
      <c r="B168" s="202" t="s">
        <v>313</v>
      </c>
      <c r="C168" s="202" t="s">
        <v>312</v>
      </c>
      <c r="D168" s="179">
        <v>31.625999999999998</v>
      </c>
      <c r="E168" s="179">
        <v>0</v>
      </c>
      <c r="F168" s="179">
        <v>-23.256</v>
      </c>
      <c r="G168" s="179">
        <v>-22.709999999999997</v>
      </c>
      <c r="H168" s="179">
        <v>-41.831000000000003</v>
      </c>
      <c r="I168" s="179">
        <v>0</v>
      </c>
      <c r="J168" s="179">
        <v>-65.271999999999991</v>
      </c>
      <c r="K168" s="179">
        <v>-21.626999999999999</v>
      </c>
      <c r="L168" s="179">
        <v>-21.784000000000006</v>
      </c>
      <c r="M168" s="179">
        <v>-21.841999999999999</v>
      </c>
      <c r="N168" s="179">
        <v>0</v>
      </c>
      <c r="O168" s="179">
        <v>-23.409000000000006</v>
      </c>
      <c r="P168" s="179">
        <v>24.258999999999997</v>
      </c>
      <c r="Q168" s="179">
        <v>-26.393000000000001</v>
      </c>
      <c r="R168" s="179">
        <v>0</v>
      </c>
      <c r="S168" s="179">
        <v>-153.77700000000002</v>
      </c>
      <c r="T168" s="179">
        <v>-50.412999999999997</v>
      </c>
      <c r="U168" s="179">
        <v>-49.902000000000008</v>
      </c>
      <c r="V168" s="179">
        <v>0</v>
      </c>
      <c r="W168" s="179">
        <v>50.128999999999998</v>
      </c>
      <c r="X168" s="179">
        <v>-26.276000000000003</v>
      </c>
      <c r="Y168" s="179">
        <v>-77.271000000000001</v>
      </c>
      <c r="Z168" s="179">
        <v>-25.700999999999993</v>
      </c>
      <c r="AA168" s="179">
        <v>-52.408999999999999</v>
      </c>
      <c r="AB168" s="179">
        <v>0</v>
      </c>
      <c r="AC168" s="179">
        <v>0</v>
      </c>
      <c r="AD168" s="179">
        <v>-81.00500000000001</v>
      </c>
      <c r="AE168" s="179">
        <v>-107.42699999999999</v>
      </c>
      <c r="AF168" s="179">
        <v>0</v>
      </c>
      <c r="AG168" s="179">
        <v>-78.325999999999993</v>
      </c>
      <c r="AH168" s="179">
        <v>-25.969000000000001</v>
      </c>
      <c r="AI168" s="179">
        <v>-102.54100000000001</v>
      </c>
      <c r="AJ168" s="179">
        <v>-208.86900000000003</v>
      </c>
      <c r="AK168" s="179">
        <v>0</v>
      </c>
      <c r="AL168" s="179">
        <v>0</v>
      </c>
      <c r="AM168" s="179">
        <v>-137.58199999999999</v>
      </c>
      <c r="AN168" s="179">
        <v>-199.041</v>
      </c>
      <c r="AO168" s="179">
        <v>0</v>
      </c>
      <c r="AP168" s="179">
        <v>-79.023999999999987</v>
      </c>
      <c r="AQ168" s="179">
        <v>-209.214</v>
      </c>
      <c r="AR168" s="179">
        <v>-26.181999999999995</v>
      </c>
      <c r="AS168" s="179">
        <v>-52.403999999999996</v>
      </c>
      <c r="AT168" s="179">
        <v>-79.201999999999984</v>
      </c>
      <c r="AU168" s="179">
        <v>0</v>
      </c>
      <c r="AV168" s="179">
        <v>28.190999999999995</v>
      </c>
      <c r="AW168" s="179">
        <v>-28.127000000000002</v>
      </c>
      <c r="AX168" s="179">
        <v>-55.866999999999997</v>
      </c>
      <c r="AY168" s="179">
        <v>-194.524</v>
      </c>
      <c r="AZ168" s="179">
        <v>-27.878999999999991</v>
      </c>
      <c r="BA168" s="179">
        <v>-81.481999999999999</v>
      </c>
      <c r="BB168" s="179">
        <v>-161.18099999999998</v>
      </c>
      <c r="BC168" s="179">
        <v>-160.869</v>
      </c>
      <c r="BD168" s="179">
        <v>-79.135999999999996</v>
      </c>
      <c r="BE168" s="179">
        <v>-53.001000000000005</v>
      </c>
      <c r="BF168" s="179">
        <v>-206.01099999999997</v>
      </c>
      <c r="BG168" s="179">
        <v>-100.98800000000001</v>
      </c>
      <c r="BH168" s="179">
        <v>24.769999999999996</v>
      </c>
      <c r="BI168" s="179">
        <v>-24.808000000000007</v>
      </c>
      <c r="BJ168" s="179">
        <v>-48.734999999999999</v>
      </c>
      <c r="BK168" s="179">
        <v>-236.09399999999999</v>
      </c>
      <c r="BL168" s="179">
        <v>-24.119</v>
      </c>
      <c r="BM168" s="179">
        <v>-245.96500000000003</v>
      </c>
      <c r="BN168" s="179">
        <v>-132.06099999999998</v>
      </c>
      <c r="BO168" s="179">
        <v>-27.223999999999997</v>
      </c>
      <c r="BP168" s="179">
        <v>-214.51500000000001</v>
      </c>
      <c r="BQ168" s="179">
        <v>-240.36600000000001</v>
      </c>
      <c r="BR168" s="179">
        <v>0</v>
      </c>
      <c r="BS168" s="179">
        <v>-55.043000000000006</v>
      </c>
      <c r="BT168" s="179">
        <v>-27.97699999999999</v>
      </c>
      <c r="BU168" s="179">
        <v>-84.974999999999994</v>
      </c>
      <c r="BV168" s="179">
        <v>-56.621000000000002</v>
      </c>
      <c r="BW168" s="179">
        <v>-28.169999999999987</v>
      </c>
      <c r="BX168" s="179">
        <v>28.219000000000008</v>
      </c>
      <c r="BY168" s="179">
        <v>27.884999999999998</v>
      </c>
      <c r="BZ168" s="179">
        <v>-138.977</v>
      </c>
      <c r="CA168" s="179">
        <v>-83.79</v>
      </c>
      <c r="CB168" s="179">
        <v>-82.808000000000007</v>
      </c>
      <c r="CC168" s="179">
        <v>-27.239000000000004</v>
      </c>
      <c r="CD168" s="179">
        <v>-108.858</v>
      </c>
      <c r="CE168" s="179">
        <v>80.353999999999999</v>
      </c>
      <c r="CF168" s="179">
        <v>-26.727999999999994</v>
      </c>
      <c r="CG168" s="179">
        <v>-158.24800000000002</v>
      </c>
      <c r="CH168" s="179">
        <v>0</v>
      </c>
      <c r="CI168" s="179">
        <v>0</v>
      </c>
      <c r="CJ168" s="179">
        <v>27.980999999999995</v>
      </c>
      <c r="CK168" s="179">
        <v>0</v>
      </c>
      <c r="CL168" s="179">
        <v>0</v>
      </c>
      <c r="CM168" s="179">
        <v>58.51</v>
      </c>
      <c r="CN168" s="179">
        <v>58.510000000000005</v>
      </c>
      <c r="CO168" s="179">
        <v>29.254999999999999</v>
      </c>
      <c r="CP168" s="179">
        <v>31.85</v>
      </c>
      <c r="CQ168" s="179">
        <v>73.137</v>
      </c>
      <c r="CR168" s="179">
        <v>36.567999999999998</v>
      </c>
      <c r="CS168" s="179">
        <v>36.567999999999998</v>
      </c>
      <c r="CT168" s="179">
        <v>73.137</v>
      </c>
      <c r="CU168" s="179">
        <v>73.137</v>
      </c>
      <c r="CV168" s="179">
        <v>36.567999999999998</v>
      </c>
      <c r="CW168" s="179">
        <v>36.567999999999998</v>
      </c>
      <c r="CX168" s="179">
        <v>73.137</v>
      </c>
      <c r="CY168" s="179">
        <v>73.137</v>
      </c>
      <c r="CZ168" s="179">
        <v>36.567999999999998</v>
      </c>
      <c r="DA168" s="179">
        <v>109.706</v>
      </c>
      <c r="DB168" s="179">
        <v>73.137</v>
      </c>
      <c r="DC168" s="179">
        <v>73.137</v>
      </c>
      <c r="DD168" s="179">
        <v>73.137</v>
      </c>
      <c r="DE168" s="179">
        <v>73.038000000000011</v>
      </c>
      <c r="DF168" s="179">
        <v>108.46700000000001</v>
      </c>
      <c r="DG168" s="179">
        <v>111.28200000000001</v>
      </c>
      <c r="DH168" s="179">
        <v>113.60599999999999</v>
      </c>
      <c r="DI168" s="179">
        <v>113.919</v>
      </c>
      <c r="DJ168" s="179">
        <v>38.664000000000001</v>
      </c>
      <c r="DK168" s="179">
        <v>78.721000000000004</v>
      </c>
      <c r="DL168" s="179">
        <v>79.419999999999987</v>
      </c>
      <c r="DM168" s="179">
        <v>40.478000000000009</v>
      </c>
      <c r="DN168" s="179">
        <v>40.991</v>
      </c>
      <c r="DO168" s="179">
        <v>41.188999999999993</v>
      </c>
      <c r="DP168" s="179">
        <v>82.495000000000005</v>
      </c>
      <c r="DQ168" s="179">
        <v>82.484999999999999</v>
      </c>
      <c r="DR168" s="179">
        <v>41.350000000000009</v>
      </c>
      <c r="DS168" s="179">
        <v>83.503999999999991</v>
      </c>
      <c r="DT168" s="179">
        <v>84.217999999999989</v>
      </c>
      <c r="DU168" s="179">
        <v>41.671000000000006</v>
      </c>
      <c r="DV168" s="179">
        <v>41.48</v>
      </c>
      <c r="DW168" s="179">
        <v>41.414000000000001</v>
      </c>
      <c r="DX168" s="179">
        <v>41.53</v>
      </c>
      <c r="DY168" s="179">
        <v>41.578999999999994</v>
      </c>
      <c r="DZ168" s="179">
        <v>41.794000000000011</v>
      </c>
      <c r="EA168" s="179">
        <v>41.441999999999993</v>
      </c>
      <c r="EB168" s="179">
        <v>-41.319000000000017</v>
      </c>
      <c r="EC168" s="179">
        <v>83.254000000000005</v>
      </c>
      <c r="ED168" s="179">
        <v>84.207999999999998</v>
      </c>
      <c r="EE168" s="179">
        <v>42.200000000000017</v>
      </c>
      <c r="EF168" s="278">
        <f t="shared" si="4"/>
        <v>836.822</v>
      </c>
      <c r="EG168" s="278">
        <f t="shared" si="5"/>
        <v>543.47100000000012</v>
      </c>
    </row>
    <row r="169" spans="1:137" x14ac:dyDescent="0.2">
      <c r="A169" s="174" t="str">
        <f>IF('1'!$A$1=1,B169,C169)</f>
        <v xml:space="preserve">     Credit</v>
      </c>
      <c r="B169" s="175" t="s">
        <v>214</v>
      </c>
      <c r="C169" s="175" t="s">
        <v>233</v>
      </c>
      <c r="D169" s="176">
        <v>63.250999999999998</v>
      </c>
      <c r="E169" s="176">
        <v>48.96</v>
      </c>
      <c r="F169" s="176">
        <v>23.256</v>
      </c>
      <c r="G169" s="176">
        <v>22.709</v>
      </c>
      <c r="H169" s="176">
        <v>20.914999999999999</v>
      </c>
      <c r="I169" s="176">
        <v>42.466000000000001</v>
      </c>
      <c r="J169" s="176">
        <v>21.757000000000001</v>
      </c>
      <c r="K169" s="176">
        <v>21.626999999999999</v>
      </c>
      <c r="L169" s="176">
        <v>65.349999999999994</v>
      </c>
      <c r="M169" s="176">
        <v>21.841000000000001</v>
      </c>
      <c r="N169" s="176">
        <v>46.625</v>
      </c>
      <c r="O169" s="176">
        <v>70.224999999999994</v>
      </c>
      <c r="P169" s="176">
        <v>48.518999999999998</v>
      </c>
      <c r="Q169" s="176">
        <v>26.393000000000001</v>
      </c>
      <c r="R169" s="176">
        <v>52.712000000000003</v>
      </c>
      <c r="S169" s="176">
        <v>25.629000000000001</v>
      </c>
      <c r="T169" s="176">
        <v>25.206</v>
      </c>
      <c r="U169" s="176">
        <v>49.902999999999999</v>
      </c>
      <c r="V169" s="176">
        <v>49.634</v>
      </c>
      <c r="W169" s="176">
        <v>100.259</v>
      </c>
      <c r="X169" s="176">
        <v>26.274999999999999</v>
      </c>
      <c r="Y169" s="176">
        <v>51.515000000000001</v>
      </c>
      <c r="Z169" s="176">
        <v>51.402000000000001</v>
      </c>
      <c r="AA169" s="176">
        <v>52.408999999999999</v>
      </c>
      <c r="AB169" s="176">
        <v>54.301000000000002</v>
      </c>
      <c r="AC169" s="176">
        <v>54.055999999999997</v>
      </c>
      <c r="AD169" s="176">
        <v>54.003</v>
      </c>
      <c r="AE169" s="176">
        <v>53.713999999999999</v>
      </c>
      <c r="AF169" s="176">
        <v>52.847000000000001</v>
      </c>
      <c r="AG169" s="176">
        <v>26.109000000000002</v>
      </c>
      <c r="AH169" s="176">
        <v>51.939</v>
      </c>
      <c r="AI169" s="176">
        <v>51.271000000000001</v>
      </c>
      <c r="AJ169" s="176">
        <v>52.216999999999999</v>
      </c>
      <c r="AK169" s="176">
        <v>53.31</v>
      </c>
      <c r="AL169" s="176">
        <v>53.411000000000001</v>
      </c>
      <c r="AM169" s="176">
        <v>27.516999999999999</v>
      </c>
      <c r="AN169" s="176">
        <v>28.434000000000001</v>
      </c>
      <c r="AO169" s="176">
        <v>54.341999999999999</v>
      </c>
      <c r="AP169" s="176">
        <v>52.682000000000002</v>
      </c>
      <c r="AQ169" s="176">
        <v>52.302999999999997</v>
      </c>
      <c r="AR169" s="176">
        <v>52.362000000000002</v>
      </c>
      <c r="AS169" s="176">
        <v>78.606999999999999</v>
      </c>
      <c r="AT169" s="176">
        <v>52.801000000000002</v>
      </c>
      <c r="AU169" s="176">
        <v>82.447000000000003</v>
      </c>
      <c r="AV169" s="176">
        <v>84.573999999999998</v>
      </c>
      <c r="AW169" s="176">
        <v>56.255000000000003</v>
      </c>
      <c r="AX169" s="176">
        <v>55.866999999999997</v>
      </c>
      <c r="AY169" s="176">
        <v>83.367000000000004</v>
      </c>
      <c r="AZ169" s="176">
        <v>83.638000000000005</v>
      </c>
      <c r="BA169" s="176">
        <v>54.320999999999998</v>
      </c>
      <c r="BB169" s="176">
        <v>53.726999999999997</v>
      </c>
      <c r="BC169" s="176">
        <v>53.622999999999998</v>
      </c>
      <c r="BD169" s="176">
        <v>79.137</v>
      </c>
      <c r="BE169" s="176">
        <v>79.5</v>
      </c>
      <c r="BF169" s="176">
        <v>77.254000000000005</v>
      </c>
      <c r="BG169" s="176">
        <v>75.741</v>
      </c>
      <c r="BH169" s="176">
        <v>99.078999999999994</v>
      </c>
      <c r="BI169" s="176">
        <v>74.424999999999997</v>
      </c>
      <c r="BJ169" s="176">
        <v>48.734999999999999</v>
      </c>
      <c r="BK169" s="176">
        <v>94.438000000000002</v>
      </c>
      <c r="BL169" s="176">
        <v>72.358000000000004</v>
      </c>
      <c r="BM169" s="176">
        <v>49.192999999999998</v>
      </c>
      <c r="BN169" s="176">
        <v>52.825000000000003</v>
      </c>
      <c r="BO169" s="176">
        <v>27.225000000000001</v>
      </c>
      <c r="BP169" s="176">
        <v>26.814</v>
      </c>
      <c r="BQ169" s="176">
        <v>53.414999999999999</v>
      </c>
      <c r="BR169" s="176">
        <v>54.625999999999998</v>
      </c>
      <c r="BS169" s="176">
        <v>82.563999999999993</v>
      </c>
      <c r="BT169" s="176">
        <v>111.907</v>
      </c>
      <c r="BU169" s="176">
        <v>56.65</v>
      </c>
      <c r="BV169" s="176">
        <v>56.62</v>
      </c>
      <c r="BW169" s="176">
        <v>112.679</v>
      </c>
      <c r="BX169" s="176">
        <v>84.659000000000006</v>
      </c>
      <c r="BY169" s="176">
        <v>83.653999999999996</v>
      </c>
      <c r="BZ169" s="176">
        <v>83.387</v>
      </c>
      <c r="CA169" s="176">
        <v>83.79</v>
      </c>
      <c r="CB169" s="176">
        <v>55.206000000000003</v>
      </c>
      <c r="CC169" s="176">
        <v>81.72</v>
      </c>
      <c r="CD169" s="176">
        <v>81.644000000000005</v>
      </c>
      <c r="CE169" s="176">
        <v>160.709</v>
      </c>
      <c r="CF169" s="176">
        <v>80.183000000000007</v>
      </c>
      <c r="CG169" s="176">
        <v>79.123999999999995</v>
      </c>
      <c r="CH169" s="176">
        <v>105.785</v>
      </c>
      <c r="CI169" s="176">
        <v>136.06700000000001</v>
      </c>
      <c r="CJ169" s="176">
        <v>111.925</v>
      </c>
      <c r="CK169" s="176">
        <v>85.241</v>
      </c>
      <c r="CL169" s="176">
        <v>29.254999999999999</v>
      </c>
      <c r="CM169" s="176">
        <v>58.51</v>
      </c>
      <c r="CN169" s="176">
        <v>87.765000000000001</v>
      </c>
      <c r="CO169" s="176">
        <v>58.51</v>
      </c>
      <c r="CP169" s="176">
        <v>63.7</v>
      </c>
      <c r="CQ169" s="176">
        <v>109.706</v>
      </c>
      <c r="CR169" s="176">
        <v>73.137</v>
      </c>
      <c r="CS169" s="176">
        <v>73.137</v>
      </c>
      <c r="CT169" s="176">
        <v>73.137</v>
      </c>
      <c r="CU169" s="176">
        <v>109.706</v>
      </c>
      <c r="CV169" s="176">
        <v>73.137</v>
      </c>
      <c r="CW169" s="176">
        <v>73.137</v>
      </c>
      <c r="CX169" s="176">
        <v>109.706</v>
      </c>
      <c r="CY169" s="176">
        <v>109.706</v>
      </c>
      <c r="CZ169" s="176">
        <v>73.137</v>
      </c>
      <c r="DA169" s="176">
        <v>109.706</v>
      </c>
      <c r="DB169" s="176">
        <v>109.706</v>
      </c>
      <c r="DC169" s="176">
        <v>109.706</v>
      </c>
      <c r="DD169" s="176">
        <v>109.706</v>
      </c>
      <c r="DE169" s="176">
        <v>109.557</v>
      </c>
      <c r="DF169" s="176">
        <v>144.62200000000001</v>
      </c>
      <c r="DG169" s="176">
        <v>148.376</v>
      </c>
      <c r="DH169" s="176">
        <v>151.47399999999999</v>
      </c>
      <c r="DI169" s="176">
        <v>151.892</v>
      </c>
      <c r="DJ169" s="176">
        <v>115.992</v>
      </c>
      <c r="DK169" s="176">
        <v>118.08199999999999</v>
      </c>
      <c r="DL169" s="176">
        <v>119.13</v>
      </c>
      <c r="DM169" s="176">
        <v>121.43300000000001</v>
      </c>
      <c r="DN169" s="176">
        <v>122.971</v>
      </c>
      <c r="DO169" s="176">
        <v>123.568</v>
      </c>
      <c r="DP169" s="176">
        <v>123.742</v>
      </c>
      <c r="DQ169" s="176">
        <v>164.97</v>
      </c>
      <c r="DR169" s="176">
        <v>124.051</v>
      </c>
      <c r="DS169" s="176">
        <v>125.256</v>
      </c>
      <c r="DT169" s="176">
        <v>210.54499999999999</v>
      </c>
      <c r="DU169" s="176">
        <v>125.01300000000001</v>
      </c>
      <c r="DV169" s="176">
        <v>82.960999999999999</v>
      </c>
      <c r="DW169" s="176">
        <v>124.241</v>
      </c>
      <c r="DX169" s="176">
        <v>83.06</v>
      </c>
      <c r="DY169" s="176">
        <v>124.738</v>
      </c>
      <c r="DZ169" s="176">
        <v>125.38200000000001</v>
      </c>
      <c r="EA169" s="176">
        <v>124.32599999999999</v>
      </c>
      <c r="EB169" s="176">
        <v>165.273</v>
      </c>
      <c r="EC169" s="176">
        <v>166.50800000000001</v>
      </c>
      <c r="ED169" s="176">
        <v>168.416</v>
      </c>
      <c r="EE169" s="176">
        <v>168.8</v>
      </c>
      <c r="EF169" s="277">
        <f t="shared" si="4"/>
        <v>1562.5610000000001</v>
      </c>
      <c r="EG169" s="277">
        <f t="shared" si="5"/>
        <v>1669.2629999999999</v>
      </c>
    </row>
    <row r="170" spans="1:137" x14ac:dyDescent="0.2">
      <c r="A170" s="174" t="str">
        <f>IF('1'!$A$1=1,B170,C170)</f>
        <v xml:space="preserve">     Debit</v>
      </c>
      <c r="B170" s="175" t="s">
        <v>216</v>
      </c>
      <c r="C170" s="175" t="s">
        <v>234</v>
      </c>
      <c r="D170" s="176">
        <v>31.625</v>
      </c>
      <c r="E170" s="176">
        <v>48.96</v>
      </c>
      <c r="F170" s="176">
        <v>46.512</v>
      </c>
      <c r="G170" s="176">
        <v>45.418999999999997</v>
      </c>
      <c r="H170" s="176">
        <v>62.746000000000002</v>
      </c>
      <c r="I170" s="176">
        <v>42.466000000000001</v>
      </c>
      <c r="J170" s="176">
        <v>87.028999999999996</v>
      </c>
      <c r="K170" s="176">
        <v>43.253999999999998</v>
      </c>
      <c r="L170" s="176">
        <v>87.134</v>
      </c>
      <c r="M170" s="176">
        <v>43.683</v>
      </c>
      <c r="N170" s="176">
        <v>46.625</v>
      </c>
      <c r="O170" s="176">
        <v>93.634</v>
      </c>
      <c r="P170" s="176">
        <v>24.26</v>
      </c>
      <c r="Q170" s="176">
        <v>52.786000000000001</v>
      </c>
      <c r="R170" s="176">
        <v>52.712000000000003</v>
      </c>
      <c r="S170" s="176">
        <v>179.40600000000001</v>
      </c>
      <c r="T170" s="176">
        <v>75.619</v>
      </c>
      <c r="U170" s="176">
        <v>99.805000000000007</v>
      </c>
      <c r="V170" s="176">
        <v>49.634</v>
      </c>
      <c r="W170" s="176">
        <v>50.13</v>
      </c>
      <c r="X170" s="176">
        <v>52.551000000000002</v>
      </c>
      <c r="Y170" s="176">
        <v>128.786</v>
      </c>
      <c r="Z170" s="176">
        <v>77.102999999999994</v>
      </c>
      <c r="AA170" s="176">
        <v>104.818</v>
      </c>
      <c r="AB170" s="176">
        <v>54.301000000000002</v>
      </c>
      <c r="AC170" s="176">
        <v>54.055999999999997</v>
      </c>
      <c r="AD170" s="176">
        <v>135.00800000000001</v>
      </c>
      <c r="AE170" s="176">
        <v>161.14099999999999</v>
      </c>
      <c r="AF170" s="176">
        <v>52.847000000000001</v>
      </c>
      <c r="AG170" s="176">
        <v>104.435</v>
      </c>
      <c r="AH170" s="176">
        <v>77.908000000000001</v>
      </c>
      <c r="AI170" s="176">
        <v>153.81200000000001</v>
      </c>
      <c r="AJ170" s="176">
        <v>261.08600000000001</v>
      </c>
      <c r="AK170" s="176">
        <v>53.31</v>
      </c>
      <c r="AL170" s="176">
        <v>53.411000000000001</v>
      </c>
      <c r="AM170" s="176">
        <v>165.09899999999999</v>
      </c>
      <c r="AN170" s="176">
        <v>227.47499999999999</v>
      </c>
      <c r="AO170" s="176">
        <v>54.341999999999999</v>
      </c>
      <c r="AP170" s="176">
        <v>131.70599999999999</v>
      </c>
      <c r="AQ170" s="176">
        <v>261.517</v>
      </c>
      <c r="AR170" s="176">
        <v>78.543999999999997</v>
      </c>
      <c r="AS170" s="176">
        <v>131.011</v>
      </c>
      <c r="AT170" s="176">
        <v>132.00299999999999</v>
      </c>
      <c r="AU170" s="176">
        <v>82.447000000000003</v>
      </c>
      <c r="AV170" s="176">
        <v>56.383000000000003</v>
      </c>
      <c r="AW170" s="176">
        <v>84.382000000000005</v>
      </c>
      <c r="AX170" s="176">
        <v>111.73399999999999</v>
      </c>
      <c r="AY170" s="176">
        <v>277.89100000000002</v>
      </c>
      <c r="AZ170" s="176">
        <v>111.517</v>
      </c>
      <c r="BA170" s="176">
        <v>135.803</v>
      </c>
      <c r="BB170" s="176">
        <v>214.90799999999999</v>
      </c>
      <c r="BC170" s="176">
        <v>214.49199999999999</v>
      </c>
      <c r="BD170" s="176">
        <v>158.273</v>
      </c>
      <c r="BE170" s="176">
        <v>132.501</v>
      </c>
      <c r="BF170" s="176">
        <v>283.26499999999999</v>
      </c>
      <c r="BG170" s="176">
        <v>176.72900000000001</v>
      </c>
      <c r="BH170" s="176">
        <v>74.308999999999997</v>
      </c>
      <c r="BI170" s="176">
        <v>99.233000000000004</v>
      </c>
      <c r="BJ170" s="176">
        <v>97.47</v>
      </c>
      <c r="BK170" s="176">
        <v>330.53199999999998</v>
      </c>
      <c r="BL170" s="176">
        <v>96.477000000000004</v>
      </c>
      <c r="BM170" s="176">
        <v>295.15800000000002</v>
      </c>
      <c r="BN170" s="176">
        <v>184.886</v>
      </c>
      <c r="BO170" s="176">
        <v>54.448999999999998</v>
      </c>
      <c r="BP170" s="176">
        <v>241.32900000000001</v>
      </c>
      <c r="BQ170" s="176">
        <v>293.78100000000001</v>
      </c>
      <c r="BR170" s="176">
        <v>54.625999999999998</v>
      </c>
      <c r="BS170" s="176">
        <v>137.607</v>
      </c>
      <c r="BT170" s="176">
        <v>139.88399999999999</v>
      </c>
      <c r="BU170" s="176">
        <v>141.625</v>
      </c>
      <c r="BV170" s="176">
        <v>113.241</v>
      </c>
      <c r="BW170" s="176">
        <v>140.84899999999999</v>
      </c>
      <c r="BX170" s="176">
        <v>56.44</v>
      </c>
      <c r="BY170" s="176">
        <v>55.768999999999998</v>
      </c>
      <c r="BZ170" s="176">
        <v>222.364</v>
      </c>
      <c r="CA170" s="176">
        <v>167.58</v>
      </c>
      <c r="CB170" s="176">
        <v>138.01400000000001</v>
      </c>
      <c r="CC170" s="176">
        <v>108.959</v>
      </c>
      <c r="CD170" s="176">
        <v>190.50200000000001</v>
      </c>
      <c r="CE170" s="176">
        <v>80.355000000000004</v>
      </c>
      <c r="CF170" s="176">
        <v>106.911</v>
      </c>
      <c r="CG170" s="176">
        <v>237.37200000000001</v>
      </c>
      <c r="CH170" s="176">
        <v>105.785</v>
      </c>
      <c r="CI170" s="176">
        <v>136.06700000000001</v>
      </c>
      <c r="CJ170" s="176">
        <v>83.944000000000003</v>
      </c>
      <c r="CK170" s="176">
        <v>85.241</v>
      </c>
      <c r="CL170" s="176">
        <v>29.254999999999999</v>
      </c>
      <c r="CM170" s="176">
        <v>0</v>
      </c>
      <c r="CN170" s="176">
        <v>29.254999999999999</v>
      </c>
      <c r="CO170" s="176">
        <v>29.254999999999999</v>
      </c>
      <c r="CP170" s="176">
        <v>31.85</v>
      </c>
      <c r="CQ170" s="176">
        <v>36.569000000000003</v>
      </c>
      <c r="CR170" s="176">
        <v>36.569000000000003</v>
      </c>
      <c r="CS170" s="176">
        <v>36.569000000000003</v>
      </c>
      <c r="CT170" s="176">
        <v>0</v>
      </c>
      <c r="CU170" s="176">
        <v>36.569000000000003</v>
      </c>
      <c r="CV170" s="176">
        <v>36.569000000000003</v>
      </c>
      <c r="CW170" s="176">
        <v>36.569000000000003</v>
      </c>
      <c r="CX170" s="176">
        <v>36.569000000000003</v>
      </c>
      <c r="CY170" s="176">
        <v>36.569000000000003</v>
      </c>
      <c r="CZ170" s="176">
        <v>36.569000000000003</v>
      </c>
      <c r="DA170" s="176">
        <v>0</v>
      </c>
      <c r="DB170" s="176">
        <v>36.569000000000003</v>
      </c>
      <c r="DC170" s="176">
        <v>36.569000000000003</v>
      </c>
      <c r="DD170" s="176">
        <v>36.569000000000003</v>
      </c>
      <c r="DE170" s="176">
        <v>36.518999999999998</v>
      </c>
      <c r="DF170" s="176">
        <v>36.155000000000001</v>
      </c>
      <c r="DG170" s="176">
        <v>37.094000000000001</v>
      </c>
      <c r="DH170" s="176">
        <v>37.868000000000002</v>
      </c>
      <c r="DI170" s="176">
        <v>37.972999999999999</v>
      </c>
      <c r="DJ170" s="176">
        <v>77.328000000000003</v>
      </c>
      <c r="DK170" s="176">
        <v>39.360999999999997</v>
      </c>
      <c r="DL170" s="176">
        <v>39.71</v>
      </c>
      <c r="DM170" s="176">
        <v>80.954999999999998</v>
      </c>
      <c r="DN170" s="176">
        <v>81.98</v>
      </c>
      <c r="DO170" s="176">
        <v>82.379000000000005</v>
      </c>
      <c r="DP170" s="176">
        <v>41.247</v>
      </c>
      <c r="DQ170" s="176">
        <v>82.484999999999999</v>
      </c>
      <c r="DR170" s="176">
        <v>82.700999999999993</v>
      </c>
      <c r="DS170" s="176">
        <v>41.752000000000002</v>
      </c>
      <c r="DT170" s="176">
        <v>126.327</v>
      </c>
      <c r="DU170" s="176">
        <v>83.341999999999999</v>
      </c>
      <c r="DV170" s="176">
        <v>41.481000000000002</v>
      </c>
      <c r="DW170" s="176">
        <v>82.826999999999998</v>
      </c>
      <c r="DX170" s="176">
        <v>41.53</v>
      </c>
      <c r="DY170" s="176">
        <v>83.159000000000006</v>
      </c>
      <c r="DZ170" s="176">
        <v>83.587999999999994</v>
      </c>
      <c r="EA170" s="176">
        <v>82.884</v>
      </c>
      <c r="EB170" s="176">
        <v>206.59200000000001</v>
      </c>
      <c r="EC170" s="176">
        <v>83.254000000000005</v>
      </c>
      <c r="ED170" s="176">
        <v>84.207999999999998</v>
      </c>
      <c r="EE170" s="176">
        <v>126.6</v>
      </c>
      <c r="EF170" s="277">
        <f t="shared" si="4"/>
        <v>725.73900000000003</v>
      </c>
      <c r="EG170" s="277">
        <f t="shared" si="5"/>
        <v>1125.7919999999999</v>
      </c>
    </row>
    <row r="171" spans="1:137" x14ac:dyDescent="0.2">
      <c r="A171" s="182" t="str">
        <f>IF('1'!$A$1=1,B171,C171)</f>
        <v>Government goods and services n.i.e.</v>
      </c>
      <c r="B171" s="183" t="s">
        <v>315</v>
      </c>
      <c r="C171" s="183" t="s">
        <v>314</v>
      </c>
      <c r="D171" s="179">
        <v>-932.94800000000009</v>
      </c>
      <c r="E171" s="179">
        <v>-1468.7940000000001</v>
      </c>
      <c r="F171" s="179">
        <v>-1348.8600000000001</v>
      </c>
      <c r="G171" s="179">
        <v>-1476.115</v>
      </c>
      <c r="H171" s="179">
        <v>-1380.4070000000002</v>
      </c>
      <c r="I171" s="179">
        <v>-1146.5729999999999</v>
      </c>
      <c r="J171" s="179">
        <v>-1218.413</v>
      </c>
      <c r="K171" s="179">
        <v>-1449</v>
      </c>
      <c r="L171" s="179">
        <v>-1089.1709999999998</v>
      </c>
      <c r="M171" s="179">
        <v>-1266.796</v>
      </c>
      <c r="N171" s="179">
        <v>-1538.633</v>
      </c>
      <c r="O171" s="179">
        <v>-1521.5459999999998</v>
      </c>
      <c r="P171" s="179">
        <v>-1576.88</v>
      </c>
      <c r="Q171" s="179">
        <v>-1689.1550000000002</v>
      </c>
      <c r="R171" s="179">
        <v>-1528.6579999999999</v>
      </c>
      <c r="S171" s="179">
        <v>-1383.9929999999999</v>
      </c>
      <c r="T171" s="179">
        <v>-1663.6279999999999</v>
      </c>
      <c r="U171" s="179">
        <v>-1472.1289999999999</v>
      </c>
      <c r="V171" s="179">
        <v>-1489.0070000000001</v>
      </c>
      <c r="W171" s="179">
        <v>-1679.3420000000001</v>
      </c>
      <c r="X171" s="179">
        <v>-1707.905</v>
      </c>
      <c r="Y171" s="179">
        <v>-1468.165</v>
      </c>
      <c r="Z171" s="179">
        <v>-1901.8689999999999</v>
      </c>
      <c r="AA171" s="179">
        <v>-1362.6350000000002</v>
      </c>
      <c r="AB171" s="179">
        <v>-1384.681</v>
      </c>
      <c r="AC171" s="179">
        <v>-1486.528</v>
      </c>
      <c r="AD171" s="179">
        <v>-1188.0680000000002</v>
      </c>
      <c r="AE171" s="179">
        <v>-1477.1260000000002</v>
      </c>
      <c r="AF171" s="179">
        <v>-1453.3030000000003</v>
      </c>
      <c r="AG171" s="179">
        <v>-1383.77</v>
      </c>
      <c r="AH171" s="179">
        <v>-1272.4960000000001</v>
      </c>
      <c r="AI171" s="179">
        <v>-1307.3989999999999</v>
      </c>
      <c r="AJ171" s="179">
        <v>-1200.9960000000001</v>
      </c>
      <c r="AK171" s="179">
        <v>-1466.0240000000001</v>
      </c>
      <c r="AL171" s="179">
        <v>-1201.7379999999998</v>
      </c>
      <c r="AM171" s="179">
        <v>-1403.3420000000001</v>
      </c>
      <c r="AN171" s="179">
        <v>-739.29199999999992</v>
      </c>
      <c r="AO171" s="179">
        <v>-869.47400000000005</v>
      </c>
      <c r="AP171" s="179">
        <v>-1106.3310000000001</v>
      </c>
      <c r="AQ171" s="179">
        <v>-810.70399999999995</v>
      </c>
      <c r="AR171" s="179">
        <v>-1021.067</v>
      </c>
      <c r="AS171" s="179">
        <v>-838.47000000000014</v>
      </c>
      <c r="AT171" s="179">
        <v>-844.82199999999989</v>
      </c>
      <c r="AU171" s="179">
        <v>-714.5379999999999</v>
      </c>
      <c r="AV171" s="179">
        <v>-902.12</v>
      </c>
      <c r="AW171" s="179">
        <v>-956.33100000000002</v>
      </c>
      <c r="AX171" s="179">
        <v>-1005.6060000000001</v>
      </c>
      <c r="AY171" s="179">
        <v>-805.88499999999999</v>
      </c>
      <c r="AZ171" s="179">
        <v>-752.73800000000006</v>
      </c>
      <c r="BA171" s="179">
        <v>-1520.998</v>
      </c>
      <c r="BB171" s="179">
        <v>-1289.4499999999998</v>
      </c>
      <c r="BC171" s="179">
        <v>-1179.7059999999999</v>
      </c>
      <c r="BD171" s="179">
        <v>-1107.9119999999998</v>
      </c>
      <c r="BE171" s="179">
        <v>-689.00199999999995</v>
      </c>
      <c r="BF171" s="179">
        <v>-1390.5729999999999</v>
      </c>
      <c r="BG171" s="179">
        <v>-1110.8670000000002</v>
      </c>
      <c r="BH171" s="179">
        <v>-1213.7169999999999</v>
      </c>
      <c r="BI171" s="179">
        <v>-769.05399999999986</v>
      </c>
      <c r="BJ171" s="179">
        <v>-999.06900000000007</v>
      </c>
      <c r="BK171" s="179">
        <v>-897.15899999999988</v>
      </c>
      <c r="BL171" s="179">
        <v>-1471.28</v>
      </c>
      <c r="BM171" s="179">
        <v>-1475.7919999999999</v>
      </c>
      <c r="BN171" s="179">
        <v>-1875.2729999999997</v>
      </c>
      <c r="BO171" s="179">
        <v>-2041.8490000000002</v>
      </c>
      <c r="BP171" s="179">
        <v>-1742.931</v>
      </c>
      <c r="BQ171" s="179">
        <v>-1976.3439999999998</v>
      </c>
      <c r="BR171" s="179">
        <v>-1447.5809999999999</v>
      </c>
      <c r="BS171" s="179">
        <v>-1733.85</v>
      </c>
      <c r="BT171" s="179">
        <v>-1762.5330000000001</v>
      </c>
      <c r="BU171" s="179">
        <v>-1699.4969999999998</v>
      </c>
      <c r="BV171" s="179">
        <v>-1585.3679999999999</v>
      </c>
      <c r="BW171" s="179">
        <v>-1492.9949999999999</v>
      </c>
      <c r="BX171" s="179">
        <v>-1806.0650000000001</v>
      </c>
      <c r="BY171" s="179">
        <v>-1924.0410000000002</v>
      </c>
      <c r="BZ171" s="179">
        <v>-1695.5300000000002</v>
      </c>
      <c r="CA171" s="179">
        <v>-1927.1709999999998</v>
      </c>
      <c r="CB171" s="179">
        <v>-1628.5680000000002</v>
      </c>
      <c r="CC171" s="179">
        <v>-1825.0719999999997</v>
      </c>
      <c r="CD171" s="179">
        <v>-1306.2980000000002</v>
      </c>
      <c r="CE171" s="179">
        <v>-1848.154</v>
      </c>
      <c r="CF171" s="179">
        <v>-1576.94</v>
      </c>
      <c r="CG171" s="179">
        <v>-1318.7340000000002</v>
      </c>
      <c r="CH171" s="179">
        <v>-1348.7570000000001</v>
      </c>
      <c r="CI171" s="179">
        <v>-1306.2460000000001</v>
      </c>
      <c r="CJ171" s="179">
        <v>-2686.2020000000002</v>
      </c>
      <c r="CK171" s="179">
        <v>-3551.7080000000001</v>
      </c>
      <c r="CL171" s="179">
        <v>-3920.1560000000004</v>
      </c>
      <c r="CM171" s="179">
        <v>-4066.4320000000002</v>
      </c>
      <c r="CN171" s="179">
        <v>-4007.9209999999994</v>
      </c>
      <c r="CO171" s="179">
        <v>-5675.4510000000009</v>
      </c>
      <c r="CP171" s="179">
        <v>-6624.817</v>
      </c>
      <c r="CQ171" s="179">
        <v>-8045.0920000000006</v>
      </c>
      <c r="CR171" s="179">
        <v>-8959.3069999999989</v>
      </c>
      <c r="CS171" s="179">
        <v>-9617.5419999999995</v>
      </c>
      <c r="CT171" s="179">
        <v>-9800.3850000000002</v>
      </c>
      <c r="CU171" s="179">
        <v>-10092.932999999999</v>
      </c>
      <c r="CV171" s="179">
        <v>-4497.9369999999999</v>
      </c>
      <c r="CW171" s="179">
        <v>-4461.3689999999997</v>
      </c>
      <c r="CX171" s="179">
        <v>-5083.0349999999999</v>
      </c>
      <c r="CY171" s="179">
        <v>-5046.4669999999996</v>
      </c>
      <c r="CZ171" s="179">
        <v>-5009.8980000000001</v>
      </c>
      <c r="DA171" s="179">
        <v>-4461.3689999999997</v>
      </c>
      <c r="DB171" s="179">
        <v>-4132.2520000000004</v>
      </c>
      <c r="DC171" s="179">
        <v>-4059.1150000000002</v>
      </c>
      <c r="DD171" s="179">
        <v>-4863.6230000000005</v>
      </c>
      <c r="DE171" s="179">
        <v>-5149.1729999999998</v>
      </c>
      <c r="DF171" s="179">
        <v>-4627.893</v>
      </c>
      <c r="DG171" s="179">
        <v>-3672.299</v>
      </c>
      <c r="DH171" s="179">
        <v>-5793.8760000000002</v>
      </c>
      <c r="DI171" s="179">
        <v>-6645.2560000000003</v>
      </c>
      <c r="DJ171" s="179">
        <v>-6302.21</v>
      </c>
      <c r="DK171" s="179">
        <v>-5746.6409999999996</v>
      </c>
      <c r="DL171" s="179">
        <v>-5678.5379999999996</v>
      </c>
      <c r="DM171" s="179">
        <v>-6233.5369999999994</v>
      </c>
      <c r="DN171" s="179">
        <v>-5984.5650000000005</v>
      </c>
      <c r="DO171" s="179">
        <v>-7990.7379999999994</v>
      </c>
      <c r="DP171" s="179">
        <v>-6640.8250000000007</v>
      </c>
      <c r="DQ171" s="179">
        <v>-6557.5509999999995</v>
      </c>
      <c r="DR171" s="179">
        <v>-5954.4379999999992</v>
      </c>
      <c r="DS171" s="179">
        <v>-4884.9849999999997</v>
      </c>
      <c r="DT171" s="179">
        <v>-3831.9159999999997</v>
      </c>
      <c r="DU171" s="179">
        <v>-3208.6750000000006</v>
      </c>
      <c r="DV171" s="179">
        <v>-3318.4560000000001</v>
      </c>
      <c r="DW171" s="179">
        <v>-3395.9069999999997</v>
      </c>
      <c r="DX171" s="179">
        <v>-4236.0600000000004</v>
      </c>
      <c r="DY171" s="179">
        <v>-3492.6610000000005</v>
      </c>
      <c r="DZ171" s="179">
        <v>-3594.2930000000006</v>
      </c>
      <c r="EA171" s="179">
        <v>-4517.1669999999995</v>
      </c>
      <c r="EB171" s="179">
        <v>-2396.4619999999995</v>
      </c>
      <c r="EC171" s="179">
        <v>-2872.27</v>
      </c>
      <c r="ED171" s="179">
        <v>-2736.76</v>
      </c>
      <c r="EE171" s="179">
        <v>-2489.7940000000003</v>
      </c>
      <c r="EF171" s="278">
        <f t="shared" si="4"/>
        <v>-74413.16</v>
      </c>
      <c r="EG171" s="278">
        <f t="shared" si="5"/>
        <v>-40090.421000000002</v>
      </c>
    </row>
    <row r="172" spans="1:137" x14ac:dyDescent="0.2">
      <c r="A172" s="174" t="str">
        <f>IF('1'!$A$1=1,B172,C172)</f>
        <v xml:space="preserve">    Credit</v>
      </c>
      <c r="B172" s="175" t="s">
        <v>214</v>
      </c>
      <c r="C172" s="175" t="s">
        <v>229</v>
      </c>
      <c r="D172" s="176">
        <v>253.00299999999999</v>
      </c>
      <c r="E172" s="176">
        <v>440.63799999999998</v>
      </c>
      <c r="F172" s="176">
        <v>627.91800000000001</v>
      </c>
      <c r="G172" s="176">
        <v>408.77100000000002</v>
      </c>
      <c r="H172" s="176">
        <v>271.89800000000002</v>
      </c>
      <c r="I172" s="176">
        <v>530.82100000000003</v>
      </c>
      <c r="J172" s="176">
        <v>522.17700000000002</v>
      </c>
      <c r="K172" s="176">
        <v>281.149</v>
      </c>
      <c r="L172" s="176">
        <v>609.93600000000004</v>
      </c>
      <c r="M172" s="176">
        <v>480.50900000000001</v>
      </c>
      <c r="N172" s="176">
        <v>326.37700000000001</v>
      </c>
      <c r="O172" s="176">
        <v>514.98400000000004</v>
      </c>
      <c r="P172" s="176">
        <v>436.67399999999998</v>
      </c>
      <c r="Q172" s="176">
        <v>554.25400000000002</v>
      </c>
      <c r="R172" s="176">
        <v>711.61599999999999</v>
      </c>
      <c r="S172" s="176">
        <v>845.77300000000002</v>
      </c>
      <c r="T172" s="176">
        <v>529.33600000000001</v>
      </c>
      <c r="U172" s="176">
        <v>748.54</v>
      </c>
      <c r="V172" s="176">
        <v>694.87</v>
      </c>
      <c r="W172" s="176">
        <v>651.68499999999995</v>
      </c>
      <c r="X172" s="176">
        <v>656.88699999999994</v>
      </c>
      <c r="Y172" s="176">
        <v>669.68899999999996</v>
      </c>
      <c r="Z172" s="176">
        <v>514.01900000000001</v>
      </c>
      <c r="AA172" s="176">
        <v>995.77200000000005</v>
      </c>
      <c r="AB172" s="176">
        <v>543.01199999999994</v>
      </c>
      <c r="AC172" s="176">
        <v>459.47199999999998</v>
      </c>
      <c r="AD172" s="176">
        <v>945.05499999999995</v>
      </c>
      <c r="AE172" s="176">
        <v>617.70699999999999</v>
      </c>
      <c r="AF172" s="176">
        <v>634.16899999999998</v>
      </c>
      <c r="AG172" s="176">
        <v>652.721</v>
      </c>
      <c r="AH172" s="176">
        <v>805.04899999999998</v>
      </c>
      <c r="AI172" s="176">
        <v>692.15200000000004</v>
      </c>
      <c r="AJ172" s="176">
        <v>652.71500000000003</v>
      </c>
      <c r="AK172" s="176">
        <v>719.68399999999997</v>
      </c>
      <c r="AL172" s="176">
        <v>721.04200000000003</v>
      </c>
      <c r="AM172" s="176">
        <v>715.42899999999997</v>
      </c>
      <c r="AN172" s="176">
        <v>824.596</v>
      </c>
      <c r="AO172" s="176">
        <v>570.59199999999998</v>
      </c>
      <c r="AP172" s="176">
        <v>553.16499999999996</v>
      </c>
      <c r="AQ172" s="176">
        <v>601.49</v>
      </c>
      <c r="AR172" s="176">
        <v>654.53099999999995</v>
      </c>
      <c r="AS172" s="176">
        <v>681.25599999999997</v>
      </c>
      <c r="AT172" s="176">
        <v>660.01700000000005</v>
      </c>
      <c r="AU172" s="176">
        <v>824.46600000000001</v>
      </c>
      <c r="AV172" s="176">
        <v>704.78200000000004</v>
      </c>
      <c r="AW172" s="176">
        <v>646.92999999999995</v>
      </c>
      <c r="AX172" s="176">
        <v>586.60299999999995</v>
      </c>
      <c r="AY172" s="176">
        <v>861.46299999999997</v>
      </c>
      <c r="AZ172" s="176">
        <v>947.89200000000005</v>
      </c>
      <c r="BA172" s="176">
        <v>461.73200000000003</v>
      </c>
      <c r="BB172" s="176">
        <v>617.86099999999999</v>
      </c>
      <c r="BC172" s="176">
        <v>616.66399999999999</v>
      </c>
      <c r="BD172" s="176">
        <v>685.85</v>
      </c>
      <c r="BE172" s="176">
        <v>1086.5050000000001</v>
      </c>
      <c r="BF172" s="176">
        <v>437.77300000000002</v>
      </c>
      <c r="BG172" s="176">
        <v>530.18700000000001</v>
      </c>
      <c r="BH172" s="176">
        <v>445.85500000000002</v>
      </c>
      <c r="BI172" s="176">
        <v>843.47900000000004</v>
      </c>
      <c r="BJ172" s="176">
        <v>633.55499999999995</v>
      </c>
      <c r="BK172" s="176">
        <v>731.89200000000005</v>
      </c>
      <c r="BL172" s="176">
        <v>458.26799999999997</v>
      </c>
      <c r="BM172" s="176">
        <v>614.91300000000001</v>
      </c>
      <c r="BN172" s="176">
        <v>581.07000000000005</v>
      </c>
      <c r="BO172" s="176">
        <v>626.16700000000003</v>
      </c>
      <c r="BP172" s="176">
        <v>616.73</v>
      </c>
      <c r="BQ172" s="176">
        <v>560.85400000000004</v>
      </c>
      <c r="BR172" s="176">
        <v>819.38499999999999</v>
      </c>
      <c r="BS172" s="176">
        <v>550.428</v>
      </c>
      <c r="BT172" s="176">
        <v>615.48800000000006</v>
      </c>
      <c r="BU172" s="176">
        <v>651.47400000000005</v>
      </c>
      <c r="BV172" s="176">
        <v>679.44399999999996</v>
      </c>
      <c r="BW172" s="176">
        <v>929.601</v>
      </c>
      <c r="BX172" s="176">
        <v>507.95600000000002</v>
      </c>
      <c r="BY172" s="176">
        <v>501.92399999999998</v>
      </c>
      <c r="BZ172" s="176">
        <v>667.09299999999996</v>
      </c>
      <c r="CA172" s="176">
        <v>530.66999999999996</v>
      </c>
      <c r="CB172" s="176">
        <v>607.26300000000003</v>
      </c>
      <c r="CC172" s="176">
        <v>735.476</v>
      </c>
      <c r="CD172" s="176">
        <v>816.43700000000001</v>
      </c>
      <c r="CE172" s="176">
        <v>616.05200000000002</v>
      </c>
      <c r="CF172" s="176">
        <v>721.65</v>
      </c>
      <c r="CG172" s="176">
        <v>843.99</v>
      </c>
      <c r="CH172" s="176">
        <v>925.61800000000005</v>
      </c>
      <c r="CI172" s="176">
        <v>1279.0329999999999</v>
      </c>
      <c r="CJ172" s="176">
        <v>1371.0820000000001</v>
      </c>
      <c r="CK172" s="176">
        <v>710.34199999999998</v>
      </c>
      <c r="CL172" s="176">
        <v>702.11800000000005</v>
      </c>
      <c r="CM172" s="176">
        <v>1345.7249999999999</v>
      </c>
      <c r="CN172" s="176">
        <v>1550.51</v>
      </c>
      <c r="CO172" s="176">
        <v>760.62699999999995</v>
      </c>
      <c r="CP172" s="176">
        <v>1146.6030000000001</v>
      </c>
      <c r="CQ172" s="176">
        <v>1243.3320000000001</v>
      </c>
      <c r="CR172" s="176">
        <v>1133.627</v>
      </c>
      <c r="CS172" s="176">
        <v>1353.038</v>
      </c>
      <c r="CT172" s="176">
        <v>1938.136</v>
      </c>
      <c r="CU172" s="176">
        <v>2413.5279999999998</v>
      </c>
      <c r="CV172" s="176">
        <v>1864.999</v>
      </c>
      <c r="CW172" s="176">
        <v>1718.7239999999999</v>
      </c>
      <c r="CX172" s="176">
        <v>1316.47</v>
      </c>
      <c r="CY172" s="176">
        <v>1426.175</v>
      </c>
      <c r="CZ172" s="176">
        <v>1462.7439999999999</v>
      </c>
      <c r="DA172" s="176">
        <v>2011.2729999999999</v>
      </c>
      <c r="DB172" s="176">
        <v>2376.9589999999998</v>
      </c>
      <c r="DC172" s="176">
        <v>2450.096</v>
      </c>
      <c r="DD172" s="176">
        <v>1682.1559999999999</v>
      </c>
      <c r="DE172" s="176">
        <v>1935.5039999999999</v>
      </c>
      <c r="DF172" s="176">
        <v>2386.2579999999998</v>
      </c>
      <c r="DG172" s="176">
        <v>3561.0169999999998</v>
      </c>
      <c r="DH172" s="176">
        <v>1969.1610000000001</v>
      </c>
      <c r="DI172" s="176">
        <v>1139.1869999999999</v>
      </c>
      <c r="DJ172" s="176">
        <v>1585.2190000000001</v>
      </c>
      <c r="DK172" s="176">
        <v>2322.2719999999999</v>
      </c>
      <c r="DL172" s="176">
        <v>2462.0230000000001</v>
      </c>
      <c r="DM172" s="176">
        <v>2064.3530000000001</v>
      </c>
      <c r="DN172" s="176">
        <v>2213.4699999999998</v>
      </c>
      <c r="DO172" s="176">
        <v>1935.9010000000001</v>
      </c>
      <c r="DP172" s="176">
        <v>2103.6149999999998</v>
      </c>
      <c r="DQ172" s="176">
        <v>2350.8200000000002</v>
      </c>
      <c r="DR172" s="176">
        <v>2811.8180000000002</v>
      </c>
      <c r="DS172" s="176">
        <v>4175.201</v>
      </c>
      <c r="DT172" s="176">
        <v>1810.6849999999999</v>
      </c>
      <c r="DU172" s="176">
        <v>2458.5949999999998</v>
      </c>
      <c r="DV172" s="176">
        <v>2322.9189999999999</v>
      </c>
      <c r="DW172" s="176">
        <v>2567.6370000000002</v>
      </c>
      <c r="DX172" s="176">
        <v>1785.79</v>
      </c>
      <c r="DY172" s="176">
        <v>2577.9169999999999</v>
      </c>
      <c r="DZ172" s="176">
        <v>2465.8519999999999</v>
      </c>
      <c r="EA172" s="176">
        <v>1533.35</v>
      </c>
      <c r="EB172" s="176">
        <v>3470.7370000000001</v>
      </c>
      <c r="EC172" s="176">
        <v>3038.7779999999998</v>
      </c>
      <c r="ED172" s="176">
        <v>3157.8</v>
      </c>
      <c r="EE172" s="176">
        <v>3544.7919999999999</v>
      </c>
      <c r="EF172" s="277">
        <f t="shared" si="4"/>
        <v>27133.040000000001</v>
      </c>
      <c r="EG172" s="277">
        <f t="shared" si="5"/>
        <v>30734.851999999999</v>
      </c>
    </row>
    <row r="173" spans="1:137" x14ac:dyDescent="0.2">
      <c r="A173" s="174" t="str">
        <f>IF('1'!$A$1=1,B173,C173)</f>
        <v xml:space="preserve">    Debit</v>
      </c>
      <c r="B173" s="175" t="s">
        <v>216</v>
      </c>
      <c r="C173" s="175" t="s">
        <v>230</v>
      </c>
      <c r="D173" s="176">
        <v>1185.951</v>
      </c>
      <c r="E173" s="176">
        <v>1909.432</v>
      </c>
      <c r="F173" s="176">
        <v>1976.778</v>
      </c>
      <c r="G173" s="176">
        <v>1884.886</v>
      </c>
      <c r="H173" s="176">
        <v>1652.3050000000001</v>
      </c>
      <c r="I173" s="176">
        <v>1677.394</v>
      </c>
      <c r="J173" s="176">
        <v>1740.59</v>
      </c>
      <c r="K173" s="176">
        <v>1730.1489999999999</v>
      </c>
      <c r="L173" s="176">
        <v>1699.107</v>
      </c>
      <c r="M173" s="176">
        <v>1747.3050000000001</v>
      </c>
      <c r="N173" s="176">
        <v>1865.01</v>
      </c>
      <c r="O173" s="176">
        <v>2036.53</v>
      </c>
      <c r="P173" s="176">
        <v>2013.5540000000001</v>
      </c>
      <c r="Q173" s="176">
        <v>2243.4090000000001</v>
      </c>
      <c r="R173" s="176">
        <v>2240.2739999999999</v>
      </c>
      <c r="S173" s="176">
        <v>2229.7660000000001</v>
      </c>
      <c r="T173" s="176">
        <v>2192.9639999999999</v>
      </c>
      <c r="U173" s="176">
        <v>2220.6689999999999</v>
      </c>
      <c r="V173" s="176">
        <v>2183.877</v>
      </c>
      <c r="W173" s="176">
        <v>2331.027</v>
      </c>
      <c r="X173" s="176">
        <v>2364.7919999999999</v>
      </c>
      <c r="Y173" s="176">
        <v>2137.8539999999998</v>
      </c>
      <c r="Z173" s="176">
        <v>2415.8879999999999</v>
      </c>
      <c r="AA173" s="176">
        <v>2358.4070000000002</v>
      </c>
      <c r="AB173" s="176">
        <v>1927.693</v>
      </c>
      <c r="AC173" s="176">
        <v>1946</v>
      </c>
      <c r="AD173" s="176">
        <v>2133.123</v>
      </c>
      <c r="AE173" s="176">
        <v>2094.8330000000001</v>
      </c>
      <c r="AF173" s="176">
        <v>2087.4720000000002</v>
      </c>
      <c r="AG173" s="176">
        <v>2036.491</v>
      </c>
      <c r="AH173" s="176">
        <v>2077.5450000000001</v>
      </c>
      <c r="AI173" s="176">
        <v>1999.5509999999999</v>
      </c>
      <c r="AJ173" s="176">
        <v>1853.711</v>
      </c>
      <c r="AK173" s="176">
        <v>2185.7080000000001</v>
      </c>
      <c r="AL173" s="176">
        <v>1922.78</v>
      </c>
      <c r="AM173" s="176">
        <v>2118.7710000000002</v>
      </c>
      <c r="AN173" s="176">
        <v>1563.8879999999999</v>
      </c>
      <c r="AO173" s="176">
        <v>1440.066</v>
      </c>
      <c r="AP173" s="176">
        <v>1659.4960000000001</v>
      </c>
      <c r="AQ173" s="176">
        <v>1412.194</v>
      </c>
      <c r="AR173" s="176">
        <v>1675.598</v>
      </c>
      <c r="AS173" s="176">
        <v>1519.7260000000001</v>
      </c>
      <c r="AT173" s="176">
        <v>1504.8389999999999</v>
      </c>
      <c r="AU173" s="176">
        <v>1539.0039999999999</v>
      </c>
      <c r="AV173" s="176">
        <v>1606.902</v>
      </c>
      <c r="AW173" s="176">
        <v>1603.261</v>
      </c>
      <c r="AX173" s="176">
        <v>1592.2090000000001</v>
      </c>
      <c r="AY173" s="176">
        <v>1667.348</v>
      </c>
      <c r="AZ173" s="176">
        <v>1700.63</v>
      </c>
      <c r="BA173" s="176">
        <v>1982.73</v>
      </c>
      <c r="BB173" s="176">
        <v>1907.3109999999999</v>
      </c>
      <c r="BC173" s="176">
        <v>1796.37</v>
      </c>
      <c r="BD173" s="176">
        <v>1793.7619999999999</v>
      </c>
      <c r="BE173" s="176">
        <v>1775.5070000000001</v>
      </c>
      <c r="BF173" s="176">
        <v>1828.346</v>
      </c>
      <c r="BG173" s="176">
        <v>1641.0540000000001</v>
      </c>
      <c r="BH173" s="176">
        <v>1659.5719999999999</v>
      </c>
      <c r="BI173" s="176">
        <v>1612.5329999999999</v>
      </c>
      <c r="BJ173" s="176">
        <v>1632.624</v>
      </c>
      <c r="BK173" s="176">
        <v>1629.0509999999999</v>
      </c>
      <c r="BL173" s="176">
        <v>1929.548</v>
      </c>
      <c r="BM173" s="176">
        <v>2090.7049999999999</v>
      </c>
      <c r="BN173" s="176">
        <v>2456.3429999999998</v>
      </c>
      <c r="BO173" s="176">
        <v>2668.0160000000001</v>
      </c>
      <c r="BP173" s="176">
        <v>2359.6610000000001</v>
      </c>
      <c r="BQ173" s="176">
        <v>2537.1979999999999</v>
      </c>
      <c r="BR173" s="176">
        <v>2266.9659999999999</v>
      </c>
      <c r="BS173" s="176">
        <v>2284.2779999999998</v>
      </c>
      <c r="BT173" s="176">
        <v>2378.0210000000002</v>
      </c>
      <c r="BU173" s="176">
        <v>2350.971</v>
      </c>
      <c r="BV173" s="176">
        <v>2264.8119999999999</v>
      </c>
      <c r="BW173" s="176">
        <v>2422.596</v>
      </c>
      <c r="BX173" s="176">
        <v>2314.0210000000002</v>
      </c>
      <c r="BY173" s="176">
        <v>2425.9650000000001</v>
      </c>
      <c r="BZ173" s="176">
        <v>2362.623</v>
      </c>
      <c r="CA173" s="176">
        <v>2457.8409999999999</v>
      </c>
      <c r="CB173" s="176">
        <v>2235.8310000000001</v>
      </c>
      <c r="CC173" s="176">
        <v>2560.5479999999998</v>
      </c>
      <c r="CD173" s="176">
        <v>2122.7350000000001</v>
      </c>
      <c r="CE173" s="176">
        <v>2464.2060000000001</v>
      </c>
      <c r="CF173" s="176">
        <v>2298.59</v>
      </c>
      <c r="CG173" s="176">
        <v>2162.7240000000002</v>
      </c>
      <c r="CH173" s="176">
        <v>2274.375</v>
      </c>
      <c r="CI173" s="176">
        <v>2585.279</v>
      </c>
      <c r="CJ173" s="176">
        <v>4057.2840000000001</v>
      </c>
      <c r="CK173" s="176">
        <v>4262.05</v>
      </c>
      <c r="CL173" s="176">
        <v>4622.2740000000003</v>
      </c>
      <c r="CM173" s="176">
        <v>5412.1570000000002</v>
      </c>
      <c r="CN173" s="176">
        <v>5558.4309999999996</v>
      </c>
      <c r="CO173" s="176">
        <v>6436.0780000000004</v>
      </c>
      <c r="CP173" s="176">
        <v>7771.42</v>
      </c>
      <c r="CQ173" s="176">
        <v>9288.4240000000009</v>
      </c>
      <c r="CR173" s="176">
        <v>10092.933999999999</v>
      </c>
      <c r="CS173" s="176">
        <v>10970.58</v>
      </c>
      <c r="CT173" s="176">
        <v>11738.521000000001</v>
      </c>
      <c r="CU173" s="176">
        <v>12506.460999999999</v>
      </c>
      <c r="CV173" s="176">
        <v>6362.9359999999997</v>
      </c>
      <c r="CW173" s="176">
        <v>6180.0929999999998</v>
      </c>
      <c r="CX173" s="176">
        <v>6399.5050000000001</v>
      </c>
      <c r="CY173" s="176">
        <v>6472.6419999999998</v>
      </c>
      <c r="CZ173" s="176">
        <v>6472.6419999999998</v>
      </c>
      <c r="DA173" s="176">
        <v>6472.6419999999998</v>
      </c>
      <c r="DB173" s="176">
        <v>6509.2110000000002</v>
      </c>
      <c r="DC173" s="176">
        <v>6509.2110000000002</v>
      </c>
      <c r="DD173" s="176">
        <v>6545.7790000000005</v>
      </c>
      <c r="DE173" s="176">
        <v>7084.6769999999997</v>
      </c>
      <c r="DF173" s="176">
        <v>7014.1509999999998</v>
      </c>
      <c r="DG173" s="176">
        <v>7233.3159999999998</v>
      </c>
      <c r="DH173" s="176">
        <v>7763.0370000000003</v>
      </c>
      <c r="DI173" s="176">
        <v>7784.4430000000002</v>
      </c>
      <c r="DJ173" s="176">
        <v>7887.4290000000001</v>
      </c>
      <c r="DK173" s="176">
        <v>8068.9129999999996</v>
      </c>
      <c r="DL173" s="176">
        <v>8140.5609999999997</v>
      </c>
      <c r="DM173" s="176">
        <v>8297.89</v>
      </c>
      <c r="DN173" s="176">
        <v>8198.0349999999999</v>
      </c>
      <c r="DO173" s="176">
        <v>9926.6389999999992</v>
      </c>
      <c r="DP173" s="176">
        <v>8744.44</v>
      </c>
      <c r="DQ173" s="176">
        <v>8908.3709999999992</v>
      </c>
      <c r="DR173" s="176">
        <v>8766.2559999999994</v>
      </c>
      <c r="DS173" s="176">
        <v>9060.1859999999997</v>
      </c>
      <c r="DT173" s="176">
        <v>5642.6009999999997</v>
      </c>
      <c r="DU173" s="176">
        <v>5667.27</v>
      </c>
      <c r="DV173" s="176">
        <v>5641.375</v>
      </c>
      <c r="DW173" s="176">
        <v>5963.5439999999999</v>
      </c>
      <c r="DX173" s="176">
        <v>6021.85</v>
      </c>
      <c r="DY173" s="176">
        <v>6070.5780000000004</v>
      </c>
      <c r="DZ173" s="176">
        <v>6060.1450000000004</v>
      </c>
      <c r="EA173" s="176">
        <v>6050.5169999999998</v>
      </c>
      <c r="EB173" s="176">
        <v>5867.1989999999996</v>
      </c>
      <c r="EC173" s="176">
        <v>5911.0479999999998</v>
      </c>
      <c r="ED173" s="176">
        <v>5894.56</v>
      </c>
      <c r="EE173" s="176">
        <v>6034.5860000000002</v>
      </c>
      <c r="EF173" s="277">
        <f t="shared" si="4"/>
        <v>101546.2</v>
      </c>
      <c r="EG173" s="277">
        <f t="shared" si="5"/>
        <v>70825.273000000001</v>
      </c>
    </row>
    <row r="174" spans="1:137" x14ac:dyDescent="0.2">
      <c r="A174" s="180" t="str">
        <f>IF('1'!$A$1=1,B174,C174)</f>
        <v>Primary income</v>
      </c>
      <c r="B174" s="181" t="s">
        <v>317</v>
      </c>
      <c r="C174" s="181" t="s">
        <v>316</v>
      </c>
      <c r="D174" s="179">
        <v>19876.543999999998</v>
      </c>
      <c r="E174" s="179">
        <v>27221.639999999996</v>
      </c>
      <c r="F174" s="179">
        <v>27581.870999999999</v>
      </c>
      <c r="G174" s="179">
        <v>-14965.542999999998</v>
      </c>
      <c r="H174" s="179">
        <v>-15707.358</v>
      </c>
      <c r="I174" s="179">
        <v>-15393.803</v>
      </c>
      <c r="J174" s="179">
        <v>1501.257999999998</v>
      </c>
      <c r="K174" s="179">
        <v>2400.5800000000008</v>
      </c>
      <c r="L174" s="179">
        <v>2744.7089999999989</v>
      </c>
      <c r="M174" s="179">
        <v>12711.642000000002</v>
      </c>
      <c r="N174" s="179">
        <v>14127.452000000001</v>
      </c>
      <c r="O174" s="179">
        <v>20599.379000000001</v>
      </c>
      <c r="P174" s="179">
        <v>8369.5939999999991</v>
      </c>
      <c r="Q174" s="179">
        <v>9712.6440000000002</v>
      </c>
      <c r="R174" s="179">
        <v>2688.3289999999997</v>
      </c>
      <c r="S174" s="179">
        <v>-4818.3449999999975</v>
      </c>
      <c r="T174" s="179">
        <v>-4738.8159999999971</v>
      </c>
      <c r="U174" s="179">
        <v>-5214.83</v>
      </c>
      <c r="V174" s="179">
        <v>4442.2039999999979</v>
      </c>
      <c r="W174" s="179">
        <v>6767.4989999999998</v>
      </c>
      <c r="X174" s="179">
        <v>-8224.2190000000046</v>
      </c>
      <c r="Y174" s="179">
        <v>5125.6959999999999</v>
      </c>
      <c r="Z174" s="179">
        <v>5242.99</v>
      </c>
      <c r="AA174" s="179">
        <v>4769.2230000000018</v>
      </c>
      <c r="AB174" s="179">
        <v>-678.76700000000164</v>
      </c>
      <c r="AC174" s="179">
        <v>1756.8060000000005</v>
      </c>
      <c r="AD174" s="179">
        <v>-14148.816000000003</v>
      </c>
      <c r="AE174" s="179">
        <v>3625.6709999999985</v>
      </c>
      <c r="AF174" s="179">
        <v>6077.4500000000044</v>
      </c>
      <c r="AG174" s="179">
        <v>7780.4380000000001</v>
      </c>
      <c r="AH174" s="179">
        <v>10024.155000000001</v>
      </c>
      <c r="AI174" s="179">
        <v>12433.106</v>
      </c>
      <c r="AJ174" s="179">
        <v>-3811.8570000000036</v>
      </c>
      <c r="AK174" s="179">
        <v>9036.0359999999982</v>
      </c>
      <c r="AL174" s="179">
        <v>9640.6039999999994</v>
      </c>
      <c r="AM174" s="179">
        <v>1210.7249999999985</v>
      </c>
      <c r="AN174" s="179">
        <v>-3468.9869999999974</v>
      </c>
      <c r="AO174" s="179">
        <v>-760.79099999999744</v>
      </c>
      <c r="AP174" s="179">
        <v>-22100.270000000011</v>
      </c>
      <c r="AQ174" s="179">
        <v>5465.7160000000003</v>
      </c>
      <c r="AR174" s="179">
        <v>7461.648000000001</v>
      </c>
      <c r="AS174" s="179">
        <v>7886.8529999999992</v>
      </c>
      <c r="AT174" s="179">
        <v>15972.415999999999</v>
      </c>
      <c r="AU174" s="179">
        <v>15472.484</v>
      </c>
      <c r="AV174" s="179">
        <v>2424.4480000000003</v>
      </c>
      <c r="AW174" s="179">
        <v>3797.1979999999967</v>
      </c>
      <c r="AX174" s="179">
        <v>3631.3549999999959</v>
      </c>
      <c r="AY174" s="179">
        <v>-861.4629999999961</v>
      </c>
      <c r="AZ174" s="179">
        <v>8893.4569999999985</v>
      </c>
      <c r="BA174" s="179">
        <v>10538.342000000001</v>
      </c>
      <c r="BB174" s="179">
        <v>-7145.6990000000042</v>
      </c>
      <c r="BC174" s="179">
        <v>5335.4869999999974</v>
      </c>
      <c r="BD174" s="179">
        <v>9338.1110000000008</v>
      </c>
      <c r="BE174" s="179">
        <v>6572.0290000000023</v>
      </c>
      <c r="BF174" s="179">
        <v>4867.007999999998</v>
      </c>
      <c r="BG174" s="179">
        <v>1843.030999999999</v>
      </c>
      <c r="BH174" s="179">
        <v>-17561.734000000011</v>
      </c>
      <c r="BI174" s="179">
        <v>10047.323</v>
      </c>
      <c r="BJ174" s="179">
        <v>12403.068000000001</v>
      </c>
      <c r="BK174" s="179">
        <v>5076.0299999999988</v>
      </c>
      <c r="BL174" s="179">
        <v>22865.146000000001</v>
      </c>
      <c r="BM174" s="179">
        <v>21054.623</v>
      </c>
      <c r="BN174" s="179">
        <v>12545.839000000002</v>
      </c>
      <c r="BO174" s="179">
        <v>4274.2719999999972</v>
      </c>
      <c r="BP174" s="179">
        <v>1930.6309999999976</v>
      </c>
      <c r="BQ174" s="179">
        <v>106.83000000000175</v>
      </c>
      <c r="BR174" s="179">
        <v>9859.9350000000013</v>
      </c>
      <c r="BS174" s="179">
        <v>9825.1460000000006</v>
      </c>
      <c r="BT174" s="179">
        <v>-3189.3450000000048</v>
      </c>
      <c r="BU174" s="179">
        <v>7364.4889999999941</v>
      </c>
      <c r="BV174" s="179">
        <v>9342.3499999999985</v>
      </c>
      <c r="BW174" s="179">
        <v>-4422.6459999999934</v>
      </c>
      <c r="BX174" s="179">
        <v>-2878.4160000000011</v>
      </c>
      <c r="BY174" s="179">
        <v>-83.653000000002066</v>
      </c>
      <c r="BZ174" s="179">
        <v>-18984.366999999991</v>
      </c>
      <c r="CA174" s="179">
        <v>-13601.914999999994</v>
      </c>
      <c r="CB174" s="179">
        <v>-13580.602000000006</v>
      </c>
      <c r="CC174" s="179">
        <v>-10650.790000000008</v>
      </c>
      <c r="CD174" s="179">
        <v>-12573.120999999999</v>
      </c>
      <c r="CE174" s="179">
        <v>-12106.752</v>
      </c>
      <c r="CF174" s="179">
        <v>-28331.46</v>
      </c>
      <c r="CG174" s="179">
        <v>-10233.374</v>
      </c>
      <c r="CH174" s="179">
        <v>-17295.826000000001</v>
      </c>
      <c r="CI174" s="179">
        <v>-17933.671000000002</v>
      </c>
      <c r="CJ174" s="179">
        <v>10381.050999999999</v>
      </c>
      <c r="CK174" s="179">
        <v>8950.3039999999964</v>
      </c>
      <c r="CL174" s="179">
        <v>21034.273000000001</v>
      </c>
      <c r="CM174" s="179">
        <v>22233.723000000005</v>
      </c>
      <c r="CN174" s="179">
        <v>19805.567000000003</v>
      </c>
      <c r="CO174" s="179">
        <v>21092.782999999999</v>
      </c>
      <c r="CP174" s="179">
        <v>27231.821000000004</v>
      </c>
      <c r="CQ174" s="179">
        <v>29291.449000000001</v>
      </c>
      <c r="CR174" s="179">
        <v>37665.658000000003</v>
      </c>
      <c r="CS174" s="179">
        <v>29986.253000000004</v>
      </c>
      <c r="CT174" s="179">
        <v>23696.452000000001</v>
      </c>
      <c r="CU174" s="179">
        <v>28084.685000000001</v>
      </c>
      <c r="CV174" s="179">
        <v>19279.69163551314</v>
      </c>
      <c r="CW174" s="179">
        <v>13022.153864486863</v>
      </c>
      <c r="CX174" s="179">
        <v>18320.869000000006</v>
      </c>
      <c r="CY174" s="179">
        <v>16683.932316615268</v>
      </c>
      <c r="CZ174" s="179">
        <v>12461.459083384732</v>
      </c>
      <c r="DA174" s="179">
        <v>15431.949000000001</v>
      </c>
      <c r="DB174" s="179">
        <v>13860.379483661876</v>
      </c>
      <c r="DC174" s="179">
        <v>5212.2262899307389</v>
      </c>
      <c r="DD174" s="179">
        <v>12138.696526407392</v>
      </c>
      <c r="DE174" s="179">
        <v>17183.024421798524</v>
      </c>
      <c r="DF174" s="179">
        <v>10055.272670201477</v>
      </c>
      <c r="DG174" s="179">
        <v>32086.244999999999</v>
      </c>
      <c r="DH174" s="179">
        <v>12576.95</v>
      </c>
      <c r="DI174" s="179">
        <v>-8362.6369999999988</v>
      </c>
      <c r="DJ174" s="179">
        <v>77.329000000001543</v>
      </c>
      <c r="DK174" s="179">
        <v>7739.1689999999981</v>
      </c>
      <c r="DL174" s="179">
        <v>2587.0999999999985</v>
      </c>
      <c r="DM174" s="179">
        <v>4857.301999999996</v>
      </c>
      <c r="DN174" s="179">
        <v>11224.403999999999</v>
      </c>
      <c r="DO174" s="179">
        <v>-6747.8500000000022</v>
      </c>
      <c r="DP174" s="179">
        <v>5227.1120000000046</v>
      </c>
      <c r="DQ174" s="179">
        <v>184.17399999999907</v>
      </c>
      <c r="DR174" s="179">
        <v>-11286.951000000001</v>
      </c>
      <c r="DS174" s="179">
        <v>1582.8329999999987</v>
      </c>
      <c r="DT174" s="179">
        <v>-7985.1659999999974</v>
      </c>
      <c r="DU174" s="179">
        <v>-8211.6950000000033</v>
      </c>
      <c r="DV174" s="179">
        <v>1450.4100000000035</v>
      </c>
      <c r="DW174" s="179">
        <v>2236.3290000000015</v>
      </c>
      <c r="DX174" s="179">
        <v>-2616.3900000000031</v>
      </c>
      <c r="DY174" s="179">
        <v>-7317.9560000000019</v>
      </c>
      <c r="DZ174" s="179">
        <v>-7104.9949999999953</v>
      </c>
      <c r="EA174" s="179">
        <v>-7169.4500000000007</v>
      </c>
      <c r="EB174" s="179">
        <v>-785.04799999999886</v>
      </c>
      <c r="EC174" s="179">
        <v>-4037.8290000000052</v>
      </c>
      <c r="ED174" s="179">
        <v>-11031.248</v>
      </c>
      <c r="EE174" s="179">
        <v>-15149.764999999992</v>
      </c>
      <c r="EF174" s="278">
        <f t="shared" si="4"/>
        <v>19658.934999999994</v>
      </c>
      <c r="EG174" s="278">
        <f t="shared" si="5"/>
        <v>-67722.802999999985</v>
      </c>
    </row>
    <row r="175" spans="1:137" x14ac:dyDescent="0.2">
      <c r="A175" s="174" t="str">
        <f>IF('1'!$A$1=1,B175,C175)</f>
        <v xml:space="preserve">    Credit</v>
      </c>
      <c r="B175" s="175" t="s">
        <v>214</v>
      </c>
      <c r="C175" s="175" t="s">
        <v>229</v>
      </c>
      <c r="D175" s="176">
        <v>6388.3249999999998</v>
      </c>
      <c r="E175" s="176">
        <v>9645.0770000000011</v>
      </c>
      <c r="F175" s="176">
        <v>10116.454</v>
      </c>
      <c r="G175" s="176">
        <v>10968.673999999999</v>
      </c>
      <c r="H175" s="176">
        <v>10102.067999999999</v>
      </c>
      <c r="I175" s="176">
        <v>10297.923999999999</v>
      </c>
      <c r="J175" s="176">
        <v>11901.281999999999</v>
      </c>
      <c r="K175" s="176">
        <v>10489.03</v>
      </c>
      <c r="L175" s="176">
        <v>11327.377999999999</v>
      </c>
      <c r="M175" s="176">
        <v>10593.034</v>
      </c>
      <c r="N175" s="176">
        <v>11003.560000000001</v>
      </c>
      <c r="O175" s="176">
        <v>13881.173000000001</v>
      </c>
      <c r="P175" s="176">
        <v>9461.2799999999988</v>
      </c>
      <c r="Q175" s="176">
        <v>12985.382000000001</v>
      </c>
      <c r="R175" s="176">
        <v>13705.204</v>
      </c>
      <c r="S175" s="176">
        <v>14583.184000000001</v>
      </c>
      <c r="T175" s="176">
        <v>13460.259</v>
      </c>
      <c r="U175" s="176">
        <v>14197.313</v>
      </c>
      <c r="V175" s="176">
        <v>14939.701999999999</v>
      </c>
      <c r="W175" s="176">
        <v>16718.227999999999</v>
      </c>
      <c r="X175" s="176">
        <v>16343.337</v>
      </c>
      <c r="Y175" s="176">
        <v>15686.179</v>
      </c>
      <c r="Z175" s="176">
        <v>16320.094999999999</v>
      </c>
      <c r="AA175" s="176">
        <v>17819.077000000001</v>
      </c>
      <c r="AB175" s="176">
        <v>14444.125</v>
      </c>
      <c r="AC175" s="176">
        <v>15811.246999999999</v>
      </c>
      <c r="AD175" s="176">
        <v>18469.07</v>
      </c>
      <c r="AE175" s="176">
        <v>19041.489999999998</v>
      </c>
      <c r="AF175" s="176">
        <v>20901.141000000003</v>
      </c>
      <c r="AG175" s="176">
        <v>20156.038</v>
      </c>
      <c r="AH175" s="176">
        <v>21476.623</v>
      </c>
      <c r="AI175" s="176">
        <v>22251.415000000001</v>
      </c>
      <c r="AJ175" s="176">
        <v>22270.642</v>
      </c>
      <c r="AK175" s="176">
        <v>23509.69</v>
      </c>
      <c r="AL175" s="176">
        <v>23233.588</v>
      </c>
      <c r="AM175" s="176">
        <v>26580.947</v>
      </c>
      <c r="AN175" s="176">
        <v>23913.271000000001</v>
      </c>
      <c r="AO175" s="176">
        <v>23448.615000000002</v>
      </c>
      <c r="AP175" s="176">
        <v>24075.860999999997</v>
      </c>
      <c r="AQ175" s="176">
        <v>24294.974000000002</v>
      </c>
      <c r="AR175" s="176">
        <v>25238.7</v>
      </c>
      <c r="AS175" s="176">
        <v>24027.39</v>
      </c>
      <c r="AT175" s="176">
        <v>27984.727999999999</v>
      </c>
      <c r="AU175" s="176">
        <v>28911.282999999999</v>
      </c>
      <c r="AV175" s="176">
        <v>29177.962</v>
      </c>
      <c r="AW175" s="176">
        <v>30518.21</v>
      </c>
      <c r="AX175" s="176">
        <v>30168.177</v>
      </c>
      <c r="AY175" s="176">
        <v>31540.672999999999</v>
      </c>
      <c r="AZ175" s="176">
        <v>27014.92</v>
      </c>
      <c r="BA175" s="176">
        <v>26861.911</v>
      </c>
      <c r="BB175" s="176">
        <v>27803.757999999998</v>
      </c>
      <c r="BC175" s="176">
        <v>28152.069</v>
      </c>
      <c r="BD175" s="176">
        <v>29544.31</v>
      </c>
      <c r="BE175" s="176">
        <v>27639.615000000002</v>
      </c>
      <c r="BF175" s="176">
        <v>31365.150999999998</v>
      </c>
      <c r="BG175" s="176">
        <v>28882.557000000001</v>
      </c>
      <c r="BH175" s="176">
        <v>29352.123</v>
      </c>
      <c r="BI175" s="176">
        <v>29224.067000000003</v>
      </c>
      <c r="BJ175" s="176">
        <v>28558.733</v>
      </c>
      <c r="BK175" s="176">
        <v>28142.447</v>
      </c>
      <c r="BL175" s="176">
        <v>24698.216</v>
      </c>
      <c r="BM175" s="176">
        <v>25998.526000000002</v>
      </c>
      <c r="BN175" s="176">
        <v>27204.662</v>
      </c>
      <c r="BO175" s="176">
        <v>24284.391</v>
      </c>
      <c r="BP175" s="176">
        <v>23784.309999999998</v>
      </c>
      <c r="BQ175" s="176">
        <v>25078.195</v>
      </c>
      <c r="BR175" s="176">
        <v>27531.341</v>
      </c>
      <c r="BS175" s="176">
        <v>27493.897000000001</v>
      </c>
      <c r="BT175" s="176">
        <v>27808.857</v>
      </c>
      <c r="BU175" s="176">
        <v>30307.698999999997</v>
      </c>
      <c r="BV175" s="176">
        <v>31112.858</v>
      </c>
      <c r="BW175" s="176">
        <v>33212.099000000002</v>
      </c>
      <c r="BX175" s="176">
        <v>28755.946</v>
      </c>
      <c r="BY175" s="176">
        <v>31900.050999999999</v>
      </c>
      <c r="BZ175" s="176">
        <v>35494.93</v>
      </c>
      <c r="CA175" s="176">
        <v>33292.572</v>
      </c>
      <c r="CB175" s="176">
        <v>31467.25</v>
      </c>
      <c r="CC175" s="176">
        <v>33041.962</v>
      </c>
      <c r="CD175" s="176">
        <v>31079.017</v>
      </c>
      <c r="CE175" s="176">
        <v>30266.881000000001</v>
      </c>
      <c r="CF175" s="176">
        <v>29614.39</v>
      </c>
      <c r="CG175" s="176">
        <v>29935.261999999999</v>
      </c>
      <c r="CH175" s="176">
        <v>31920.587</v>
      </c>
      <c r="CI175" s="176">
        <v>35078.15</v>
      </c>
      <c r="CJ175" s="176">
        <v>32598.18</v>
      </c>
      <c r="CK175" s="176">
        <v>32562.059000000001</v>
      </c>
      <c r="CL175" s="176">
        <v>30893.173999999999</v>
      </c>
      <c r="CM175" s="176">
        <v>31185.724000000002</v>
      </c>
      <c r="CN175" s="176">
        <v>31039.449000000001</v>
      </c>
      <c r="CO175" s="176">
        <v>31770.822</v>
      </c>
      <c r="CP175" s="176">
        <v>33378.887000000002</v>
      </c>
      <c r="CQ175" s="176">
        <v>40006.048999999999</v>
      </c>
      <c r="CR175" s="176">
        <v>39823.206000000006</v>
      </c>
      <c r="CS175" s="176">
        <v>38835.854000000007</v>
      </c>
      <c r="CT175" s="176">
        <v>40188.892</v>
      </c>
      <c r="CU175" s="176">
        <v>43041.243000000002</v>
      </c>
      <c r="CV175" s="176">
        <v>38295.363635513138</v>
      </c>
      <c r="CW175" s="176">
        <v>40594.877864486865</v>
      </c>
      <c r="CX175" s="176">
        <v>41834.479000000007</v>
      </c>
      <c r="CY175" s="176">
        <v>37345.19231661527</v>
      </c>
      <c r="CZ175" s="176">
        <v>39668.497083384733</v>
      </c>
      <c r="DA175" s="176">
        <v>37665.657999999996</v>
      </c>
      <c r="DB175" s="176">
        <v>36423.206483661874</v>
      </c>
      <c r="DC175" s="176">
        <v>38891.907289930743</v>
      </c>
      <c r="DD175" s="176">
        <v>36273.97352640739</v>
      </c>
      <c r="DE175" s="176">
        <v>34200.854421798525</v>
      </c>
      <c r="DF175" s="176">
        <v>33954.003670201477</v>
      </c>
      <c r="DG175" s="176">
        <v>35313.417000000001</v>
      </c>
      <c r="DH175" s="176">
        <v>34464.928</v>
      </c>
      <c r="DI175" s="176">
        <v>31470.928000000004</v>
      </c>
      <c r="DJ175" s="176">
        <v>30815.103000000003</v>
      </c>
      <c r="DK175" s="176">
        <v>34976.669000000002</v>
      </c>
      <c r="DL175" s="176">
        <v>33521.231</v>
      </c>
      <c r="DM175" s="176">
        <v>30884.342999999997</v>
      </c>
      <c r="DN175" s="176">
        <v>34260.883000000002</v>
      </c>
      <c r="DO175" s="176">
        <v>32052.541000000001</v>
      </c>
      <c r="DP175" s="176">
        <v>31584.173999999999</v>
      </c>
      <c r="DQ175" s="176">
        <v>31074.774000000001</v>
      </c>
      <c r="DR175" s="176">
        <v>28161.201000000001</v>
      </c>
      <c r="DS175" s="176">
        <v>30475.223999999998</v>
      </c>
      <c r="DT175" s="176">
        <v>30333.991000000002</v>
      </c>
      <c r="DU175" s="176">
        <v>27958.821</v>
      </c>
      <c r="DV175" s="176">
        <v>27334.367000000002</v>
      </c>
      <c r="DW175" s="176">
        <v>29155.106</v>
      </c>
      <c r="DX175" s="176">
        <v>29320.18</v>
      </c>
      <c r="DY175" s="176">
        <v>26901.806999999997</v>
      </c>
      <c r="DZ175" s="176">
        <v>30300.722999999998</v>
      </c>
      <c r="EA175" s="176">
        <v>26771.467000000001</v>
      </c>
      <c r="EB175" s="176">
        <v>26526.349000000002</v>
      </c>
      <c r="EC175" s="176">
        <v>29888.258000000002</v>
      </c>
      <c r="ED175" s="176">
        <v>26651.832000000002</v>
      </c>
      <c r="EE175" s="176">
        <v>30932.527000000002</v>
      </c>
      <c r="EF175" s="277">
        <f t="shared" si="4"/>
        <v>383741.99899999995</v>
      </c>
      <c r="EG175" s="277">
        <f t="shared" si="5"/>
        <v>342075.42800000001</v>
      </c>
    </row>
    <row r="176" spans="1:137" x14ac:dyDescent="0.2">
      <c r="A176" s="174" t="str">
        <f>IF('1'!$A$1=1,B176,C176)</f>
        <v xml:space="preserve">    Debit</v>
      </c>
      <c r="B176" s="175" t="s">
        <v>216</v>
      </c>
      <c r="C176" s="175" t="s">
        <v>230</v>
      </c>
      <c r="D176" s="176">
        <v>-13488.218999999997</v>
      </c>
      <c r="E176" s="176">
        <v>-17576.562999999995</v>
      </c>
      <c r="F176" s="176">
        <v>-17465.417000000001</v>
      </c>
      <c r="G176" s="176">
        <v>25934.216999999997</v>
      </c>
      <c r="H176" s="176">
        <v>25809.425999999999</v>
      </c>
      <c r="I176" s="176">
        <v>25691.726999999999</v>
      </c>
      <c r="J176" s="176">
        <v>10400.024000000001</v>
      </c>
      <c r="K176" s="176">
        <v>8088.45</v>
      </c>
      <c r="L176" s="176">
        <v>8582.6689999999999</v>
      </c>
      <c r="M176" s="176">
        <v>-2118.6080000000024</v>
      </c>
      <c r="N176" s="176">
        <v>-3123.8920000000007</v>
      </c>
      <c r="O176" s="176">
        <v>-6718.2060000000001</v>
      </c>
      <c r="P176" s="176">
        <v>1091.6860000000004</v>
      </c>
      <c r="Q176" s="176">
        <v>3272.7380000000003</v>
      </c>
      <c r="R176" s="176">
        <v>11016.875</v>
      </c>
      <c r="S176" s="176">
        <v>19401.528999999999</v>
      </c>
      <c r="T176" s="176">
        <v>18199.074999999997</v>
      </c>
      <c r="U176" s="176">
        <v>19412.143</v>
      </c>
      <c r="V176" s="176">
        <v>10497.498000000001</v>
      </c>
      <c r="W176" s="176">
        <v>9950.7289999999994</v>
      </c>
      <c r="X176" s="176">
        <v>24567.556000000004</v>
      </c>
      <c r="Y176" s="176">
        <v>10560.483</v>
      </c>
      <c r="Z176" s="176">
        <v>11077.105</v>
      </c>
      <c r="AA176" s="176">
        <v>13049.853999999999</v>
      </c>
      <c r="AB176" s="176">
        <v>15122.892000000002</v>
      </c>
      <c r="AC176" s="176">
        <v>14054.440999999999</v>
      </c>
      <c r="AD176" s="176">
        <v>32617.886000000002</v>
      </c>
      <c r="AE176" s="176">
        <v>15415.819</v>
      </c>
      <c r="AF176" s="176">
        <v>14823.690999999999</v>
      </c>
      <c r="AG176" s="176">
        <v>12375.6</v>
      </c>
      <c r="AH176" s="176">
        <v>11452.467999999999</v>
      </c>
      <c r="AI176" s="176">
        <v>9818.3090000000011</v>
      </c>
      <c r="AJ176" s="176">
        <v>26082.499000000003</v>
      </c>
      <c r="AK176" s="176">
        <v>14473.654</v>
      </c>
      <c r="AL176" s="176">
        <v>13592.984</v>
      </c>
      <c r="AM176" s="176">
        <v>25370.222000000002</v>
      </c>
      <c r="AN176" s="176">
        <v>27382.257999999998</v>
      </c>
      <c r="AO176" s="176">
        <v>24209.405999999999</v>
      </c>
      <c r="AP176" s="176">
        <v>46176.131000000008</v>
      </c>
      <c r="AQ176" s="176">
        <v>18829.258000000002</v>
      </c>
      <c r="AR176" s="176">
        <v>17777.052</v>
      </c>
      <c r="AS176" s="176">
        <v>16140.537</v>
      </c>
      <c r="AT176" s="176">
        <v>12012.312</v>
      </c>
      <c r="AU176" s="176">
        <v>13438.798999999999</v>
      </c>
      <c r="AV176" s="176">
        <v>26753.513999999999</v>
      </c>
      <c r="AW176" s="176">
        <v>26721.012000000002</v>
      </c>
      <c r="AX176" s="176">
        <v>26536.822000000004</v>
      </c>
      <c r="AY176" s="176">
        <v>32402.135999999995</v>
      </c>
      <c r="AZ176" s="176">
        <v>18121.463</v>
      </c>
      <c r="BA176" s="176">
        <v>16323.569</v>
      </c>
      <c r="BB176" s="176">
        <v>34949.457000000002</v>
      </c>
      <c r="BC176" s="176">
        <v>22816.582000000002</v>
      </c>
      <c r="BD176" s="176">
        <v>20206.199000000001</v>
      </c>
      <c r="BE176" s="176">
        <v>21067.585999999999</v>
      </c>
      <c r="BF176" s="176">
        <v>26498.143</v>
      </c>
      <c r="BG176" s="176">
        <v>27039.526000000002</v>
      </c>
      <c r="BH176" s="176">
        <v>46913.857000000011</v>
      </c>
      <c r="BI176" s="176">
        <v>19176.744000000002</v>
      </c>
      <c r="BJ176" s="176">
        <v>16155.664999999999</v>
      </c>
      <c r="BK176" s="176">
        <v>23066.417000000001</v>
      </c>
      <c r="BL176" s="176">
        <v>1833.0700000000008</v>
      </c>
      <c r="BM176" s="176">
        <v>4943.9030000000012</v>
      </c>
      <c r="BN176" s="176">
        <v>14658.822999999999</v>
      </c>
      <c r="BO176" s="176">
        <v>20010.119000000002</v>
      </c>
      <c r="BP176" s="176">
        <v>21853.679</v>
      </c>
      <c r="BQ176" s="176">
        <v>24971.364999999998</v>
      </c>
      <c r="BR176" s="176">
        <v>17671.405999999999</v>
      </c>
      <c r="BS176" s="176">
        <v>17668.751</v>
      </c>
      <c r="BT176" s="176">
        <v>30998.202000000005</v>
      </c>
      <c r="BU176" s="176">
        <v>22943.210000000003</v>
      </c>
      <c r="BV176" s="176">
        <v>21770.508000000002</v>
      </c>
      <c r="BW176" s="176">
        <v>37634.744999999995</v>
      </c>
      <c r="BX176" s="176">
        <v>31634.362000000001</v>
      </c>
      <c r="BY176" s="176">
        <v>31983.704000000002</v>
      </c>
      <c r="BZ176" s="176">
        <v>54479.296999999991</v>
      </c>
      <c r="CA176" s="176">
        <v>46894.486999999994</v>
      </c>
      <c r="CB176" s="176">
        <v>45047.852000000006</v>
      </c>
      <c r="CC176" s="176">
        <v>43692.752000000008</v>
      </c>
      <c r="CD176" s="176">
        <v>43652.137999999999</v>
      </c>
      <c r="CE176" s="176">
        <v>42373.633000000002</v>
      </c>
      <c r="CF176" s="176">
        <v>57945.85</v>
      </c>
      <c r="CG176" s="176">
        <v>40168.635999999999</v>
      </c>
      <c r="CH176" s="176">
        <v>49216.413</v>
      </c>
      <c r="CI176" s="176">
        <v>53011.821000000004</v>
      </c>
      <c r="CJ176" s="176">
        <v>22217.129000000001</v>
      </c>
      <c r="CK176" s="176">
        <v>23611.755000000005</v>
      </c>
      <c r="CL176" s="176">
        <v>9858.9009999999998</v>
      </c>
      <c r="CM176" s="176">
        <v>8952.0009999999984</v>
      </c>
      <c r="CN176" s="176">
        <v>11233.882</v>
      </c>
      <c r="CO176" s="176">
        <v>10678.039000000001</v>
      </c>
      <c r="CP176" s="176">
        <v>6147.0659999999998</v>
      </c>
      <c r="CQ176" s="176">
        <v>10714.599999999999</v>
      </c>
      <c r="CR176" s="176">
        <v>2157.5479999999998</v>
      </c>
      <c r="CS176" s="176">
        <v>8849.6010000000006</v>
      </c>
      <c r="CT176" s="176">
        <v>16492.439999999999</v>
      </c>
      <c r="CU176" s="176">
        <v>14956.558000000001</v>
      </c>
      <c r="CV176" s="176">
        <v>19015.671999999999</v>
      </c>
      <c r="CW176" s="176">
        <v>27572.724000000002</v>
      </c>
      <c r="CX176" s="176">
        <v>23513.61</v>
      </c>
      <c r="CY176" s="176">
        <v>20661.260000000002</v>
      </c>
      <c r="CZ176" s="176">
        <v>27207.038</v>
      </c>
      <c r="DA176" s="176">
        <v>22233.708999999995</v>
      </c>
      <c r="DB176" s="176">
        <v>22562.826999999997</v>
      </c>
      <c r="DC176" s="176">
        <v>33679.681000000004</v>
      </c>
      <c r="DD176" s="176">
        <v>24135.276999999998</v>
      </c>
      <c r="DE176" s="176">
        <v>17017.830000000002</v>
      </c>
      <c r="DF176" s="176">
        <v>23898.731</v>
      </c>
      <c r="DG176" s="176">
        <v>3227.1720000000023</v>
      </c>
      <c r="DH176" s="176">
        <v>21887.977999999999</v>
      </c>
      <c r="DI176" s="176">
        <v>39833.565000000002</v>
      </c>
      <c r="DJ176" s="176">
        <v>30737.774000000001</v>
      </c>
      <c r="DK176" s="176">
        <v>27237.500000000004</v>
      </c>
      <c r="DL176" s="176">
        <v>30934.131000000001</v>
      </c>
      <c r="DM176" s="176">
        <v>26027.041000000001</v>
      </c>
      <c r="DN176" s="176">
        <v>23036.479000000003</v>
      </c>
      <c r="DO176" s="176">
        <v>38800.391000000003</v>
      </c>
      <c r="DP176" s="176">
        <v>26357.061999999994</v>
      </c>
      <c r="DQ176" s="176">
        <v>30890.600000000002</v>
      </c>
      <c r="DR176" s="176">
        <v>39448.152000000002</v>
      </c>
      <c r="DS176" s="176">
        <v>28892.391</v>
      </c>
      <c r="DT176" s="176">
        <v>38319.156999999999</v>
      </c>
      <c r="DU176" s="176">
        <v>36170.516000000003</v>
      </c>
      <c r="DV176" s="176">
        <v>25883.956999999999</v>
      </c>
      <c r="DW176" s="176">
        <v>26918.776999999998</v>
      </c>
      <c r="DX176" s="176">
        <v>31936.570000000003</v>
      </c>
      <c r="DY176" s="176">
        <v>34219.762999999999</v>
      </c>
      <c r="DZ176" s="176">
        <v>37405.717999999993</v>
      </c>
      <c r="EA176" s="176">
        <v>33940.917000000001</v>
      </c>
      <c r="EB176" s="176">
        <v>27311.397000000001</v>
      </c>
      <c r="EC176" s="176">
        <v>33926.087000000007</v>
      </c>
      <c r="ED176" s="176">
        <v>37683.08</v>
      </c>
      <c r="EE176" s="176">
        <v>46082.291999999994</v>
      </c>
      <c r="EF176" s="277">
        <f t="shared" si="4"/>
        <v>364083.06399999995</v>
      </c>
      <c r="EG176" s="277">
        <f t="shared" si="5"/>
        <v>409798.23100000003</v>
      </c>
    </row>
    <row r="177" spans="1:137" x14ac:dyDescent="0.2">
      <c r="A177" s="203" t="str">
        <f>IF('1'!$A$1=1,B177,C177)</f>
        <v>Compensation of employees</v>
      </c>
      <c r="B177" s="204" t="s">
        <v>319</v>
      </c>
      <c r="C177" s="204" t="s">
        <v>318</v>
      </c>
      <c r="D177" s="179">
        <v>5724.192</v>
      </c>
      <c r="E177" s="179">
        <v>9449.2380000000012</v>
      </c>
      <c r="F177" s="179">
        <v>9721.098</v>
      </c>
      <c r="G177" s="179">
        <v>10696.161</v>
      </c>
      <c r="H177" s="179">
        <v>9746.509</v>
      </c>
      <c r="I177" s="179">
        <v>9979.4319999999989</v>
      </c>
      <c r="J177" s="179">
        <v>11574.922</v>
      </c>
      <c r="K177" s="179">
        <v>10294.388000000001</v>
      </c>
      <c r="L177" s="179">
        <v>11044.192999999999</v>
      </c>
      <c r="M177" s="179">
        <v>10330.939</v>
      </c>
      <c r="N177" s="179">
        <v>10653.87</v>
      </c>
      <c r="O177" s="179">
        <v>13506.639000000001</v>
      </c>
      <c r="P177" s="179">
        <v>9242.9429999999993</v>
      </c>
      <c r="Q177" s="179">
        <v>12404.735000000001</v>
      </c>
      <c r="R177" s="179">
        <v>13099.013000000001</v>
      </c>
      <c r="S177" s="179">
        <v>14352.519</v>
      </c>
      <c r="T177" s="179">
        <v>13031.749</v>
      </c>
      <c r="U177" s="179">
        <v>13847.994000000001</v>
      </c>
      <c r="V177" s="179">
        <v>14641.9</v>
      </c>
      <c r="W177" s="179">
        <v>16141.736999999999</v>
      </c>
      <c r="X177" s="179">
        <v>15870.378999999999</v>
      </c>
      <c r="Y177" s="179">
        <v>15196.790999999999</v>
      </c>
      <c r="Z177" s="179">
        <v>15883.179</v>
      </c>
      <c r="AA177" s="179">
        <v>17504.621999999999</v>
      </c>
      <c r="AB177" s="179">
        <v>14091.166999999999</v>
      </c>
      <c r="AC177" s="179">
        <v>15270.691000000001</v>
      </c>
      <c r="AD177" s="179">
        <v>17929.038</v>
      </c>
      <c r="AE177" s="179">
        <v>18423.784</v>
      </c>
      <c r="AF177" s="179">
        <v>20504.786</v>
      </c>
      <c r="AG177" s="179">
        <v>19738.295999999998</v>
      </c>
      <c r="AH177" s="179">
        <v>20905.298000000003</v>
      </c>
      <c r="AI177" s="179">
        <v>21713.074000000001</v>
      </c>
      <c r="AJ177" s="179">
        <v>21852.903999999999</v>
      </c>
      <c r="AK177" s="179">
        <v>22949.934999999998</v>
      </c>
      <c r="AL177" s="179">
        <v>22699.483</v>
      </c>
      <c r="AM177" s="179">
        <v>25975.582999999999</v>
      </c>
      <c r="AN177" s="179">
        <v>23600.492999999999</v>
      </c>
      <c r="AO177" s="179">
        <v>22660.655000000002</v>
      </c>
      <c r="AP177" s="179">
        <v>23364.648999999998</v>
      </c>
      <c r="AQ177" s="179">
        <v>23484.271000000001</v>
      </c>
      <c r="AR177" s="179">
        <v>24636.532999999999</v>
      </c>
      <c r="AS177" s="179">
        <v>23503.346999999998</v>
      </c>
      <c r="AT177" s="179">
        <v>26955.100999999999</v>
      </c>
      <c r="AU177" s="179">
        <v>28031.852999999999</v>
      </c>
      <c r="AV177" s="179">
        <v>28247.649999999998</v>
      </c>
      <c r="AW177" s="179">
        <v>29590.005999999998</v>
      </c>
      <c r="AX177" s="179">
        <v>29190.505999999998</v>
      </c>
      <c r="AY177" s="179">
        <v>29206.384999999998</v>
      </c>
      <c r="AZ177" s="179">
        <v>25843.994999999999</v>
      </c>
      <c r="BA177" s="179">
        <v>25748.324000000001</v>
      </c>
      <c r="BB177" s="179">
        <v>26648.626</v>
      </c>
      <c r="BC177" s="179">
        <v>27052.798999999999</v>
      </c>
      <c r="BD177" s="179">
        <v>28251.745999999999</v>
      </c>
      <c r="BE177" s="179">
        <v>26791.612000000001</v>
      </c>
      <c r="BF177" s="179">
        <v>29382.296999999999</v>
      </c>
      <c r="BG177" s="179">
        <v>27897.924000000003</v>
      </c>
      <c r="BH177" s="179">
        <v>27940.249</v>
      </c>
      <c r="BI177" s="179">
        <v>28380.589</v>
      </c>
      <c r="BJ177" s="179">
        <v>27584.030999999999</v>
      </c>
      <c r="BK177" s="179">
        <v>27056.413</v>
      </c>
      <c r="BL177" s="179">
        <v>23564.607</v>
      </c>
      <c r="BM177" s="179">
        <v>24916.279000000002</v>
      </c>
      <c r="BN177" s="179">
        <v>25725.574000000001</v>
      </c>
      <c r="BO177" s="179">
        <v>23494.876</v>
      </c>
      <c r="BP177" s="179">
        <v>22818.993999999999</v>
      </c>
      <c r="BQ177" s="179">
        <v>23956.487000000001</v>
      </c>
      <c r="BR177" s="179">
        <v>26548.079000000002</v>
      </c>
      <c r="BS177" s="179">
        <v>26448.083999999999</v>
      </c>
      <c r="BT177" s="179">
        <v>26941.578999999998</v>
      </c>
      <c r="BU177" s="179">
        <v>29882.823999999997</v>
      </c>
      <c r="BV177" s="179">
        <v>29612.421000000002</v>
      </c>
      <c r="BW177" s="179">
        <v>32254.329000000002</v>
      </c>
      <c r="BX177" s="179">
        <v>28332.648999999998</v>
      </c>
      <c r="BY177" s="179">
        <v>30617.357</v>
      </c>
      <c r="BZ177" s="179">
        <v>34299.720999999998</v>
      </c>
      <c r="CA177" s="179">
        <v>32566.392</v>
      </c>
      <c r="CB177" s="179">
        <v>30390.738000000001</v>
      </c>
      <c r="CC177" s="179">
        <v>31707.207999999999</v>
      </c>
      <c r="CD177" s="179">
        <v>30480.295999999998</v>
      </c>
      <c r="CE177" s="179">
        <v>28820.498</v>
      </c>
      <c r="CF177" s="179">
        <v>28652.190000000002</v>
      </c>
      <c r="CG177" s="179">
        <v>29434.143</v>
      </c>
      <c r="CH177" s="179">
        <v>30942.078000000001</v>
      </c>
      <c r="CI177" s="179">
        <v>33935.184999999998</v>
      </c>
      <c r="CJ177" s="179">
        <v>31870.668000000001</v>
      </c>
      <c r="CK177" s="179">
        <v>31766.476999999999</v>
      </c>
      <c r="CL177" s="179">
        <v>30220.311999999998</v>
      </c>
      <c r="CM177" s="179">
        <v>31010.194</v>
      </c>
      <c r="CN177" s="179">
        <v>30688.39</v>
      </c>
      <c r="CO177" s="179">
        <v>31302.743000000002</v>
      </c>
      <c r="CP177" s="179">
        <v>32773.736000000004</v>
      </c>
      <c r="CQ177" s="179">
        <v>38908.99</v>
      </c>
      <c r="CR177" s="179">
        <v>38762.716</v>
      </c>
      <c r="CS177" s="179">
        <v>37592.521000000001</v>
      </c>
      <c r="CT177" s="179">
        <v>38067.911999999997</v>
      </c>
      <c r="CU177" s="179">
        <v>41505.360999999997</v>
      </c>
      <c r="CV177" s="179">
        <v>36276.050999999999</v>
      </c>
      <c r="CW177" s="179">
        <v>37043.991999999998</v>
      </c>
      <c r="CX177" s="179">
        <v>39457.519</v>
      </c>
      <c r="CY177" s="179">
        <v>34264.777999999998</v>
      </c>
      <c r="CZ177" s="179">
        <v>34959.581999999995</v>
      </c>
      <c r="DA177" s="179">
        <v>34520.757999999994</v>
      </c>
      <c r="DB177" s="179">
        <v>32655.759000000002</v>
      </c>
      <c r="DC177" s="179">
        <v>33240.858</v>
      </c>
      <c r="DD177" s="179">
        <v>32582.621999999999</v>
      </c>
      <c r="DE177" s="179">
        <v>29726.427</v>
      </c>
      <c r="DF177" s="179">
        <v>29719.756000000001</v>
      </c>
      <c r="DG177" s="179">
        <v>31826.588000000003</v>
      </c>
      <c r="DH177" s="179">
        <v>27909.066000000003</v>
      </c>
      <c r="DI177" s="179">
        <v>27568.32</v>
      </c>
      <c r="DJ177" s="179">
        <v>28263.287</v>
      </c>
      <c r="DK177" s="179">
        <v>28300.235999999997</v>
      </c>
      <c r="DL177" s="179">
        <v>28710.367000000002</v>
      </c>
      <c r="DM177" s="179">
        <v>27969.960999999999</v>
      </c>
      <c r="DN177" s="179">
        <v>28037.281999999999</v>
      </c>
      <c r="DO177" s="179">
        <v>27473.311999999998</v>
      </c>
      <c r="DP177" s="179">
        <v>26563.3</v>
      </c>
      <c r="DQ177" s="179">
        <v>25281.627</v>
      </c>
      <c r="DR177" s="179">
        <v>24727.456999999999</v>
      </c>
      <c r="DS177" s="179">
        <v>25468.725999999999</v>
      </c>
      <c r="DT177" s="179">
        <v>23033.603999999999</v>
      </c>
      <c r="DU177" s="179">
        <v>22960.776000000002</v>
      </c>
      <c r="DV177" s="179">
        <v>22855.866000000002</v>
      </c>
      <c r="DW177" s="179">
        <v>23025.905999999999</v>
      </c>
      <c r="DX177" s="179">
        <v>23090.68</v>
      </c>
      <c r="DY177" s="179">
        <v>22244.924999999999</v>
      </c>
      <c r="DZ177" s="179">
        <v>23613.666999999998</v>
      </c>
      <c r="EA177" s="179">
        <v>23083.138000000003</v>
      </c>
      <c r="EB177" s="179">
        <v>21568.152000000002</v>
      </c>
      <c r="EC177" s="179">
        <v>22020.736000000001</v>
      </c>
      <c r="ED177" s="179">
        <v>21641.456000000002</v>
      </c>
      <c r="EE177" s="179">
        <v>23420.944000000003</v>
      </c>
      <c r="EF177" s="278">
        <f t="shared" si="4"/>
        <v>326272.94099999999</v>
      </c>
      <c r="EG177" s="278">
        <f t="shared" si="5"/>
        <v>272559.85000000003</v>
      </c>
    </row>
    <row r="178" spans="1:137" x14ac:dyDescent="0.2">
      <c r="A178" s="174" t="str">
        <f>IF('1'!$A$1=1,B178,C178)</f>
        <v xml:space="preserve">     Credit</v>
      </c>
      <c r="B178" s="175" t="s">
        <v>214</v>
      </c>
      <c r="C178" s="175" t="s">
        <v>233</v>
      </c>
      <c r="D178" s="176">
        <v>5755.817</v>
      </c>
      <c r="E178" s="176">
        <v>9498.1980000000003</v>
      </c>
      <c r="F178" s="176">
        <v>9790.8670000000002</v>
      </c>
      <c r="G178" s="176">
        <v>10741.58</v>
      </c>
      <c r="H178" s="176">
        <v>9788.34</v>
      </c>
      <c r="I178" s="176">
        <v>10043.129999999999</v>
      </c>
      <c r="J178" s="176">
        <v>11618.437</v>
      </c>
      <c r="K178" s="176">
        <v>10359.269</v>
      </c>
      <c r="L178" s="176">
        <v>11131.326999999999</v>
      </c>
      <c r="M178" s="176">
        <v>10505.669</v>
      </c>
      <c r="N178" s="176">
        <v>10723.808000000001</v>
      </c>
      <c r="O178" s="176">
        <v>13553.456</v>
      </c>
      <c r="P178" s="176">
        <v>9267.2029999999995</v>
      </c>
      <c r="Q178" s="176">
        <v>12563.093000000001</v>
      </c>
      <c r="R178" s="176">
        <v>13151.725</v>
      </c>
      <c r="S178" s="176">
        <v>14403.778</v>
      </c>
      <c r="T178" s="176">
        <v>13082.162</v>
      </c>
      <c r="U178" s="176">
        <v>13972.751</v>
      </c>
      <c r="V178" s="176">
        <v>14691.534</v>
      </c>
      <c r="W178" s="176">
        <v>16241.995999999999</v>
      </c>
      <c r="X178" s="176">
        <v>15975.481</v>
      </c>
      <c r="Y178" s="176">
        <v>15274.063</v>
      </c>
      <c r="Z178" s="176">
        <v>15960.281999999999</v>
      </c>
      <c r="AA178" s="176">
        <v>17583.236000000001</v>
      </c>
      <c r="AB178" s="176">
        <v>14118.317999999999</v>
      </c>
      <c r="AC178" s="176">
        <v>15405.83</v>
      </c>
      <c r="AD178" s="176">
        <v>17983.041000000001</v>
      </c>
      <c r="AE178" s="176">
        <v>18531.210999999999</v>
      </c>
      <c r="AF178" s="176">
        <v>20557.633000000002</v>
      </c>
      <c r="AG178" s="176">
        <v>19790.513999999999</v>
      </c>
      <c r="AH178" s="176">
        <v>20957.237000000001</v>
      </c>
      <c r="AI178" s="176">
        <v>21764.345000000001</v>
      </c>
      <c r="AJ178" s="176">
        <v>21905.120999999999</v>
      </c>
      <c r="AK178" s="176">
        <v>23003.244999999999</v>
      </c>
      <c r="AL178" s="176">
        <v>22752.894</v>
      </c>
      <c r="AM178" s="176">
        <v>26003.1</v>
      </c>
      <c r="AN178" s="176">
        <v>23628.927</v>
      </c>
      <c r="AO178" s="176">
        <v>22687.826000000001</v>
      </c>
      <c r="AP178" s="176">
        <v>23417.330999999998</v>
      </c>
      <c r="AQ178" s="176">
        <v>23536.574000000001</v>
      </c>
      <c r="AR178" s="176">
        <v>24662.714</v>
      </c>
      <c r="AS178" s="176">
        <v>23529.548999999999</v>
      </c>
      <c r="AT178" s="176">
        <v>26981.502</v>
      </c>
      <c r="AU178" s="176">
        <v>28059.334999999999</v>
      </c>
      <c r="AV178" s="176">
        <v>28304.032999999999</v>
      </c>
      <c r="AW178" s="176">
        <v>29646.260999999999</v>
      </c>
      <c r="AX178" s="176">
        <v>29218.438999999998</v>
      </c>
      <c r="AY178" s="176">
        <v>29234.173999999999</v>
      </c>
      <c r="AZ178" s="176">
        <v>25871.874</v>
      </c>
      <c r="BA178" s="176">
        <v>25775.485000000001</v>
      </c>
      <c r="BB178" s="176">
        <v>26702.352999999999</v>
      </c>
      <c r="BC178" s="176">
        <v>27079.61</v>
      </c>
      <c r="BD178" s="176">
        <v>28304.504000000001</v>
      </c>
      <c r="BE178" s="176">
        <v>26818.112000000001</v>
      </c>
      <c r="BF178" s="176">
        <v>29408.047999999999</v>
      </c>
      <c r="BG178" s="176">
        <v>27948.418000000001</v>
      </c>
      <c r="BH178" s="176">
        <v>28014.558000000001</v>
      </c>
      <c r="BI178" s="176">
        <v>28430.205000000002</v>
      </c>
      <c r="BJ178" s="176">
        <v>27632.766</v>
      </c>
      <c r="BK178" s="176">
        <v>27103.632000000001</v>
      </c>
      <c r="BL178" s="176">
        <v>23588.725999999999</v>
      </c>
      <c r="BM178" s="176">
        <v>24965.472000000002</v>
      </c>
      <c r="BN178" s="176">
        <v>25778.399000000001</v>
      </c>
      <c r="BO178" s="176">
        <v>23549.325000000001</v>
      </c>
      <c r="BP178" s="176">
        <v>22872.623</v>
      </c>
      <c r="BQ178" s="176">
        <v>23983.194</v>
      </c>
      <c r="BR178" s="176">
        <v>26602.705000000002</v>
      </c>
      <c r="BS178" s="176">
        <v>26475.605</v>
      </c>
      <c r="BT178" s="176">
        <v>26997.531999999999</v>
      </c>
      <c r="BU178" s="176">
        <v>29939.473999999998</v>
      </c>
      <c r="BV178" s="176">
        <v>29669.041000000001</v>
      </c>
      <c r="BW178" s="176">
        <v>32310.668000000001</v>
      </c>
      <c r="BX178" s="176">
        <v>28360.868999999999</v>
      </c>
      <c r="BY178" s="176">
        <v>30673.126</v>
      </c>
      <c r="BZ178" s="176">
        <v>34355.311999999998</v>
      </c>
      <c r="CA178" s="176">
        <v>32622.252</v>
      </c>
      <c r="CB178" s="176">
        <v>30445.944</v>
      </c>
      <c r="CC178" s="176">
        <v>31761.687999999998</v>
      </c>
      <c r="CD178" s="176">
        <v>30534.724999999999</v>
      </c>
      <c r="CE178" s="176">
        <v>28874.067999999999</v>
      </c>
      <c r="CF178" s="176">
        <v>28705.646000000001</v>
      </c>
      <c r="CG178" s="176">
        <v>29486.892</v>
      </c>
      <c r="CH178" s="176">
        <v>30994.97</v>
      </c>
      <c r="CI178" s="176">
        <v>33989.612000000001</v>
      </c>
      <c r="CJ178" s="176">
        <v>31898.649000000001</v>
      </c>
      <c r="CK178" s="176">
        <v>31823.304</v>
      </c>
      <c r="CL178" s="176">
        <v>30249.566999999999</v>
      </c>
      <c r="CM178" s="176">
        <v>31039.449000000001</v>
      </c>
      <c r="CN178" s="176">
        <v>30717.645</v>
      </c>
      <c r="CO178" s="176">
        <v>31361.253000000001</v>
      </c>
      <c r="CP178" s="176">
        <v>32837.436000000002</v>
      </c>
      <c r="CQ178" s="176">
        <v>38945.559000000001</v>
      </c>
      <c r="CR178" s="176">
        <v>38799.285000000003</v>
      </c>
      <c r="CS178" s="176">
        <v>37665.658000000003</v>
      </c>
      <c r="CT178" s="176">
        <v>38104.481</v>
      </c>
      <c r="CU178" s="176">
        <v>41541.93</v>
      </c>
      <c r="CV178" s="176">
        <v>36312.620000000003</v>
      </c>
      <c r="CW178" s="176">
        <v>37153.697999999997</v>
      </c>
      <c r="CX178" s="176">
        <v>39494.088000000003</v>
      </c>
      <c r="CY178" s="176">
        <v>34301.347000000002</v>
      </c>
      <c r="CZ178" s="176">
        <v>35032.718999999997</v>
      </c>
      <c r="DA178" s="176">
        <v>34557.326999999997</v>
      </c>
      <c r="DB178" s="176">
        <v>32692.328000000001</v>
      </c>
      <c r="DC178" s="176">
        <v>33313.995000000003</v>
      </c>
      <c r="DD178" s="176">
        <v>32619.190999999999</v>
      </c>
      <c r="DE178" s="176">
        <v>29799.465</v>
      </c>
      <c r="DF178" s="176">
        <v>29755.911</v>
      </c>
      <c r="DG178" s="176">
        <v>31900.776000000002</v>
      </c>
      <c r="DH178" s="176">
        <v>27946.934000000001</v>
      </c>
      <c r="DI178" s="176">
        <v>27606.293000000001</v>
      </c>
      <c r="DJ178" s="176">
        <v>28340.615000000002</v>
      </c>
      <c r="DK178" s="176">
        <v>28378.956999999999</v>
      </c>
      <c r="DL178" s="176">
        <v>28789.787</v>
      </c>
      <c r="DM178" s="176">
        <v>28010.438999999998</v>
      </c>
      <c r="DN178" s="176">
        <v>28078.272000000001</v>
      </c>
      <c r="DO178" s="176">
        <v>27555.690999999999</v>
      </c>
      <c r="DP178" s="176">
        <v>26604.546999999999</v>
      </c>
      <c r="DQ178" s="176">
        <v>25364.112000000001</v>
      </c>
      <c r="DR178" s="176">
        <v>24810.157999999999</v>
      </c>
      <c r="DS178" s="176">
        <v>25510.477999999999</v>
      </c>
      <c r="DT178" s="176">
        <v>23117.822</v>
      </c>
      <c r="DU178" s="176">
        <v>23002.447</v>
      </c>
      <c r="DV178" s="176">
        <v>22938.827000000001</v>
      </c>
      <c r="DW178" s="176">
        <v>23067.32</v>
      </c>
      <c r="DX178" s="176">
        <v>23173.74</v>
      </c>
      <c r="DY178" s="176">
        <v>22328.083999999999</v>
      </c>
      <c r="DZ178" s="176">
        <v>23739.048999999999</v>
      </c>
      <c r="EA178" s="176">
        <v>23166.022000000001</v>
      </c>
      <c r="EB178" s="176">
        <v>21650.789000000001</v>
      </c>
      <c r="EC178" s="176">
        <v>22103.99</v>
      </c>
      <c r="ED178" s="176">
        <v>21725.664000000001</v>
      </c>
      <c r="EE178" s="176">
        <v>23547.544000000002</v>
      </c>
      <c r="EF178" s="277">
        <f t="shared" si="4"/>
        <v>326996.283</v>
      </c>
      <c r="EG178" s="277">
        <f t="shared" si="5"/>
        <v>273561.29799999995</v>
      </c>
    </row>
    <row r="179" spans="1:137" x14ac:dyDescent="0.2">
      <c r="A179" s="174" t="str">
        <f>IF('1'!$A$1=1,B179,C179)</f>
        <v xml:space="preserve">     Debit</v>
      </c>
      <c r="B179" s="175" t="s">
        <v>216</v>
      </c>
      <c r="C179" s="175" t="s">
        <v>234</v>
      </c>
      <c r="D179" s="176">
        <v>31.625</v>
      </c>
      <c r="E179" s="176">
        <v>48.96</v>
      </c>
      <c r="F179" s="176">
        <v>69.769000000000005</v>
      </c>
      <c r="G179" s="176">
        <v>45.418999999999997</v>
      </c>
      <c r="H179" s="176">
        <v>41.831000000000003</v>
      </c>
      <c r="I179" s="176">
        <v>63.698</v>
      </c>
      <c r="J179" s="176">
        <v>43.515000000000001</v>
      </c>
      <c r="K179" s="176">
        <v>64.881</v>
      </c>
      <c r="L179" s="176">
        <v>87.134</v>
      </c>
      <c r="M179" s="176">
        <v>174.73</v>
      </c>
      <c r="N179" s="176">
        <v>69.938000000000002</v>
      </c>
      <c r="O179" s="176">
        <v>46.817</v>
      </c>
      <c r="P179" s="176">
        <v>24.26</v>
      </c>
      <c r="Q179" s="176">
        <v>158.358</v>
      </c>
      <c r="R179" s="176">
        <v>52.712000000000003</v>
      </c>
      <c r="S179" s="176">
        <v>51.259</v>
      </c>
      <c r="T179" s="176">
        <v>50.412999999999997</v>
      </c>
      <c r="U179" s="176">
        <v>124.75700000000001</v>
      </c>
      <c r="V179" s="176">
        <v>49.634</v>
      </c>
      <c r="W179" s="176">
        <v>100.259</v>
      </c>
      <c r="X179" s="176">
        <v>105.102</v>
      </c>
      <c r="Y179" s="176">
        <v>77.272000000000006</v>
      </c>
      <c r="Z179" s="176">
        <v>77.102999999999994</v>
      </c>
      <c r="AA179" s="176">
        <v>78.614000000000004</v>
      </c>
      <c r="AB179" s="176">
        <v>27.151</v>
      </c>
      <c r="AC179" s="176">
        <v>135.13900000000001</v>
      </c>
      <c r="AD179" s="176">
        <v>54.003</v>
      </c>
      <c r="AE179" s="176">
        <v>107.42700000000001</v>
      </c>
      <c r="AF179" s="176">
        <v>52.847000000000001</v>
      </c>
      <c r="AG179" s="176">
        <v>52.218000000000004</v>
      </c>
      <c r="AH179" s="176">
        <v>51.939</v>
      </c>
      <c r="AI179" s="176">
        <v>51.271000000000001</v>
      </c>
      <c r="AJ179" s="176">
        <v>52.216999999999999</v>
      </c>
      <c r="AK179" s="176">
        <v>53.31</v>
      </c>
      <c r="AL179" s="176">
        <v>53.411000000000001</v>
      </c>
      <c r="AM179" s="176">
        <v>27.516999999999999</v>
      </c>
      <c r="AN179" s="176">
        <v>28.434000000000001</v>
      </c>
      <c r="AO179" s="176">
        <v>27.170999999999999</v>
      </c>
      <c r="AP179" s="176">
        <v>52.682000000000002</v>
      </c>
      <c r="AQ179" s="176">
        <v>52.302999999999997</v>
      </c>
      <c r="AR179" s="176">
        <v>26.181000000000001</v>
      </c>
      <c r="AS179" s="176">
        <v>26.202000000000002</v>
      </c>
      <c r="AT179" s="176">
        <v>26.401</v>
      </c>
      <c r="AU179" s="176">
        <v>27.481999999999999</v>
      </c>
      <c r="AV179" s="176">
        <v>56.383000000000003</v>
      </c>
      <c r="AW179" s="176">
        <v>56.255000000000003</v>
      </c>
      <c r="AX179" s="176">
        <v>27.933</v>
      </c>
      <c r="AY179" s="176">
        <v>27.789000000000001</v>
      </c>
      <c r="AZ179" s="176">
        <v>27.879000000000001</v>
      </c>
      <c r="BA179" s="176">
        <v>27.161000000000001</v>
      </c>
      <c r="BB179" s="176">
        <v>53.726999999999997</v>
      </c>
      <c r="BC179" s="176">
        <v>26.811</v>
      </c>
      <c r="BD179" s="176">
        <v>52.758000000000003</v>
      </c>
      <c r="BE179" s="176">
        <v>26.5</v>
      </c>
      <c r="BF179" s="176">
        <v>25.751000000000001</v>
      </c>
      <c r="BG179" s="176">
        <v>50.494</v>
      </c>
      <c r="BH179" s="176">
        <v>74.308999999999997</v>
      </c>
      <c r="BI179" s="176">
        <v>49.616</v>
      </c>
      <c r="BJ179" s="176">
        <v>48.734999999999999</v>
      </c>
      <c r="BK179" s="176">
        <v>47.219000000000001</v>
      </c>
      <c r="BL179" s="176">
        <v>24.119</v>
      </c>
      <c r="BM179" s="176">
        <v>49.192999999999998</v>
      </c>
      <c r="BN179" s="176">
        <v>52.825000000000003</v>
      </c>
      <c r="BO179" s="176">
        <v>54.448999999999998</v>
      </c>
      <c r="BP179" s="176">
        <v>53.628999999999998</v>
      </c>
      <c r="BQ179" s="176">
        <v>26.707000000000001</v>
      </c>
      <c r="BR179" s="176">
        <v>54.625999999999998</v>
      </c>
      <c r="BS179" s="176">
        <v>27.521000000000001</v>
      </c>
      <c r="BT179" s="176">
        <v>55.953000000000003</v>
      </c>
      <c r="BU179" s="176">
        <v>56.65</v>
      </c>
      <c r="BV179" s="176">
        <v>56.62</v>
      </c>
      <c r="BW179" s="176">
        <v>56.338999999999999</v>
      </c>
      <c r="BX179" s="176">
        <v>28.22</v>
      </c>
      <c r="BY179" s="176">
        <v>55.768999999999998</v>
      </c>
      <c r="BZ179" s="176">
        <v>55.591000000000001</v>
      </c>
      <c r="CA179" s="176">
        <v>55.86</v>
      </c>
      <c r="CB179" s="176">
        <v>55.206000000000003</v>
      </c>
      <c r="CC179" s="176">
        <v>54.48</v>
      </c>
      <c r="CD179" s="176">
        <v>54.429000000000002</v>
      </c>
      <c r="CE179" s="176">
        <v>53.57</v>
      </c>
      <c r="CF179" s="176">
        <v>53.456000000000003</v>
      </c>
      <c r="CG179" s="176">
        <v>52.749000000000002</v>
      </c>
      <c r="CH179" s="176">
        <v>52.892000000000003</v>
      </c>
      <c r="CI179" s="176">
        <v>54.427</v>
      </c>
      <c r="CJ179" s="176">
        <v>27.981000000000002</v>
      </c>
      <c r="CK179" s="176">
        <v>56.826999999999998</v>
      </c>
      <c r="CL179" s="176">
        <v>29.254999999999999</v>
      </c>
      <c r="CM179" s="176">
        <v>29.254999999999999</v>
      </c>
      <c r="CN179" s="176">
        <v>29.254999999999999</v>
      </c>
      <c r="CO179" s="176">
        <v>58.51</v>
      </c>
      <c r="CP179" s="176">
        <v>63.7</v>
      </c>
      <c r="CQ179" s="176">
        <v>36.569000000000003</v>
      </c>
      <c r="CR179" s="176">
        <v>36.569000000000003</v>
      </c>
      <c r="CS179" s="176">
        <v>73.137</v>
      </c>
      <c r="CT179" s="176">
        <v>36.569000000000003</v>
      </c>
      <c r="CU179" s="176">
        <v>36.569000000000003</v>
      </c>
      <c r="CV179" s="176">
        <v>36.569000000000003</v>
      </c>
      <c r="CW179" s="176">
        <v>109.706</v>
      </c>
      <c r="CX179" s="176">
        <v>36.569000000000003</v>
      </c>
      <c r="CY179" s="176">
        <v>36.569000000000003</v>
      </c>
      <c r="CZ179" s="176">
        <v>73.137</v>
      </c>
      <c r="DA179" s="176">
        <v>36.569000000000003</v>
      </c>
      <c r="DB179" s="176">
        <v>36.569000000000003</v>
      </c>
      <c r="DC179" s="176">
        <v>73.137</v>
      </c>
      <c r="DD179" s="176">
        <v>36.569000000000003</v>
      </c>
      <c r="DE179" s="176">
        <v>73.037999999999997</v>
      </c>
      <c r="DF179" s="176">
        <v>36.155000000000001</v>
      </c>
      <c r="DG179" s="176">
        <v>74.188000000000002</v>
      </c>
      <c r="DH179" s="176">
        <v>37.868000000000002</v>
      </c>
      <c r="DI179" s="176">
        <v>37.972999999999999</v>
      </c>
      <c r="DJ179" s="176">
        <v>77.328000000000003</v>
      </c>
      <c r="DK179" s="176">
        <v>78.721000000000004</v>
      </c>
      <c r="DL179" s="176">
        <v>79.42</v>
      </c>
      <c r="DM179" s="176">
        <v>40.478000000000002</v>
      </c>
      <c r="DN179" s="176">
        <v>40.99</v>
      </c>
      <c r="DO179" s="176">
        <v>82.379000000000005</v>
      </c>
      <c r="DP179" s="176">
        <v>41.247</v>
      </c>
      <c r="DQ179" s="176">
        <v>82.484999999999999</v>
      </c>
      <c r="DR179" s="176">
        <v>82.700999999999993</v>
      </c>
      <c r="DS179" s="176">
        <v>41.752000000000002</v>
      </c>
      <c r="DT179" s="176">
        <v>84.218000000000004</v>
      </c>
      <c r="DU179" s="176">
        <v>41.670999999999999</v>
      </c>
      <c r="DV179" s="176">
        <v>82.960999999999999</v>
      </c>
      <c r="DW179" s="176">
        <v>41.414000000000001</v>
      </c>
      <c r="DX179" s="176">
        <v>83.06</v>
      </c>
      <c r="DY179" s="176">
        <v>83.159000000000006</v>
      </c>
      <c r="DZ179" s="176">
        <v>125.38200000000001</v>
      </c>
      <c r="EA179" s="176">
        <v>82.884</v>
      </c>
      <c r="EB179" s="176">
        <v>82.637</v>
      </c>
      <c r="EC179" s="176">
        <v>83.254000000000005</v>
      </c>
      <c r="ED179" s="176">
        <v>84.207999999999998</v>
      </c>
      <c r="EE179" s="176">
        <v>126.6</v>
      </c>
      <c r="EF179" s="277">
        <f t="shared" si="4"/>
        <v>723.34199999999998</v>
      </c>
      <c r="EG179" s="277">
        <f t="shared" si="5"/>
        <v>1001.448</v>
      </c>
    </row>
    <row r="180" spans="1:137" x14ac:dyDescent="0.2">
      <c r="A180" s="203" t="str">
        <f>IF('1'!$A$1=1,B180,C180)</f>
        <v>Investment income</v>
      </c>
      <c r="B180" s="204" t="s">
        <v>321</v>
      </c>
      <c r="C180" s="204" t="s">
        <v>320</v>
      </c>
      <c r="D180" s="179">
        <v>14152.351999999997</v>
      </c>
      <c r="E180" s="179">
        <v>17772.401999999995</v>
      </c>
      <c r="F180" s="179">
        <v>17860.773000000001</v>
      </c>
      <c r="G180" s="179">
        <v>-25661.703999999994</v>
      </c>
      <c r="H180" s="179">
        <v>-25453.867000000002</v>
      </c>
      <c r="I180" s="179">
        <v>-25373.234999999997</v>
      </c>
      <c r="J180" s="179">
        <v>-10073.664000000002</v>
      </c>
      <c r="K180" s="179">
        <v>-7893.8079999999991</v>
      </c>
      <c r="L180" s="179">
        <v>-8299.4840000000004</v>
      </c>
      <c r="M180" s="179">
        <v>2380.7030000000022</v>
      </c>
      <c r="N180" s="179">
        <v>3473.5820000000008</v>
      </c>
      <c r="O180" s="179">
        <v>7092.74</v>
      </c>
      <c r="P180" s="179">
        <v>-873.34900000000039</v>
      </c>
      <c r="Q180" s="179">
        <v>-2692.0910000000003</v>
      </c>
      <c r="R180" s="179">
        <v>-10410.684000000001</v>
      </c>
      <c r="S180" s="179">
        <v>-19170.864000000001</v>
      </c>
      <c r="T180" s="179">
        <v>-17770.564999999995</v>
      </c>
      <c r="U180" s="179">
        <v>-19062.823999999997</v>
      </c>
      <c r="V180" s="179">
        <v>-10199.696000000002</v>
      </c>
      <c r="W180" s="179">
        <v>-9374.2379999999994</v>
      </c>
      <c r="X180" s="179">
        <v>-24094.598000000005</v>
      </c>
      <c r="Y180" s="179">
        <v>-10071.094999999999</v>
      </c>
      <c r="Z180" s="179">
        <v>-10640.189</v>
      </c>
      <c r="AA180" s="179">
        <v>-12735.398999999999</v>
      </c>
      <c r="AB180" s="179">
        <v>-14769.934000000001</v>
      </c>
      <c r="AC180" s="179">
        <v>-13513.885</v>
      </c>
      <c r="AD180" s="179">
        <v>-32077.854000000003</v>
      </c>
      <c r="AE180" s="179">
        <v>-14798.112999999999</v>
      </c>
      <c r="AF180" s="179">
        <v>-14427.335999999999</v>
      </c>
      <c r="AG180" s="179">
        <v>-11957.858</v>
      </c>
      <c r="AH180" s="179">
        <v>-10881.142999999998</v>
      </c>
      <c r="AI180" s="179">
        <v>-9279.9680000000008</v>
      </c>
      <c r="AJ180" s="179">
        <v>-25664.761000000002</v>
      </c>
      <c r="AK180" s="179">
        <v>-13913.899000000001</v>
      </c>
      <c r="AL180" s="179">
        <v>-13058.879000000001</v>
      </c>
      <c r="AM180" s="179">
        <v>-24764.858</v>
      </c>
      <c r="AN180" s="179">
        <v>-27069.479999999996</v>
      </c>
      <c r="AO180" s="179">
        <v>-23421.446</v>
      </c>
      <c r="AP180" s="179">
        <v>-45464.919000000009</v>
      </c>
      <c r="AQ180" s="179">
        <v>-18018.555</v>
      </c>
      <c r="AR180" s="179">
        <v>-17174.884999999998</v>
      </c>
      <c r="AS180" s="179">
        <v>-15616.494000000001</v>
      </c>
      <c r="AT180" s="179">
        <v>-10982.684999999999</v>
      </c>
      <c r="AU180" s="179">
        <v>-12559.368999999999</v>
      </c>
      <c r="AV180" s="179">
        <v>-25823.201999999997</v>
      </c>
      <c r="AW180" s="179">
        <v>-25792.808000000001</v>
      </c>
      <c r="AX180" s="179">
        <v>-25559.151000000002</v>
      </c>
      <c r="AY180" s="179">
        <v>-30067.847999999994</v>
      </c>
      <c r="AZ180" s="179">
        <v>-16950.538</v>
      </c>
      <c r="BA180" s="179">
        <v>-15209.982</v>
      </c>
      <c r="BB180" s="179">
        <v>-33794.325000000004</v>
      </c>
      <c r="BC180" s="179">
        <v>-21717.312000000002</v>
      </c>
      <c r="BD180" s="179">
        <v>-18913.634999999998</v>
      </c>
      <c r="BE180" s="179">
        <v>-20219.582999999999</v>
      </c>
      <c r="BF180" s="179">
        <v>-24515.289000000001</v>
      </c>
      <c r="BG180" s="179">
        <v>-26054.893000000004</v>
      </c>
      <c r="BH180" s="179">
        <v>-45501.983000000007</v>
      </c>
      <c r="BI180" s="179">
        <v>-18333.266</v>
      </c>
      <c r="BJ180" s="179">
        <v>-15180.962999999998</v>
      </c>
      <c r="BK180" s="179">
        <v>-21980.383000000002</v>
      </c>
      <c r="BL180" s="179">
        <v>-699.46100000000092</v>
      </c>
      <c r="BM180" s="179">
        <v>-3861.6560000000009</v>
      </c>
      <c r="BN180" s="179">
        <v>-13179.734999999997</v>
      </c>
      <c r="BO180" s="179">
        <v>-19220.604000000003</v>
      </c>
      <c r="BP180" s="179">
        <v>-20888.362999999998</v>
      </c>
      <c r="BQ180" s="179">
        <v>-23849.656999999999</v>
      </c>
      <c r="BR180" s="179">
        <v>-16688.144</v>
      </c>
      <c r="BS180" s="179">
        <v>-16622.937999999998</v>
      </c>
      <c r="BT180" s="179">
        <v>-30130.924000000003</v>
      </c>
      <c r="BU180" s="179">
        <v>-22518.335000000003</v>
      </c>
      <c r="BV180" s="179">
        <v>-20270.071000000004</v>
      </c>
      <c r="BW180" s="179">
        <v>-36676.974999999999</v>
      </c>
      <c r="BX180" s="179">
        <v>-31211.064999999999</v>
      </c>
      <c r="BY180" s="179">
        <v>-30701.010000000002</v>
      </c>
      <c r="BZ180" s="179">
        <v>-53284.087999999989</v>
      </c>
      <c r="CA180" s="179">
        <v>-46168.306999999993</v>
      </c>
      <c r="CB180" s="179">
        <v>-43971.340000000011</v>
      </c>
      <c r="CC180" s="179">
        <v>-42357.998000000007</v>
      </c>
      <c r="CD180" s="179">
        <v>-43053.417000000001</v>
      </c>
      <c r="CE180" s="179">
        <v>-40927.25</v>
      </c>
      <c r="CF180" s="179">
        <v>-56983.65</v>
      </c>
      <c r="CG180" s="179">
        <v>-39667.516999999993</v>
      </c>
      <c r="CH180" s="179">
        <v>-48237.904000000002</v>
      </c>
      <c r="CI180" s="179">
        <v>-51868.856</v>
      </c>
      <c r="CJ180" s="179">
        <v>-21489.617000000002</v>
      </c>
      <c r="CK180" s="179">
        <v>-22816.173000000003</v>
      </c>
      <c r="CL180" s="179">
        <v>-9186.0390000000007</v>
      </c>
      <c r="CM180" s="179">
        <v>-8776.4709999999995</v>
      </c>
      <c r="CN180" s="179">
        <v>-10882.823</v>
      </c>
      <c r="CO180" s="179">
        <v>-10209.960000000001</v>
      </c>
      <c r="CP180" s="179">
        <v>-5541.915</v>
      </c>
      <c r="CQ180" s="179">
        <v>-9617.5409999999993</v>
      </c>
      <c r="CR180" s="179">
        <v>-1097.058</v>
      </c>
      <c r="CS180" s="179">
        <v>-7606.268</v>
      </c>
      <c r="CT180" s="179">
        <v>-14371.46</v>
      </c>
      <c r="CU180" s="179">
        <v>-13420.676000000001</v>
      </c>
      <c r="CV180" s="179">
        <v>-17516.359</v>
      </c>
      <c r="CW180" s="179">
        <v>-25451.745000000003</v>
      </c>
      <c r="CX180" s="179">
        <v>-21136.65</v>
      </c>
      <c r="CY180" s="179">
        <v>-18284.301000000003</v>
      </c>
      <c r="CZ180" s="179">
        <v>-23696.453000000001</v>
      </c>
      <c r="DA180" s="179">
        <v>-19088.808999999994</v>
      </c>
      <c r="DB180" s="179">
        <v>-19600.769999999997</v>
      </c>
      <c r="DC180" s="179">
        <v>-29254.880000000001</v>
      </c>
      <c r="DD180" s="179">
        <v>-20478.415999999997</v>
      </c>
      <c r="DE180" s="179">
        <v>-13877.2</v>
      </c>
      <c r="DF180" s="179">
        <v>-20427.810000000001</v>
      </c>
      <c r="DG180" s="179">
        <v>259.65699999999788</v>
      </c>
      <c r="DH180" s="179">
        <v>-17343.762000000002</v>
      </c>
      <c r="DI180" s="179">
        <v>-36453.977000000006</v>
      </c>
      <c r="DJ180" s="179">
        <v>-28185.957999999999</v>
      </c>
      <c r="DK180" s="179">
        <v>-22632.315000000002</v>
      </c>
      <c r="DL180" s="179">
        <v>-26724.866000000002</v>
      </c>
      <c r="DM180" s="179">
        <v>-23112.659000000003</v>
      </c>
      <c r="DN180" s="179">
        <v>-19183.402000000002</v>
      </c>
      <c r="DO180" s="179">
        <v>-34475.506000000001</v>
      </c>
      <c r="DP180" s="179">
        <v>-21613.615999999995</v>
      </c>
      <c r="DQ180" s="179">
        <v>-27508.719000000001</v>
      </c>
      <c r="DR180" s="179">
        <v>-36677.684000000001</v>
      </c>
      <c r="DS180" s="179">
        <v>-23923.901999999998</v>
      </c>
      <c r="DT180" s="179">
        <v>-34108.259999999995</v>
      </c>
      <c r="DU180" s="179">
        <v>-31461.682000000001</v>
      </c>
      <c r="DV180" s="179">
        <v>-21569.964</v>
      </c>
      <c r="DW180" s="179">
        <v>-23025.905999999999</v>
      </c>
      <c r="DX180" s="179">
        <v>-27492.86</v>
      </c>
      <c r="DY180" s="179">
        <v>-29729.198</v>
      </c>
      <c r="DZ180" s="179">
        <v>-33518.866999999998</v>
      </c>
      <c r="EA180" s="179">
        <v>-30584.123000000003</v>
      </c>
      <c r="EB180" s="179">
        <v>-22890.338000000003</v>
      </c>
      <c r="EC180" s="179">
        <v>-28847.581000000006</v>
      </c>
      <c r="ED180" s="179">
        <v>-33641.096000000005</v>
      </c>
      <c r="EE180" s="179">
        <v>-38781.708999999995</v>
      </c>
      <c r="EF180" s="278">
        <f t="shared" si="4"/>
        <v>-317836.36600000004</v>
      </c>
      <c r="EG180" s="278">
        <f t="shared" si="5"/>
        <v>-355651.58399999997</v>
      </c>
    </row>
    <row r="181" spans="1:137" x14ac:dyDescent="0.2">
      <c r="A181" s="174" t="str">
        <f>IF('1'!$A$1=1,B181,C181)</f>
        <v xml:space="preserve">     Credit</v>
      </c>
      <c r="B181" s="175" t="s">
        <v>214</v>
      </c>
      <c r="C181" s="175" t="s">
        <v>233</v>
      </c>
      <c r="D181" s="176">
        <v>632.50799999999992</v>
      </c>
      <c r="E181" s="176">
        <v>146.87899999999999</v>
      </c>
      <c r="F181" s="176">
        <v>325.58699999999999</v>
      </c>
      <c r="G181" s="176">
        <v>227.09399999999999</v>
      </c>
      <c r="H181" s="176">
        <v>313.72800000000001</v>
      </c>
      <c r="I181" s="176">
        <v>254.79400000000001</v>
      </c>
      <c r="J181" s="176">
        <v>282.84500000000003</v>
      </c>
      <c r="K181" s="176">
        <v>129.761</v>
      </c>
      <c r="L181" s="176">
        <v>196.05099999999999</v>
      </c>
      <c r="M181" s="176">
        <v>87.365000000000009</v>
      </c>
      <c r="N181" s="176">
        <v>279.75200000000001</v>
      </c>
      <c r="O181" s="176">
        <v>327.71699999999998</v>
      </c>
      <c r="P181" s="176">
        <v>194.077</v>
      </c>
      <c r="Q181" s="176">
        <v>422.28899999999999</v>
      </c>
      <c r="R181" s="176">
        <v>553.47900000000004</v>
      </c>
      <c r="S181" s="176">
        <v>179.40599999999998</v>
      </c>
      <c r="T181" s="176">
        <v>378.09700000000004</v>
      </c>
      <c r="U181" s="176">
        <v>224.56199999999998</v>
      </c>
      <c r="V181" s="176">
        <v>248.16800000000001</v>
      </c>
      <c r="W181" s="176">
        <v>476.23200000000003</v>
      </c>
      <c r="X181" s="176">
        <v>367.85599999999999</v>
      </c>
      <c r="Y181" s="176">
        <v>412.11599999999999</v>
      </c>
      <c r="Z181" s="176">
        <v>359.81300000000005</v>
      </c>
      <c r="AA181" s="176">
        <v>235.84099999999998</v>
      </c>
      <c r="AB181" s="176">
        <v>325.80700000000002</v>
      </c>
      <c r="AC181" s="176">
        <v>405.41699999999997</v>
      </c>
      <c r="AD181" s="176">
        <v>486.029</v>
      </c>
      <c r="AE181" s="176">
        <v>510.279</v>
      </c>
      <c r="AF181" s="176">
        <v>343.50799999999998</v>
      </c>
      <c r="AG181" s="176">
        <v>365.524</v>
      </c>
      <c r="AH181" s="176">
        <v>519.38599999999997</v>
      </c>
      <c r="AI181" s="176">
        <v>487.07</v>
      </c>
      <c r="AJ181" s="176">
        <v>365.52100000000002</v>
      </c>
      <c r="AK181" s="176">
        <v>506.44499999999999</v>
      </c>
      <c r="AL181" s="176">
        <v>480.69399999999996</v>
      </c>
      <c r="AM181" s="176">
        <v>577.84699999999998</v>
      </c>
      <c r="AN181" s="176">
        <v>284.34399999999999</v>
      </c>
      <c r="AO181" s="176">
        <v>760.7890000000001</v>
      </c>
      <c r="AP181" s="176">
        <v>658.53</v>
      </c>
      <c r="AQ181" s="176">
        <v>758.4</v>
      </c>
      <c r="AR181" s="176">
        <v>575.98599999999999</v>
      </c>
      <c r="AS181" s="176">
        <v>497.84100000000001</v>
      </c>
      <c r="AT181" s="176">
        <v>1003.226</v>
      </c>
      <c r="AU181" s="176">
        <v>851.94800000000009</v>
      </c>
      <c r="AV181" s="176">
        <v>873.92899999999997</v>
      </c>
      <c r="AW181" s="176">
        <v>871.94900000000007</v>
      </c>
      <c r="AX181" s="176">
        <v>949.73799999999994</v>
      </c>
      <c r="AY181" s="176">
        <v>2306.4990000000003</v>
      </c>
      <c r="AZ181" s="176">
        <v>1143.046</v>
      </c>
      <c r="BA181" s="176">
        <v>1086.4259999999999</v>
      </c>
      <c r="BB181" s="176">
        <v>1101.405</v>
      </c>
      <c r="BC181" s="176">
        <v>1072.4590000000001</v>
      </c>
      <c r="BD181" s="176">
        <v>1239.806</v>
      </c>
      <c r="BE181" s="176">
        <v>821.50300000000004</v>
      </c>
      <c r="BF181" s="176">
        <v>1957.1030000000001</v>
      </c>
      <c r="BG181" s="176">
        <v>934.13900000000001</v>
      </c>
      <c r="BH181" s="176">
        <v>1337.5650000000001</v>
      </c>
      <c r="BI181" s="176">
        <v>793.86200000000008</v>
      </c>
      <c r="BJ181" s="176">
        <v>925.96699999999998</v>
      </c>
      <c r="BK181" s="176">
        <v>1038.8150000000001</v>
      </c>
      <c r="BL181" s="176">
        <v>1109.49</v>
      </c>
      <c r="BM181" s="176">
        <v>1033.0540000000001</v>
      </c>
      <c r="BN181" s="176">
        <v>1426.2629999999999</v>
      </c>
      <c r="BO181" s="176">
        <v>735.06600000000003</v>
      </c>
      <c r="BP181" s="176">
        <v>911.6869999999999</v>
      </c>
      <c r="BQ181" s="176">
        <v>1095.001</v>
      </c>
      <c r="BR181" s="176">
        <v>928.63599999999997</v>
      </c>
      <c r="BS181" s="176">
        <v>1018.2919999999999</v>
      </c>
      <c r="BT181" s="176">
        <v>811.32500000000005</v>
      </c>
      <c r="BU181" s="176">
        <v>368.22500000000002</v>
      </c>
      <c r="BV181" s="176">
        <v>1443.817</v>
      </c>
      <c r="BW181" s="176">
        <v>901.43100000000004</v>
      </c>
      <c r="BX181" s="176">
        <v>395.077</v>
      </c>
      <c r="BY181" s="176">
        <v>1226.925</v>
      </c>
      <c r="BZ181" s="176">
        <v>1139.6179999999999</v>
      </c>
      <c r="CA181" s="176">
        <v>670.31999999999994</v>
      </c>
      <c r="CB181" s="176">
        <v>1021.306</v>
      </c>
      <c r="CC181" s="176">
        <v>1280.2739999999999</v>
      </c>
      <c r="CD181" s="176">
        <v>544.29199999999992</v>
      </c>
      <c r="CE181" s="176">
        <v>1392.8130000000001</v>
      </c>
      <c r="CF181" s="176">
        <v>908.74400000000003</v>
      </c>
      <c r="CG181" s="176">
        <v>448.37</v>
      </c>
      <c r="CH181" s="176">
        <v>925.61699999999996</v>
      </c>
      <c r="CI181" s="176">
        <v>1088.538</v>
      </c>
      <c r="CJ181" s="176">
        <v>699.53099999999995</v>
      </c>
      <c r="CK181" s="176">
        <v>738.75500000000011</v>
      </c>
      <c r="CL181" s="176">
        <v>643.60699999999997</v>
      </c>
      <c r="CM181" s="176">
        <v>146.27500000000001</v>
      </c>
      <c r="CN181" s="176">
        <v>321.80399999999997</v>
      </c>
      <c r="CO181" s="176">
        <v>409.56899999999996</v>
      </c>
      <c r="CP181" s="176">
        <v>541.45100000000002</v>
      </c>
      <c r="CQ181" s="176">
        <v>1060.49</v>
      </c>
      <c r="CR181" s="176">
        <v>1023.9209999999999</v>
      </c>
      <c r="CS181" s="176">
        <v>1170.1959999999999</v>
      </c>
      <c r="CT181" s="176">
        <v>2084.4110000000001</v>
      </c>
      <c r="CU181" s="176">
        <v>1499.3130000000001</v>
      </c>
      <c r="CV181" s="176">
        <v>1462.7439999999999</v>
      </c>
      <c r="CW181" s="176">
        <v>2011.2729999999999</v>
      </c>
      <c r="CX181" s="176">
        <v>2340.3910000000001</v>
      </c>
      <c r="CY181" s="176">
        <v>2340.39</v>
      </c>
      <c r="CZ181" s="176">
        <v>3437.4480000000003</v>
      </c>
      <c r="DA181" s="176">
        <v>3108.3310000000001</v>
      </c>
      <c r="DB181" s="176">
        <v>2925.4880000000003</v>
      </c>
      <c r="DC181" s="176">
        <v>4351.6639999999998</v>
      </c>
      <c r="DD181" s="176">
        <v>3620.2919999999999</v>
      </c>
      <c r="DE181" s="176">
        <v>3067.5919999999996</v>
      </c>
      <c r="DF181" s="176">
        <v>3434.7660000000001</v>
      </c>
      <c r="DG181" s="176">
        <v>3412.6410000000001</v>
      </c>
      <c r="DH181" s="176">
        <v>4506.348</v>
      </c>
      <c r="DI181" s="176">
        <v>3341.6149999999998</v>
      </c>
      <c r="DJ181" s="176">
        <v>2474.4880000000003</v>
      </c>
      <c r="DK181" s="176">
        <v>4526.4639999999999</v>
      </c>
      <c r="DL181" s="176">
        <v>4129.8450000000003</v>
      </c>
      <c r="DM181" s="176">
        <v>2873.904</v>
      </c>
      <c r="DN181" s="176">
        <v>3812.087</v>
      </c>
      <c r="DO181" s="176">
        <v>4242.5060000000003</v>
      </c>
      <c r="DP181" s="176">
        <v>4702.1990000000005</v>
      </c>
      <c r="DQ181" s="176">
        <v>3299.3960000000002</v>
      </c>
      <c r="DR181" s="176">
        <v>2687.7669999999998</v>
      </c>
      <c r="DS181" s="176">
        <v>4926.7370000000001</v>
      </c>
      <c r="DT181" s="176">
        <v>4126.6790000000001</v>
      </c>
      <c r="DU181" s="176">
        <v>4667.1630000000005</v>
      </c>
      <c r="DV181" s="176">
        <v>4231.0320000000002</v>
      </c>
      <c r="DW181" s="176">
        <v>3851.4569999999999</v>
      </c>
      <c r="DX181" s="176">
        <v>4360.6499999999996</v>
      </c>
      <c r="DY181" s="176">
        <v>4407.4059999999999</v>
      </c>
      <c r="DZ181" s="176">
        <v>3761.4690000000001</v>
      </c>
      <c r="EA181" s="176">
        <v>3273.91</v>
      </c>
      <c r="EB181" s="176">
        <v>4338.4220000000005</v>
      </c>
      <c r="EC181" s="176">
        <v>4995.2520000000004</v>
      </c>
      <c r="ED181" s="176">
        <v>3957.7760000000003</v>
      </c>
      <c r="EE181" s="176">
        <v>7173.9830000000002</v>
      </c>
      <c r="EF181" s="277">
        <f t="shared" si="4"/>
        <v>45523.356000000007</v>
      </c>
      <c r="EG181" s="277">
        <f t="shared" si="5"/>
        <v>53145.199000000001</v>
      </c>
    </row>
    <row r="182" spans="1:137" x14ac:dyDescent="0.2">
      <c r="A182" s="174" t="str">
        <f>IF('1'!$A$1=1,B182,C182)</f>
        <v xml:space="preserve">     Debit</v>
      </c>
      <c r="B182" s="175" t="s">
        <v>216</v>
      </c>
      <c r="C182" s="175" t="s">
        <v>234</v>
      </c>
      <c r="D182" s="176">
        <v>-13519.843999999997</v>
      </c>
      <c r="E182" s="176">
        <v>-17625.522999999994</v>
      </c>
      <c r="F182" s="176">
        <v>-17535.186000000002</v>
      </c>
      <c r="G182" s="176">
        <v>25888.797999999995</v>
      </c>
      <c r="H182" s="176">
        <v>25767.595000000001</v>
      </c>
      <c r="I182" s="176">
        <v>25628.028999999999</v>
      </c>
      <c r="J182" s="176">
        <v>10356.509000000002</v>
      </c>
      <c r="K182" s="176">
        <v>8023.5689999999995</v>
      </c>
      <c r="L182" s="176">
        <v>8495.5349999999999</v>
      </c>
      <c r="M182" s="176">
        <v>-2293.3380000000025</v>
      </c>
      <c r="N182" s="176">
        <v>-3193.8300000000008</v>
      </c>
      <c r="O182" s="176">
        <v>-6765.0230000000001</v>
      </c>
      <c r="P182" s="176">
        <v>1067.4260000000004</v>
      </c>
      <c r="Q182" s="176">
        <v>3114.38</v>
      </c>
      <c r="R182" s="176">
        <v>10964.163</v>
      </c>
      <c r="S182" s="176">
        <v>19350.27</v>
      </c>
      <c r="T182" s="176">
        <v>18148.661999999997</v>
      </c>
      <c r="U182" s="176">
        <v>19287.385999999999</v>
      </c>
      <c r="V182" s="176">
        <v>10447.864000000001</v>
      </c>
      <c r="W182" s="176">
        <v>9850.4699999999993</v>
      </c>
      <c r="X182" s="176">
        <v>24462.454000000005</v>
      </c>
      <c r="Y182" s="176">
        <v>10483.210999999999</v>
      </c>
      <c r="Z182" s="176">
        <v>11000.002</v>
      </c>
      <c r="AA182" s="176">
        <v>12971.24</v>
      </c>
      <c r="AB182" s="176">
        <v>15095.741000000002</v>
      </c>
      <c r="AC182" s="176">
        <v>13919.302</v>
      </c>
      <c r="AD182" s="176">
        <v>32563.883000000002</v>
      </c>
      <c r="AE182" s="176">
        <v>15308.392</v>
      </c>
      <c r="AF182" s="176">
        <v>14770.843999999999</v>
      </c>
      <c r="AG182" s="176">
        <v>12323.382</v>
      </c>
      <c r="AH182" s="176">
        <v>11400.528999999999</v>
      </c>
      <c r="AI182" s="176">
        <v>9767.0380000000005</v>
      </c>
      <c r="AJ182" s="176">
        <v>26030.282000000003</v>
      </c>
      <c r="AK182" s="176">
        <v>14420.344000000001</v>
      </c>
      <c r="AL182" s="176">
        <v>13539.573</v>
      </c>
      <c r="AM182" s="176">
        <v>25342.705000000002</v>
      </c>
      <c r="AN182" s="176">
        <v>27353.823999999997</v>
      </c>
      <c r="AO182" s="176">
        <v>24182.235000000001</v>
      </c>
      <c r="AP182" s="176">
        <v>46123.449000000008</v>
      </c>
      <c r="AQ182" s="176">
        <v>18776.955000000002</v>
      </c>
      <c r="AR182" s="176">
        <v>17750.870999999999</v>
      </c>
      <c r="AS182" s="176">
        <v>16114.335000000001</v>
      </c>
      <c r="AT182" s="176">
        <v>11985.911</v>
      </c>
      <c r="AU182" s="176">
        <v>13411.316999999999</v>
      </c>
      <c r="AV182" s="176">
        <v>26697.130999999998</v>
      </c>
      <c r="AW182" s="176">
        <v>26664.757000000001</v>
      </c>
      <c r="AX182" s="176">
        <v>26508.889000000003</v>
      </c>
      <c r="AY182" s="176">
        <v>32374.346999999994</v>
      </c>
      <c r="AZ182" s="176">
        <v>18093.583999999999</v>
      </c>
      <c r="BA182" s="176">
        <v>16296.407999999999</v>
      </c>
      <c r="BB182" s="176">
        <v>34895.730000000003</v>
      </c>
      <c r="BC182" s="176">
        <v>22789.771000000001</v>
      </c>
      <c r="BD182" s="176">
        <v>20153.440999999999</v>
      </c>
      <c r="BE182" s="176">
        <v>21041.085999999999</v>
      </c>
      <c r="BF182" s="176">
        <v>26472.392</v>
      </c>
      <c r="BG182" s="176">
        <v>26989.032000000003</v>
      </c>
      <c r="BH182" s="176">
        <v>46839.54800000001</v>
      </c>
      <c r="BI182" s="176">
        <v>19127.128000000001</v>
      </c>
      <c r="BJ182" s="176">
        <v>16106.929999999998</v>
      </c>
      <c r="BK182" s="176">
        <v>23019.198</v>
      </c>
      <c r="BL182" s="176">
        <v>1808.9510000000009</v>
      </c>
      <c r="BM182" s="176">
        <v>4894.7100000000009</v>
      </c>
      <c r="BN182" s="176">
        <v>14605.997999999998</v>
      </c>
      <c r="BO182" s="176">
        <v>19955.670000000002</v>
      </c>
      <c r="BP182" s="176">
        <v>21800.05</v>
      </c>
      <c r="BQ182" s="176">
        <v>24944.657999999999</v>
      </c>
      <c r="BR182" s="176">
        <v>17616.78</v>
      </c>
      <c r="BS182" s="176">
        <v>17641.23</v>
      </c>
      <c r="BT182" s="176">
        <v>30942.249000000003</v>
      </c>
      <c r="BU182" s="176">
        <v>22886.560000000001</v>
      </c>
      <c r="BV182" s="176">
        <v>21713.888000000003</v>
      </c>
      <c r="BW182" s="176">
        <v>37578.405999999995</v>
      </c>
      <c r="BX182" s="176">
        <v>31606.142</v>
      </c>
      <c r="BY182" s="176">
        <v>31927.935000000001</v>
      </c>
      <c r="BZ182" s="176">
        <v>54423.705999999991</v>
      </c>
      <c r="CA182" s="176">
        <v>46838.626999999993</v>
      </c>
      <c r="CB182" s="176">
        <v>44992.646000000008</v>
      </c>
      <c r="CC182" s="176">
        <v>43638.272000000004</v>
      </c>
      <c r="CD182" s="176">
        <v>43597.709000000003</v>
      </c>
      <c r="CE182" s="176">
        <v>42320.063000000002</v>
      </c>
      <c r="CF182" s="176">
        <v>57892.394</v>
      </c>
      <c r="CG182" s="176">
        <v>40115.886999999995</v>
      </c>
      <c r="CH182" s="176">
        <v>49163.521000000001</v>
      </c>
      <c r="CI182" s="176">
        <v>52957.394</v>
      </c>
      <c r="CJ182" s="176">
        <v>22189.148000000001</v>
      </c>
      <c r="CK182" s="176">
        <v>23554.928000000004</v>
      </c>
      <c r="CL182" s="176">
        <v>9829.6460000000006</v>
      </c>
      <c r="CM182" s="176">
        <v>8922.7459999999992</v>
      </c>
      <c r="CN182" s="176">
        <v>11204.627</v>
      </c>
      <c r="CO182" s="176">
        <v>10619.529</v>
      </c>
      <c r="CP182" s="176">
        <v>6083.366</v>
      </c>
      <c r="CQ182" s="176">
        <v>10678.030999999999</v>
      </c>
      <c r="CR182" s="176">
        <v>2120.9789999999998</v>
      </c>
      <c r="CS182" s="176">
        <v>8776.4639999999999</v>
      </c>
      <c r="CT182" s="176">
        <v>16455.870999999999</v>
      </c>
      <c r="CU182" s="176">
        <v>14919.989000000001</v>
      </c>
      <c r="CV182" s="176">
        <v>18979.102999999999</v>
      </c>
      <c r="CW182" s="176">
        <v>27463.018000000004</v>
      </c>
      <c r="CX182" s="176">
        <v>23477.041000000001</v>
      </c>
      <c r="CY182" s="176">
        <v>20624.691000000003</v>
      </c>
      <c r="CZ182" s="176">
        <v>27133.901000000002</v>
      </c>
      <c r="DA182" s="176">
        <v>22197.139999999996</v>
      </c>
      <c r="DB182" s="176">
        <v>22526.257999999998</v>
      </c>
      <c r="DC182" s="176">
        <v>33606.544000000002</v>
      </c>
      <c r="DD182" s="176">
        <v>24098.707999999999</v>
      </c>
      <c r="DE182" s="176">
        <v>16944.792000000001</v>
      </c>
      <c r="DF182" s="176">
        <v>23862.576000000001</v>
      </c>
      <c r="DG182" s="176">
        <v>3152.9840000000022</v>
      </c>
      <c r="DH182" s="176">
        <v>21850.11</v>
      </c>
      <c r="DI182" s="176">
        <v>39795.592000000004</v>
      </c>
      <c r="DJ182" s="176">
        <v>30660.446</v>
      </c>
      <c r="DK182" s="176">
        <v>27158.779000000002</v>
      </c>
      <c r="DL182" s="176">
        <v>30854.711000000003</v>
      </c>
      <c r="DM182" s="176">
        <v>25986.563000000002</v>
      </c>
      <c r="DN182" s="176">
        <v>22995.489000000001</v>
      </c>
      <c r="DO182" s="176">
        <v>38718.012000000002</v>
      </c>
      <c r="DP182" s="176">
        <v>26315.814999999995</v>
      </c>
      <c r="DQ182" s="176">
        <v>30808.115000000002</v>
      </c>
      <c r="DR182" s="176">
        <v>39365.451000000001</v>
      </c>
      <c r="DS182" s="176">
        <v>28850.638999999999</v>
      </c>
      <c r="DT182" s="176">
        <v>38234.938999999998</v>
      </c>
      <c r="DU182" s="176">
        <v>36128.845000000001</v>
      </c>
      <c r="DV182" s="176">
        <v>25800.995999999999</v>
      </c>
      <c r="DW182" s="176">
        <v>26877.362999999998</v>
      </c>
      <c r="DX182" s="176">
        <v>31853.510000000002</v>
      </c>
      <c r="DY182" s="176">
        <v>34136.603999999999</v>
      </c>
      <c r="DZ182" s="176">
        <v>37280.335999999996</v>
      </c>
      <c r="EA182" s="176">
        <v>33858.033000000003</v>
      </c>
      <c r="EB182" s="176">
        <v>27228.760000000002</v>
      </c>
      <c r="EC182" s="176">
        <v>33842.833000000006</v>
      </c>
      <c r="ED182" s="176">
        <v>37598.872000000003</v>
      </c>
      <c r="EE182" s="176">
        <v>45955.691999999995</v>
      </c>
      <c r="EF182" s="277">
        <f t="shared" si="4"/>
        <v>363359.72200000001</v>
      </c>
      <c r="EG182" s="277">
        <f t="shared" si="5"/>
        <v>408796.783</v>
      </c>
    </row>
    <row r="183" spans="1:137" x14ac:dyDescent="0.2">
      <c r="A183" s="205" t="str">
        <f>IF('1'!$A$1=1,B183,C183)</f>
        <v>Direct investment</v>
      </c>
      <c r="B183" s="206" t="s">
        <v>168</v>
      </c>
      <c r="C183" s="206" t="s">
        <v>167</v>
      </c>
      <c r="D183" s="179">
        <v>21236.433999999997</v>
      </c>
      <c r="E183" s="179">
        <v>25336.688999999995</v>
      </c>
      <c r="F183" s="179">
        <v>26605.11</v>
      </c>
      <c r="G183" s="179">
        <v>-17463.583999999999</v>
      </c>
      <c r="H183" s="179">
        <v>-16899.526999999998</v>
      </c>
      <c r="I183" s="179">
        <v>-18090.374</v>
      </c>
      <c r="J183" s="179">
        <v>-1435.9870000000001</v>
      </c>
      <c r="K183" s="179">
        <v>-2249.1949999999997</v>
      </c>
      <c r="L183" s="179">
        <v>-1655.5409999999997</v>
      </c>
      <c r="M183" s="179">
        <v>12231.133000000002</v>
      </c>
      <c r="N183" s="179">
        <v>14267.327000000001</v>
      </c>
      <c r="O183" s="179">
        <v>15145.226000000001</v>
      </c>
      <c r="P183" s="179">
        <v>5409.9110000000001</v>
      </c>
      <c r="Q183" s="179">
        <v>4170.1019999999999</v>
      </c>
      <c r="R183" s="179">
        <v>8117.6980000000003</v>
      </c>
      <c r="S183" s="179">
        <v>-13558.003999999999</v>
      </c>
      <c r="T183" s="179">
        <v>-12653.650999999998</v>
      </c>
      <c r="U183" s="179">
        <v>-14072.555999999999</v>
      </c>
      <c r="V183" s="179">
        <v>-4367.7530000000006</v>
      </c>
      <c r="W183" s="179">
        <v>-5439.0639999999994</v>
      </c>
      <c r="X183" s="179">
        <v>-4020.1449999999995</v>
      </c>
      <c r="Y183" s="179">
        <v>-4636.3109999999997</v>
      </c>
      <c r="Z183" s="179">
        <v>-4471.9640000000009</v>
      </c>
      <c r="AA183" s="179">
        <v>-6996.6080000000002</v>
      </c>
      <c r="AB183" s="179">
        <v>-8661.0460000000003</v>
      </c>
      <c r="AC183" s="179">
        <v>-9540.8019999999997</v>
      </c>
      <c r="AD183" s="179">
        <v>-11124.643</v>
      </c>
      <c r="AE183" s="179">
        <v>-9990.741</v>
      </c>
      <c r="AF183" s="179">
        <v>-10384.510999999999</v>
      </c>
      <c r="AG183" s="179">
        <v>-9425.2980000000007</v>
      </c>
      <c r="AH183" s="179">
        <v>-5946.973</v>
      </c>
      <c r="AI183" s="179">
        <v>-5101.4189999999999</v>
      </c>
      <c r="AJ183" s="179">
        <v>-5143.3960000000006</v>
      </c>
      <c r="AK183" s="179">
        <v>-6637.0900000000011</v>
      </c>
      <c r="AL183" s="179">
        <v>-7023.4869999999992</v>
      </c>
      <c r="AM183" s="179">
        <v>-12079.748000000001</v>
      </c>
      <c r="AN183" s="179">
        <v>-19050.999</v>
      </c>
      <c r="AO183" s="179">
        <v>-17688.353999999999</v>
      </c>
      <c r="AP183" s="179">
        <v>-22337.341</v>
      </c>
      <c r="AQ183" s="179">
        <v>-11219.1</v>
      </c>
      <c r="AR183" s="179">
        <v>-10655.758999999998</v>
      </c>
      <c r="AS183" s="179">
        <v>-12131.605</v>
      </c>
      <c r="AT183" s="179">
        <v>-3564.0930000000017</v>
      </c>
      <c r="AU183" s="179">
        <v>-4067.3659999999991</v>
      </c>
      <c r="AV183" s="179">
        <v>-3608.4820000000004</v>
      </c>
      <c r="AW183" s="179">
        <v>-19126.619000000002</v>
      </c>
      <c r="AX183" s="179">
        <v>-19637.249000000003</v>
      </c>
      <c r="AY183" s="179">
        <v>-20702.907999999999</v>
      </c>
      <c r="AZ183" s="179">
        <v>-10426.811</v>
      </c>
      <c r="BA183" s="179">
        <v>-9832.1669999999995</v>
      </c>
      <c r="BB183" s="179">
        <v>-13297.449000000001</v>
      </c>
      <c r="BC183" s="179">
        <v>-15657.914000000001</v>
      </c>
      <c r="BD183" s="179">
        <v>-15035.944000000001</v>
      </c>
      <c r="BE183" s="179">
        <v>-17410.572</v>
      </c>
      <c r="BF183" s="179">
        <v>-20652.586000000003</v>
      </c>
      <c r="BG183" s="179">
        <v>-19667.405000000002</v>
      </c>
      <c r="BH183" s="179">
        <v>-20583.640000000003</v>
      </c>
      <c r="BI183" s="179">
        <v>-11883.131000000001</v>
      </c>
      <c r="BJ183" s="179">
        <v>-10088.151999999998</v>
      </c>
      <c r="BK183" s="179">
        <v>-13575.425000000001</v>
      </c>
      <c r="BL183" s="179">
        <v>5788.6449999999986</v>
      </c>
      <c r="BM183" s="179">
        <v>7010.009</v>
      </c>
      <c r="BN183" s="179">
        <v>7157.7310000000016</v>
      </c>
      <c r="BO183" s="179">
        <v>-12468.891</v>
      </c>
      <c r="BP183" s="179">
        <v>-14318.851000000001</v>
      </c>
      <c r="BQ183" s="179">
        <v>-17226.236000000001</v>
      </c>
      <c r="BR183" s="179">
        <v>-9805.3079999999991</v>
      </c>
      <c r="BS183" s="179">
        <v>-9880.1890000000003</v>
      </c>
      <c r="BT183" s="179">
        <v>-9903.7580000000016</v>
      </c>
      <c r="BU183" s="179">
        <v>-15861.972</v>
      </c>
      <c r="BV183" s="179">
        <v>-15542.275000000001</v>
      </c>
      <c r="BW183" s="179">
        <v>-25014.710999999999</v>
      </c>
      <c r="BX183" s="179">
        <v>-24776.958000000002</v>
      </c>
      <c r="BY183" s="179">
        <v>-25263.501</v>
      </c>
      <c r="BZ183" s="179">
        <v>-32770.963999999993</v>
      </c>
      <c r="CA183" s="179">
        <v>-41839.154999999999</v>
      </c>
      <c r="CB183" s="179">
        <v>-36905.01</v>
      </c>
      <c r="CC183" s="179">
        <v>-37155.182000000008</v>
      </c>
      <c r="CD183" s="179">
        <v>-37420.006000000001</v>
      </c>
      <c r="CE183" s="179">
        <v>-36534.534999999996</v>
      </c>
      <c r="CF183" s="179">
        <v>-38167.284999999996</v>
      </c>
      <c r="CG183" s="179">
        <v>-37293.796999999991</v>
      </c>
      <c r="CH183" s="179">
        <v>-38637.925999999999</v>
      </c>
      <c r="CI183" s="179">
        <v>-44630.075000000004</v>
      </c>
      <c r="CJ183" s="179">
        <v>-15053.923999999999</v>
      </c>
      <c r="CK183" s="179">
        <v>-8893.4770000000008</v>
      </c>
      <c r="CL183" s="179">
        <v>585.09799999999996</v>
      </c>
      <c r="CM183" s="179">
        <v>-3744.6279999999997</v>
      </c>
      <c r="CN183" s="179">
        <v>-3890.902</v>
      </c>
      <c r="CO183" s="179">
        <v>-4973.3329999999996</v>
      </c>
      <c r="CP183" s="179">
        <v>-637.00199999999973</v>
      </c>
      <c r="CQ183" s="179">
        <v>-2047.8419999999999</v>
      </c>
      <c r="CR183" s="179">
        <v>731.37199999999984</v>
      </c>
      <c r="CS183" s="179">
        <v>-4900.192</v>
      </c>
      <c r="CT183" s="179">
        <v>-5924.1129999999985</v>
      </c>
      <c r="CU183" s="179">
        <v>-8995.8760000000002</v>
      </c>
      <c r="CV183" s="179">
        <v>-15907.341</v>
      </c>
      <c r="CW183" s="179">
        <v>-15102.831000000002</v>
      </c>
      <c r="CX183" s="179">
        <v>-18467.143</v>
      </c>
      <c r="CY183" s="179">
        <v>-14664.009</v>
      </c>
      <c r="CZ183" s="179">
        <v>-13566.951000000001</v>
      </c>
      <c r="DA183" s="179">
        <v>-16492.437999999998</v>
      </c>
      <c r="DB183" s="179">
        <v>-18905.966</v>
      </c>
      <c r="DC183" s="179">
        <v>-16931.261999999999</v>
      </c>
      <c r="DD183" s="179">
        <v>-19564.201000000001</v>
      </c>
      <c r="DE183" s="179">
        <v>-10590.495000000001</v>
      </c>
      <c r="DF183" s="179">
        <v>-10557.382000000001</v>
      </c>
      <c r="DG183" s="179">
        <v>3227.1719999999978</v>
      </c>
      <c r="DH183" s="179">
        <v>-17987.525999999998</v>
      </c>
      <c r="DI183" s="179">
        <v>-17961.178</v>
      </c>
      <c r="DJ183" s="179">
        <v>-25866.127</v>
      </c>
      <c r="DK183" s="179">
        <v>-17712.247000000003</v>
      </c>
      <c r="DL183" s="179">
        <v>-16757.643</v>
      </c>
      <c r="DM183" s="179">
        <v>-20036.368000000002</v>
      </c>
      <c r="DN183" s="179">
        <v>-16396.07</v>
      </c>
      <c r="DO183" s="179">
        <v>-16187.424000000003</v>
      </c>
      <c r="DP183" s="179">
        <v>-18932.537999999997</v>
      </c>
      <c r="DQ183" s="179">
        <v>-20456.258000000002</v>
      </c>
      <c r="DR183" s="179">
        <v>-16994.958999999999</v>
      </c>
      <c r="DS183" s="179">
        <v>-20959.508999999998</v>
      </c>
      <c r="DT183" s="179">
        <v>-20843.936999999998</v>
      </c>
      <c r="DU183" s="179">
        <v>-14334.86</v>
      </c>
      <c r="DV183" s="179">
        <v>-19910.737000000001</v>
      </c>
      <c r="DW183" s="179">
        <v>-18304.767999999996</v>
      </c>
      <c r="DX183" s="179">
        <v>-17193.420000000002</v>
      </c>
      <c r="DY183" s="179">
        <v>-22328.082999999999</v>
      </c>
      <c r="DZ183" s="179">
        <v>-15756.375</v>
      </c>
      <c r="EA183" s="179">
        <v>-15292.061000000002</v>
      </c>
      <c r="EB183" s="179">
        <v>-20824.423000000003</v>
      </c>
      <c r="EC183" s="179">
        <v>-23269.550000000003</v>
      </c>
      <c r="ED183" s="179">
        <v>-22694.055999999997</v>
      </c>
      <c r="EE183" s="179">
        <v>-25657.539000000001</v>
      </c>
      <c r="EF183" s="278">
        <f t="shared" si="4"/>
        <v>-226247.84700000001</v>
      </c>
      <c r="EG183" s="278">
        <f t="shared" si="5"/>
        <v>-236409.80899999995</v>
      </c>
    </row>
    <row r="184" spans="1:137" x14ac:dyDescent="0.2">
      <c r="A184" s="174" t="str">
        <f>IF('1'!$A$1=1,B184,C184)</f>
        <v xml:space="preserve">      Credit</v>
      </c>
      <c r="B184" s="175" t="s">
        <v>214</v>
      </c>
      <c r="C184" s="175" t="s">
        <v>245</v>
      </c>
      <c r="D184" s="176">
        <v>506.00599999999997</v>
      </c>
      <c r="E184" s="176">
        <v>0</v>
      </c>
      <c r="F184" s="176">
        <v>0</v>
      </c>
      <c r="G184" s="176">
        <v>22.709</v>
      </c>
      <c r="H184" s="176">
        <v>20.914999999999999</v>
      </c>
      <c r="I184" s="176">
        <v>0</v>
      </c>
      <c r="J184" s="176">
        <v>87.028999999999996</v>
      </c>
      <c r="K184" s="176">
        <v>0</v>
      </c>
      <c r="L184" s="176">
        <v>0</v>
      </c>
      <c r="M184" s="176">
        <v>0</v>
      </c>
      <c r="N184" s="176">
        <v>23.312999999999999</v>
      </c>
      <c r="O184" s="176">
        <v>70.224999999999994</v>
      </c>
      <c r="P184" s="176">
        <v>48.518999999999998</v>
      </c>
      <c r="Q184" s="176">
        <v>79.179000000000002</v>
      </c>
      <c r="R184" s="176">
        <v>0</v>
      </c>
      <c r="S184" s="176">
        <v>25.629000000000001</v>
      </c>
      <c r="T184" s="176">
        <v>25.206</v>
      </c>
      <c r="U184" s="176">
        <v>0</v>
      </c>
      <c r="V184" s="176">
        <v>99.266999999999996</v>
      </c>
      <c r="W184" s="176">
        <v>150.38900000000001</v>
      </c>
      <c r="X184" s="176">
        <v>78.825999999999993</v>
      </c>
      <c r="Y184" s="176">
        <v>154.54300000000001</v>
      </c>
      <c r="Z184" s="176">
        <v>25.701000000000001</v>
      </c>
      <c r="AA184" s="176">
        <v>52.408999999999999</v>
      </c>
      <c r="AB184" s="176">
        <v>0</v>
      </c>
      <c r="AC184" s="176">
        <v>54.055999999999997</v>
      </c>
      <c r="AD184" s="176">
        <v>0</v>
      </c>
      <c r="AE184" s="176">
        <v>107.42700000000001</v>
      </c>
      <c r="AF184" s="176">
        <v>26.423999999999999</v>
      </c>
      <c r="AG184" s="176">
        <v>78.326999999999998</v>
      </c>
      <c r="AH184" s="176">
        <v>129.846</v>
      </c>
      <c r="AI184" s="176">
        <v>76.906000000000006</v>
      </c>
      <c r="AJ184" s="176">
        <v>130.54300000000001</v>
      </c>
      <c r="AK184" s="176">
        <v>53.31</v>
      </c>
      <c r="AL184" s="176">
        <v>26.704999999999998</v>
      </c>
      <c r="AM184" s="176">
        <v>165.09899999999999</v>
      </c>
      <c r="AN184" s="176">
        <v>56.869</v>
      </c>
      <c r="AO184" s="176">
        <v>0</v>
      </c>
      <c r="AP184" s="176">
        <v>79.024000000000001</v>
      </c>
      <c r="AQ184" s="176">
        <v>156.91</v>
      </c>
      <c r="AR184" s="176">
        <v>26.181000000000001</v>
      </c>
      <c r="AS184" s="176">
        <v>131.011</v>
      </c>
      <c r="AT184" s="176">
        <v>211.20500000000001</v>
      </c>
      <c r="AU184" s="176">
        <v>109.929</v>
      </c>
      <c r="AV184" s="176">
        <v>84.573999999999998</v>
      </c>
      <c r="AW184" s="176">
        <v>140.637</v>
      </c>
      <c r="AX184" s="176">
        <v>83.8</v>
      </c>
      <c r="AY184" s="176">
        <v>1389.4570000000001</v>
      </c>
      <c r="AZ184" s="176">
        <v>195.154</v>
      </c>
      <c r="BA184" s="176">
        <v>135.803</v>
      </c>
      <c r="BB184" s="176">
        <v>161.18100000000001</v>
      </c>
      <c r="BC184" s="176">
        <v>134.05699999999999</v>
      </c>
      <c r="BD184" s="176">
        <v>131.89400000000001</v>
      </c>
      <c r="BE184" s="176">
        <v>79.5</v>
      </c>
      <c r="BF184" s="176">
        <v>849.79499999999996</v>
      </c>
      <c r="BG184" s="176">
        <v>151.482</v>
      </c>
      <c r="BH184" s="176">
        <v>222.928</v>
      </c>
      <c r="BI184" s="176">
        <v>148.84899999999999</v>
      </c>
      <c r="BJ184" s="176">
        <v>146.20599999999999</v>
      </c>
      <c r="BK184" s="176">
        <v>70.828000000000003</v>
      </c>
      <c r="BL184" s="176">
        <v>48.238999999999997</v>
      </c>
      <c r="BM184" s="176">
        <v>24.597000000000001</v>
      </c>
      <c r="BN184" s="176">
        <v>237.71</v>
      </c>
      <c r="BO184" s="176">
        <v>81.674000000000007</v>
      </c>
      <c r="BP184" s="176">
        <v>214.51499999999999</v>
      </c>
      <c r="BQ184" s="176">
        <v>80.122</v>
      </c>
      <c r="BR184" s="176">
        <v>163.87700000000001</v>
      </c>
      <c r="BS184" s="176">
        <v>110.086</v>
      </c>
      <c r="BT184" s="176">
        <v>111.90700000000001</v>
      </c>
      <c r="BU184" s="176">
        <v>113.3</v>
      </c>
      <c r="BV184" s="176">
        <v>226.48099999999999</v>
      </c>
      <c r="BW184" s="176">
        <v>197.18799999999999</v>
      </c>
      <c r="BX184" s="176">
        <v>56.44</v>
      </c>
      <c r="BY184" s="176">
        <v>195.19300000000001</v>
      </c>
      <c r="BZ184" s="176">
        <v>194.56899999999999</v>
      </c>
      <c r="CA184" s="176">
        <v>111.72</v>
      </c>
      <c r="CB184" s="176">
        <v>82.808999999999997</v>
      </c>
      <c r="CC184" s="176">
        <v>490.31799999999998</v>
      </c>
      <c r="CD184" s="176">
        <v>326.57499999999999</v>
      </c>
      <c r="CE184" s="176">
        <v>401.77300000000002</v>
      </c>
      <c r="CF184" s="176">
        <v>347.46100000000001</v>
      </c>
      <c r="CG184" s="176">
        <v>210.99700000000001</v>
      </c>
      <c r="CH184" s="176">
        <v>185.12299999999999</v>
      </c>
      <c r="CI184" s="176">
        <v>244.92099999999999</v>
      </c>
      <c r="CJ184" s="176">
        <v>139.90600000000001</v>
      </c>
      <c r="CK184" s="176">
        <v>142.06800000000001</v>
      </c>
      <c r="CL184" s="176">
        <v>0</v>
      </c>
      <c r="CM184" s="176">
        <v>0</v>
      </c>
      <c r="CN184" s="176">
        <v>29.254999999999999</v>
      </c>
      <c r="CO184" s="176">
        <v>58.51</v>
      </c>
      <c r="CP184" s="176">
        <v>63.7</v>
      </c>
      <c r="CQ184" s="176">
        <v>73.137</v>
      </c>
      <c r="CR184" s="176">
        <v>36.569000000000003</v>
      </c>
      <c r="CS184" s="176">
        <v>36.569000000000003</v>
      </c>
      <c r="CT184" s="176">
        <v>36.569000000000003</v>
      </c>
      <c r="CU184" s="176">
        <v>0</v>
      </c>
      <c r="CV184" s="176">
        <v>0</v>
      </c>
      <c r="CW184" s="176">
        <v>0</v>
      </c>
      <c r="CX184" s="176">
        <v>36.569000000000003</v>
      </c>
      <c r="CY184" s="176">
        <v>73.137</v>
      </c>
      <c r="CZ184" s="176">
        <v>292.54899999999998</v>
      </c>
      <c r="DA184" s="176">
        <v>73.137</v>
      </c>
      <c r="DB184" s="176">
        <v>36.569000000000003</v>
      </c>
      <c r="DC184" s="176">
        <v>36.569000000000003</v>
      </c>
      <c r="DD184" s="176">
        <v>36.569000000000003</v>
      </c>
      <c r="DE184" s="176">
        <v>36.518999999999998</v>
      </c>
      <c r="DF184" s="176">
        <v>144.62200000000001</v>
      </c>
      <c r="DG184" s="176">
        <v>74.188000000000002</v>
      </c>
      <c r="DH184" s="176">
        <v>265.07900000000001</v>
      </c>
      <c r="DI184" s="176">
        <v>37.972999999999999</v>
      </c>
      <c r="DJ184" s="176">
        <v>193.31899999999999</v>
      </c>
      <c r="DK184" s="176">
        <v>118.08199999999999</v>
      </c>
      <c r="DL184" s="176">
        <v>158.84</v>
      </c>
      <c r="DM184" s="176">
        <v>202.38800000000001</v>
      </c>
      <c r="DN184" s="176">
        <v>122.971</v>
      </c>
      <c r="DO184" s="176">
        <v>123.568</v>
      </c>
      <c r="DP184" s="176">
        <v>41.247</v>
      </c>
      <c r="DQ184" s="176">
        <v>41.241999999999997</v>
      </c>
      <c r="DR184" s="176">
        <v>206.751</v>
      </c>
      <c r="DS184" s="176">
        <v>41.752000000000002</v>
      </c>
      <c r="DT184" s="176">
        <v>84.218000000000004</v>
      </c>
      <c r="DU184" s="176">
        <v>83.341999999999999</v>
      </c>
      <c r="DV184" s="176">
        <v>82.960999999999999</v>
      </c>
      <c r="DW184" s="176">
        <v>124.241</v>
      </c>
      <c r="DX184" s="176">
        <v>166.12</v>
      </c>
      <c r="DY184" s="176">
        <v>83.159000000000006</v>
      </c>
      <c r="DZ184" s="176">
        <v>41.793999999999997</v>
      </c>
      <c r="EA184" s="176">
        <v>82.884</v>
      </c>
      <c r="EB184" s="176">
        <v>82.637</v>
      </c>
      <c r="EC184" s="176">
        <v>166.50800000000001</v>
      </c>
      <c r="ED184" s="176">
        <v>126.312</v>
      </c>
      <c r="EE184" s="176">
        <v>211</v>
      </c>
      <c r="EF184" s="277">
        <f t="shared" si="4"/>
        <v>1553.212</v>
      </c>
      <c r="EG184" s="277">
        <f t="shared" si="5"/>
        <v>1335.1759999999999</v>
      </c>
    </row>
    <row r="185" spans="1:137" x14ac:dyDescent="0.2">
      <c r="A185" s="174" t="str">
        <f>IF('1'!$A$1=1,B185,C185)</f>
        <v xml:space="preserve">      Debit</v>
      </c>
      <c r="B185" s="175" t="s">
        <v>216</v>
      </c>
      <c r="C185" s="175" t="s">
        <v>246</v>
      </c>
      <c r="D185" s="176">
        <v>-20730.427999999996</v>
      </c>
      <c r="E185" s="176">
        <v>-25336.688999999995</v>
      </c>
      <c r="F185" s="176">
        <v>-26605.11</v>
      </c>
      <c r="G185" s="176">
        <v>17486.292999999998</v>
      </c>
      <c r="H185" s="176">
        <v>16920.441999999999</v>
      </c>
      <c r="I185" s="176">
        <v>18090.374</v>
      </c>
      <c r="J185" s="176">
        <v>1523.0160000000001</v>
      </c>
      <c r="K185" s="176">
        <v>2249.1949999999997</v>
      </c>
      <c r="L185" s="176">
        <v>1655.5409999999997</v>
      </c>
      <c r="M185" s="176">
        <v>-12231.133000000002</v>
      </c>
      <c r="N185" s="176">
        <v>-14244.014000000001</v>
      </c>
      <c r="O185" s="176">
        <v>-15075.001</v>
      </c>
      <c r="P185" s="176">
        <v>-5361.3919999999998</v>
      </c>
      <c r="Q185" s="176">
        <v>-4090.9229999999998</v>
      </c>
      <c r="R185" s="176">
        <v>-8117.6980000000003</v>
      </c>
      <c r="S185" s="176">
        <v>13583.633</v>
      </c>
      <c r="T185" s="176">
        <v>12678.856999999998</v>
      </c>
      <c r="U185" s="176">
        <v>14072.555999999999</v>
      </c>
      <c r="V185" s="176">
        <v>4467.0200000000004</v>
      </c>
      <c r="W185" s="176">
        <v>5589.4529999999995</v>
      </c>
      <c r="X185" s="176">
        <v>4098.9709999999995</v>
      </c>
      <c r="Y185" s="176">
        <v>4790.8539999999994</v>
      </c>
      <c r="Z185" s="176">
        <v>4497.6650000000009</v>
      </c>
      <c r="AA185" s="176">
        <v>7049.0169999999998</v>
      </c>
      <c r="AB185" s="176">
        <v>8661.0460000000003</v>
      </c>
      <c r="AC185" s="176">
        <v>9594.8580000000002</v>
      </c>
      <c r="AD185" s="176">
        <v>11124.643</v>
      </c>
      <c r="AE185" s="176">
        <v>10098.168</v>
      </c>
      <c r="AF185" s="176">
        <v>10410.934999999999</v>
      </c>
      <c r="AG185" s="176">
        <v>9503.625</v>
      </c>
      <c r="AH185" s="176">
        <v>6076.8189999999995</v>
      </c>
      <c r="AI185" s="176">
        <v>5178.3249999999998</v>
      </c>
      <c r="AJ185" s="176">
        <v>5273.9390000000003</v>
      </c>
      <c r="AK185" s="176">
        <v>6690.4000000000015</v>
      </c>
      <c r="AL185" s="176">
        <v>7050.1919999999991</v>
      </c>
      <c r="AM185" s="176">
        <v>12244.847000000002</v>
      </c>
      <c r="AN185" s="176">
        <v>19107.867999999999</v>
      </c>
      <c r="AO185" s="176">
        <v>17688.353999999999</v>
      </c>
      <c r="AP185" s="176">
        <v>22416.365000000002</v>
      </c>
      <c r="AQ185" s="176">
        <v>11376.01</v>
      </c>
      <c r="AR185" s="176">
        <v>10681.939999999999</v>
      </c>
      <c r="AS185" s="176">
        <v>12262.616</v>
      </c>
      <c r="AT185" s="176">
        <v>3775.2980000000016</v>
      </c>
      <c r="AU185" s="176">
        <v>4177.2949999999992</v>
      </c>
      <c r="AV185" s="176">
        <v>3693.0560000000005</v>
      </c>
      <c r="AW185" s="176">
        <v>19267.256000000001</v>
      </c>
      <c r="AX185" s="176">
        <v>19721.049000000003</v>
      </c>
      <c r="AY185" s="176">
        <v>22092.364999999998</v>
      </c>
      <c r="AZ185" s="176">
        <v>10621.965</v>
      </c>
      <c r="BA185" s="176">
        <v>9967.9699999999993</v>
      </c>
      <c r="BB185" s="176">
        <v>13458.630000000001</v>
      </c>
      <c r="BC185" s="176">
        <v>15791.971000000001</v>
      </c>
      <c r="BD185" s="176">
        <v>15167.838000000002</v>
      </c>
      <c r="BE185" s="176">
        <v>17490.072</v>
      </c>
      <c r="BF185" s="176">
        <v>21502.381000000001</v>
      </c>
      <c r="BG185" s="176">
        <v>19818.887000000002</v>
      </c>
      <c r="BH185" s="176">
        <v>20806.568000000003</v>
      </c>
      <c r="BI185" s="176">
        <v>12031.980000000001</v>
      </c>
      <c r="BJ185" s="176">
        <v>10234.357999999998</v>
      </c>
      <c r="BK185" s="176">
        <v>13646.253000000001</v>
      </c>
      <c r="BL185" s="176">
        <v>-5740.405999999999</v>
      </c>
      <c r="BM185" s="176">
        <v>-6985.4120000000003</v>
      </c>
      <c r="BN185" s="176">
        <v>-6920.0210000000015</v>
      </c>
      <c r="BO185" s="176">
        <v>12550.565000000001</v>
      </c>
      <c r="BP185" s="176">
        <v>14533.366</v>
      </c>
      <c r="BQ185" s="176">
        <v>17306.358</v>
      </c>
      <c r="BR185" s="176">
        <v>9969.1849999999995</v>
      </c>
      <c r="BS185" s="176">
        <v>9990.2749999999996</v>
      </c>
      <c r="BT185" s="176">
        <v>10015.665000000001</v>
      </c>
      <c r="BU185" s="176">
        <v>15975.271999999999</v>
      </c>
      <c r="BV185" s="176">
        <v>15768.756000000001</v>
      </c>
      <c r="BW185" s="176">
        <v>25211.898999999998</v>
      </c>
      <c r="BX185" s="176">
        <v>24833.398000000001</v>
      </c>
      <c r="BY185" s="176">
        <v>25458.694</v>
      </c>
      <c r="BZ185" s="176">
        <v>32965.532999999996</v>
      </c>
      <c r="CA185" s="176">
        <v>41950.875</v>
      </c>
      <c r="CB185" s="176">
        <v>36987.819000000003</v>
      </c>
      <c r="CC185" s="176">
        <v>37645.500000000007</v>
      </c>
      <c r="CD185" s="176">
        <v>37746.580999999998</v>
      </c>
      <c r="CE185" s="176">
        <v>36936.307999999997</v>
      </c>
      <c r="CF185" s="176">
        <v>38514.745999999999</v>
      </c>
      <c r="CG185" s="176">
        <v>37504.793999999994</v>
      </c>
      <c r="CH185" s="176">
        <v>38823.048999999999</v>
      </c>
      <c r="CI185" s="176">
        <v>44874.996000000006</v>
      </c>
      <c r="CJ185" s="176">
        <v>15193.83</v>
      </c>
      <c r="CK185" s="176">
        <v>9035.5450000000001</v>
      </c>
      <c r="CL185" s="176">
        <v>-585.09799999999996</v>
      </c>
      <c r="CM185" s="176">
        <v>3744.6279999999997</v>
      </c>
      <c r="CN185" s="176">
        <v>3920.1570000000002</v>
      </c>
      <c r="CO185" s="176">
        <v>5031.8429999999998</v>
      </c>
      <c r="CP185" s="176">
        <v>700.70199999999977</v>
      </c>
      <c r="CQ185" s="176">
        <v>2120.9789999999998</v>
      </c>
      <c r="CR185" s="176">
        <v>-694.80299999999988</v>
      </c>
      <c r="CS185" s="176">
        <v>4936.7610000000004</v>
      </c>
      <c r="CT185" s="176">
        <v>5960.6819999999989</v>
      </c>
      <c r="CU185" s="176">
        <v>8995.8760000000002</v>
      </c>
      <c r="CV185" s="176">
        <v>15907.341</v>
      </c>
      <c r="CW185" s="176">
        <v>15102.831000000002</v>
      </c>
      <c r="CX185" s="176">
        <v>18503.712</v>
      </c>
      <c r="CY185" s="176">
        <v>14737.146000000001</v>
      </c>
      <c r="CZ185" s="176">
        <v>13859.5</v>
      </c>
      <c r="DA185" s="176">
        <v>16565.574999999997</v>
      </c>
      <c r="DB185" s="176">
        <v>18942.535</v>
      </c>
      <c r="DC185" s="176">
        <v>16967.830999999998</v>
      </c>
      <c r="DD185" s="176">
        <v>19600.77</v>
      </c>
      <c r="DE185" s="176">
        <v>10627.014000000001</v>
      </c>
      <c r="DF185" s="176">
        <v>10702.004000000001</v>
      </c>
      <c r="DG185" s="176">
        <v>-3152.9839999999976</v>
      </c>
      <c r="DH185" s="176">
        <v>18252.605</v>
      </c>
      <c r="DI185" s="176">
        <v>17999.151000000002</v>
      </c>
      <c r="DJ185" s="176">
        <v>26059.446</v>
      </c>
      <c r="DK185" s="176">
        <v>17830.329000000002</v>
      </c>
      <c r="DL185" s="176">
        <v>16916.483</v>
      </c>
      <c r="DM185" s="176">
        <v>20238.756000000001</v>
      </c>
      <c r="DN185" s="176">
        <v>16519.041000000001</v>
      </c>
      <c r="DO185" s="176">
        <v>16310.992000000002</v>
      </c>
      <c r="DP185" s="176">
        <v>18973.784999999996</v>
      </c>
      <c r="DQ185" s="176">
        <v>20497.5</v>
      </c>
      <c r="DR185" s="176">
        <v>17201.71</v>
      </c>
      <c r="DS185" s="176">
        <v>21001.260999999999</v>
      </c>
      <c r="DT185" s="176">
        <v>20928.154999999999</v>
      </c>
      <c r="DU185" s="176">
        <v>14418.202000000001</v>
      </c>
      <c r="DV185" s="176">
        <v>19993.698</v>
      </c>
      <c r="DW185" s="176">
        <v>18429.008999999998</v>
      </c>
      <c r="DX185" s="176">
        <v>17359.54</v>
      </c>
      <c r="DY185" s="176">
        <v>22411.241999999998</v>
      </c>
      <c r="DZ185" s="176">
        <v>15798.169</v>
      </c>
      <c r="EA185" s="176">
        <v>15374.945000000002</v>
      </c>
      <c r="EB185" s="176">
        <v>20907.060000000001</v>
      </c>
      <c r="EC185" s="176">
        <v>23436.058000000005</v>
      </c>
      <c r="ED185" s="176">
        <v>22820.367999999999</v>
      </c>
      <c r="EE185" s="176">
        <v>25868.539000000001</v>
      </c>
      <c r="EF185" s="277">
        <f t="shared" si="4"/>
        <v>227801.05899999998</v>
      </c>
      <c r="EG185" s="277">
        <f t="shared" si="5"/>
        <v>237744.98500000002</v>
      </c>
    </row>
    <row r="186" spans="1:137" ht="25.5" x14ac:dyDescent="0.2">
      <c r="A186" s="207" t="str">
        <f>IF('1'!$A$1=1,B186,C186)</f>
        <v>Income on equity and investment fund shares</v>
      </c>
      <c r="B186" s="208" t="s">
        <v>323</v>
      </c>
      <c r="C186" s="208" t="s">
        <v>322</v>
      </c>
      <c r="D186" s="176">
        <v>23070.705999999998</v>
      </c>
      <c r="E186" s="176">
        <v>26854.441999999995</v>
      </c>
      <c r="F186" s="176">
        <v>27395.821</v>
      </c>
      <c r="G186" s="176">
        <v>-14488.643999999998</v>
      </c>
      <c r="H186" s="176">
        <v>-16000.170999999998</v>
      </c>
      <c r="I186" s="176">
        <v>-16922.567999999999</v>
      </c>
      <c r="J186" s="176">
        <v>-826.78100000000006</v>
      </c>
      <c r="K186" s="176">
        <v>-908.32899999999995</v>
      </c>
      <c r="L186" s="176">
        <v>-914.90399999999988</v>
      </c>
      <c r="M186" s="176">
        <v>13126.626000000002</v>
      </c>
      <c r="N186" s="176">
        <v>15223.145</v>
      </c>
      <c r="O186" s="176">
        <v>17532.880999999998</v>
      </c>
      <c r="P186" s="176">
        <v>6307.5190000000002</v>
      </c>
      <c r="Q186" s="176">
        <v>7152.5169999999998</v>
      </c>
      <c r="R186" s="176">
        <v>9567.2870000000003</v>
      </c>
      <c r="S186" s="176">
        <v>-11456.385999999999</v>
      </c>
      <c r="T186" s="176">
        <v>-11292.501999999999</v>
      </c>
      <c r="U186" s="176">
        <v>-12226.156999999999</v>
      </c>
      <c r="V186" s="176">
        <v>-2630.5790000000006</v>
      </c>
      <c r="W186" s="176">
        <v>-2782.194</v>
      </c>
      <c r="X186" s="176">
        <v>-2890.3009999999999</v>
      </c>
      <c r="Y186" s="176">
        <v>-3065.116</v>
      </c>
      <c r="Z186" s="176">
        <v>-3007.01</v>
      </c>
      <c r="AA186" s="176">
        <v>-3511.4059999999999</v>
      </c>
      <c r="AB186" s="176">
        <v>-7575.0209999999997</v>
      </c>
      <c r="AC186" s="176">
        <v>-7567.7750000000005</v>
      </c>
      <c r="AD186" s="176">
        <v>-9504.5499999999993</v>
      </c>
      <c r="AE186" s="176">
        <v>-7815.3379999999997</v>
      </c>
      <c r="AF186" s="176">
        <v>-8217.7679999999982</v>
      </c>
      <c r="AG186" s="176">
        <v>-8459.2699999999986</v>
      </c>
      <c r="AH186" s="176">
        <v>-4388.8139999999994</v>
      </c>
      <c r="AI186" s="176">
        <v>-4563.0779999999995</v>
      </c>
      <c r="AJ186" s="176">
        <v>-4412.3550000000005</v>
      </c>
      <c r="AK186" s="176">
        <v>-6024.0250000000005</v>
      </c>
      <c r="AL186" s="176">
        <v>-6516.0869999999995</v>
      </c>
      <c r="AM186" s="176">
        <v>-7484.491</v>
      </c>
      <c r="AN186" s="176">
        <v>-16918.424999999999</v>
      </c>
      <c r="AO186" s="176">
        <v>-16846.050999999999</v>
      </c>
      <c r="AP186" s="176">
        <v>-20098.338</v>
      </c>
      <c r="AQ186" s="176">
        <v>-9989.9680000000008</v>
      </c>
      <c r="AR186" s="176">
        <v>-9817.9599999999991</v>
      </c>
      <c r="AS186" s="176">
        <v>-10140.24</v>
      </c>
      <c r="AT186" s="176">
        <v>-1874.4490000000014</v>
      </c>
      <c r="AU186" s="176">
        <v>-2226.0579999999991</v>
      </c>
      <c r="AV186" s="176">
        <v>-1747.8580000000006</v>
      </c>
      <c r="AW186" s="176">
        <v>-18029.652000000002</v>
      </c>
      <c r="AX186" s="176">
        <v>-16452.831000000002</v>
      </c>
      <c r="AY186" s="176">
        <v>-17701.681</v>
      </c>
      <c r="AZ186" s="176">
        <v>-9283.7650000000012</v>
      </c>
      <c r="BA186" s="176">
        <v>-8609.9359999999997</v>
      </c>
      <c r="BB186" s="176">
        <v>-11551.32</v>
      </c>
      <c r="BC186" s="176">
        <v>-13807.921</v>
      </c>
      <c r="BD186" s="176">
        <v>-14244.578000000001</v>
      </c>
      <c r="BE186" s="176">
        <v>-14919.562</v>
      </c>
      <c r="BF186" s="176">
        <v>-18515.224000000002</v>
      </c>
      <c r="BG186" s="176">
        <v>-18682.772000000001</v>
      </c>
      <c r="BH186" s="176">
        <v>-19072.687000000002</v>
      </c>
      <c r="BI186" s="176">
        <v>-9476.7350000000024</v>
      </c>
      <c r="BJ186" s="176">
        <v>-8674.8359999999993</v>
      </c>
      <c r="BK186" s="176">
        <v>-9703.478000000001</v>
      </c>
      <c r="BL186" s="176">
        <v>7018.7319999999991</v>
      </c>
      <c r="BM186" s="176">
        <v>8830.152</v>
      </c>
      <c r="BN186" s="176">
        <v>8557.5820000000022</v>
      </c>
      <c r="BO186" s="176">
        <v>-11488.804</v>
      </c>
      <c r="BP186" s="176">
        <v>-13004.949000000001</v>
      </c>
      <c r="BQ186" s="176">
        <v>-15463.550999999999</v>
      </c>
      <c r="BR186" s="176">
        <v>-8630.8559999999998</v>
      </c>
      <c r="BS186" s="176">
        <v>-8173.8609999999999</v>
      </c>
      <c r="BT186" s="176">
        <v>-7833.4809999999998</v>
      </c>
      <c r="BU186" s="176">
        <v>-14105.824999999999</v>
      </c>
      <c r="BV186" s="176">
        <v>-14296.628000000001</v>
      </c>
      <c r="BW186" s="176">
        <v>-17690.583999999999</v>
      </c>
      <c r="BX186" s="176">
        <v>-23394.189000000002</v>
      </c>
      <c r="BY186" s="176">
        <v>-24008.690999999999</v>
      </c>
      <c r="BZ186" s="176">
        <v>-30547.319999999996</v>
      </c>
      <c r="CA186" s="176">
        <v>-37510.004000000001</v>
      </c>
      <c r="CB186" s="176">
        <v>-35800.896000000001</v>
      </c>
      <c r="CC186" s="176">
        <v>-35929.388000000006</v>
      </c>
      <c r="CD186" s="176">
        <v>-36304.209000000003</v>
      </c>
      <c r="CE186" s="176">
        <v>-34231.036999999997</v>
      </c>
      <c r="CF186" s="176">
        <v>-32875.181999999993</v>
      </c>
      <c r="CG186" s="176">
        <v>-34471.706999999995</v>
      </c>
      <c r="CH186" s="176">
        <v>-35094.132999999994</v>
      </c>
      <c r="CI186" s="176">
        <v>-37881.137000000002</v>
      </c>
      <c r="CJ186" s="176">
        <v>-13039.272999999999</v>
      </c>
      <c r="CK186" s="176">
        <v>-6023.6970000000001</v>
      </c>
      <c r="CL186" s="176">
        <v>3013.2539999999999</v>
      </c>
      <c r="CM186" s="176">
        <v>-2369.6469999999999</v>
      </c>
      <c r="CN186" s="176">
        <v>-2779.2149999999997</v>
      </c>
      <c r="CO186" s="176">
        <v>-3832.3919999999998</v>
      </c>
      <c r="CP186" s="176">
        <v>573.30100000000016</v>
      </c>
      <c r="CQ186" s="176">
        <v>2340.3900000000003</v>
      </c>
      <c r="CR186" s="176">
        <v>2376.9589999999998</v>
      </c>
      <c r="CS186" s="176">
        <v>-2340.3900000000003</v>
      </c>
      <c r="CT186" s="176">
        <v>-3949.4079999999994</v>
      </c>
      <c r="CU186" s="176">
        <v>-3144.8999999999996</v>
      </c>
      <c r="CV186" s="176">
        <v>-14371.460000000001</v>
      </c>
      <c r="CW186" s="176">
        <v>-13310.970000000001</v>
      </c>
      <c r="CX186" s="176">
        <v>-16675.280999999999</v>
      </c>
      <c r="CY186" s="176">
        <v>-11445.972</v>
      </c>
      <c r="CZ186" s="176">
        <v>-11445.972000000002</v>
      </c>
      <c r="DA186" s="176">
        <v>-14188.615999999998</v>
      </c>
      <c r="DB186" s="176">
        <v>-15468.517</v>
      </c>
      <c r="DC186" s="176">
        <v>-15505.085999999999</v>
      </c>
      <c r="DD186" s="176">
        <v>-17808.907999999999</v>
      </c>
      <c r="DE186" s="176">
        <v>-8107.2070000000003</v>
      </c>
      <c r="DF186" s="176">
        <v>-7954.192</v>
      </c>
      <c r="DG186" s="176">
        <v>8717.0729999999985</v>
      </c>
      <c r="DH186" s="176">
        <v>-16321.313</v>
      </c>
      <c r="DI186" s="176">
        <v>-16328.344000000001</v>
      </c>
      <c r="DJ186" s="176">
        <v>-20259.867000000002</v>
      </c>
      <c r="DK186" s="176">
        <v>-14524.043000000001</v>
      </c>
      <c r="DL186" s="176">
        <v>-15010.4</v>
      </c>
      <c r="DM186" s="176">
        <v>-16636.257000000001</v>
      </c>
      <c r="DN186" s="176">
        <v>-14264.581</v>
      </c>
      <c r="DO186" s="176">
        <v>-14333.903000000002</v>
      </c>
      <c r="DP186" s="176">
        <v>-16292.707999999999</v>
      </c>
      <c r="DQ186" s="176">
        <v>-17486.802000000003</v>
      </c>
      <c r="DR186" s="176">
        <v>-13521.536</v>
      </c>
      <c r="DS186" s="176">
        <v>-9227.1940000000013</v>
      </c>
      <c r="DT186" s="176">
        <v>-13516.977999999999</v>
      </c>
      <c r="DU186" s="176">
        <v>-12834.7</v>
      </c>
      <c r="DV186" s="176">
        <v>-15970.070000000002</v>
      </c>
      <c r="DW186" s="176">
        <v>-15737.13</v>
      </c>
      <c r="DX186" s="176">
        <v>-15116.92</v>
      </c>
      <c r="DY186" s="176">
        <v>-19500.690999999999</v>
      </c>
      <c r="DZ186" s="176">
        <v>-13917.434999999999</v>
      </c>
      <c r="EA186" s="176">
        <v>-13675.827000000001</v>
      </c>
      <c r="EB186" s="176">
        <v>-15907.545</v>
      </c>
      <c r="EC186" s="176">
        <v>-21313.076000000001</v>
      </c>
      <c r="ED186" s="176">
        <v>-19746.775999999998</v>
      </c>
      <c r="EE186" s="176">
        <v>-18652.356</v>
      </c>
      <c r="EF186" s="277">
        <f t="shared" si="4"/>
        <v>-184206.948</v>
      </c>
      <c r="EG186" s="277">
        <f t="shared" si="5"/>
        <v>-195889.50399999999</v>
      </c>
    </row>
    <row r="187" spans="1:137" x14ac:dyDescent="0.2">
      <c r="A187" s="174" t="str">
        <f>IF('1'!$A$1=1,B187,C187)</f>
        <v xml:space="preserve">       Credit</v>
      </c>
      <c r="B187" s="175" t="s">
        <v>214</v>
      </c>
      <c r="C187" s="175" t="s">
        <v>324</v>
      </c>
      <c r="D187" s="176">
        <v>506.00599999999997</v>
      </c>
      <c r="E187" s="176">
        <v>0</v>
      </c>
      <c r="F187" s="176">
        <v>0</v>
      </c>
      <c r="G187" s="176">
        <v>22.709</v>
      </c>
      <c r="H187" s="176">
        <v>20.914999999999999</v>
      </c>
      <c r="I187" s="176">
        <v>0</v>
      </c>
      <c r="J187" s="176">
        <v>87.028999999999996</v>
      </c>
      <c r="K187" s="176">
        <v>0</v>
      </c>
      <c r="L187" s="176">
        <v>0</v>
      </c>
      <c r="M187" s="176">
        <v>0</v>
      </c>
      <c r="N187" s="176">
        <v>23.312999999999999</v>
      </c>
      <c r="O187" s="176">
        <v>70.224999999999994</v>
      </c>
      <c r="P187" s="176">
        <v>48.518999999999998</v>
      </c>
      <c r="Q187" s="176">
        <v>79.179000000000002</v>
      </c>
      <c r="R187" s="176">
        <v>0</v>
      </c>
      <c r="S187" s="176">
        <v>25.629000000000001</v>
      </c>
      <c r="T187" s="176">
        <v>25.206</v>
      </c>
      <c r="U187" s="176">
        <v>0</v>
      </c>
      <c r="V187" s="176">
        <v>99.266999999999996</v>
      </c>
      <c r="W187" s="176">
        <v>125.324</v>
      </c>
      <c r="X187" s="176">
        <v>78.825999999999993</v>
      </c>
      <c r="Y187" s="176">
        <v>128.786</v>
      </c>
      <c r="Z187" s="176">
        <v>25.701000000000001</v>
      </c>
      <c r="AA187" s="176">
        <v>52.408999999999999</v>
      </c>
      <c r="AB187" s="176">
        <v>0</v>
      </c>
      <c r="AC187" s="176">
        <v>54.055999999999997</v>
      </c>
      <c r="AD187" s="176">
        <v>0</v>
      </c>
      <c r="AE187" s="176">
        <v>107.42700000000001</v>
      </c>
      <c r="AF187" s="176">
        <v>26.423999999999999</v>
      </c>
      <c r="AG187" s="176">
        <v>52.218000000000004</v>
      </c>
      <c r="AH187" s="176">
        <v>103.877</v>
      </c>
      <c r="AI187" s="176">
        <v>76.906000000000006</v>
      </c>
      <c r="AJ187" s="176">
        <v>130.54300000000001</v>
      </c>
      <c r="AK187" s="176">
        <v>53.31</v>
      </c>
      <c r="AL187" s="176">
        <v>26.704999999999998</v>
      </c>
      <c r="AM187" s="176">
        <v>165.09899999999999</v>
      </c>
      <c r="AN187" s="176">
        <v>56.869</v>
      </c>
      <c r="AO187" s="176">
        <v>0</v>
      </c>
      <c r="AP187" s="176">
        <v>79.024000000000001</v>
      </c>
      <c r="AQ187" s="176">
        <v>156.91</v>
      </c>
      <c r="AR187" s="176">
        <v>26.181000000000001</v>
      </c>
      <c r="AS187" s="176">
        <v>131.011</v>
      </c>
      <c r="AT187" s="176">
        <v>211.20500000000001</v>
      </c>
      <c r="AU187" s="176">
        <v>109.929</v>
      </c>
      <c r="AV187" s="176">
        <v>84.573999999999998</v>
      </c>
      <c r="AW187" s="176">
        <v>140.637</v>
      </c>
      <c r="AX187" s="176">
        <v>83.8</v>
      </c>
      <c r="AY187" s="176">
        <v>1389.4570000000001</v>
      </c>
      <c r="AZ187" s="176">
        <v>167.27500000000001</v>
      </c>
      <c r="BA187" s="176">
        <v>135.803</v>
      </c>
      <c r="BB187" s="176">
        <v>161.18100000000001</v>
      </c>
      <c r="BC187" s="176">
        <v>134.05699999999999</v>
      </c>
      <c r="BD187" s="176">
        <v>105.515</v>
      </c>
      <c r="BE187" s="176">
        <v>79.5</v>
      </c>
      <c r="BF187" s="176">
        <v>849.79499999999996</v>
      </c>
      <c r="BG187" s="176">
        <v>151.482</v>
      </c>
      <c r="BH187" s="176">
        <v>222.928</v>
      </c>
      <c r="BI187" s="176">
        <v>124.041</v>
      </c>
      <c r="BJ187" s="176">
        <v>121.83799999999999</v>
      </c>
      <c r="BK187" s="176">
        <v>70.828000000000003</v>
      </c>
      <c r="BL187" s="176">
        <v>48.238999999999997</v>
      </c>
      <c r="BM187" s="176">
        <v>24.597000000000001</v>
      </c>
      <c r="BN187" s="176">
        <v>211.298</v>
      </c>
      <c r="BO187" s="176">
        <v>54.448999999999998</v>
      </c>
      <c r="BP187" s="176">
        <v>214.51499999999999</v>
      </c>
      <c r="BQ187" s="176">
        <v>80.122</v>
      </c>
      <c r="BR187" s="176">
        <v>163.87700000000001</v>
      </c>
      <c r="BS187" s="176">
        <v>110.086</v>
      </c>
      <c r="BT187" s="176">
        <v>83.93</v>
      </c>
      <c r="BU187" s="176">
        <v>84.974999999999994</v>
      </c>
      <c r="BV187" s="176">
        <v>226.48099999999999</v>
      </c>
      <c r="BW187" s="176">
        <v>197.18799999999999</v>
      </c>
      <c r="BX187" s="176">
        <v>56.44</v>
      </c>
      <c r="BY187" s="176">
        <v>195.19300000000001</v>
      </c>
      <c r="BZ187" s="176">
        <v>166.773</v>
      </c>
      <c r="CA187" s="176">
        <v>111.72</v>
      </c>
      <c r="CB187" s="176">
        <v>82.808999999999997</v>
      </c>
      <c r="CC187" s="176">
        <v>490.31799999999998</v>
      </c>
      <c r="CD187" s="176">
        <v>326.57499999999999</v>
      </c>
      <c r="CE187" s="176">
        <v>267.84899999999999</v>
      </c>
      <c r="CF187" s="176">
        <v>347.46100000000001</v>
      </c>
      <c r="CG187" s="176">
        <v>210.99700000000001</v>
      </c>
      <c r="CH187" s="176">
        <v>158.67699999999999</v>
      </c>
      <c r="CI187" s="176">
        <v>244.92099999999999</v>
      </c>
      <c r="CJ187" s="176">
        <v>139.90600000000001</v>
      </c>
      <c r="CK187" s="176">
        <v>142.06800000000001</v>
      </c>
      <c r="CL187" s="176">
        <v>0</v>
      </c>
      <c r="CM187" s="176">
        <v>0</v>
      </c>
      <c r="CN187" s="176">
        <v>29.254999999999999</v>
      </c>
      <c r="CO187" s="176">
        <v>58.51</v>
      </c>
      <c r="CP187" s="176">
        <v>63.7</v>
      </c>
      <c r="CQ187" s="176">
        <v>73.137</v>
      </c>
      <c r="CR187" s="176">
        <v>36.569000000000003</v>
      </c>
      <c r="CS187" s="176">
        <v>36.569000000000003</v>
      </c>
      <c r="CT187" s="176">
        <v>36.569000000000003</v>
      </c>
      <c r="CU187" s="176">
        <v>0</v>
      </c>
      <c r="CV187" s="176">
        <v>0</v>
      </c>
      <c r="CW187" s="176">
        <v>0</v>
      </c>
      <c r="CX187" s="176">
        <v>36.569000000000003</v>
      </c>
      <c r="CY187" s="176">
        <v>73.137</v>
      </c>
      <c r="CZ187" s="176">
        <v>292.54899999999998</v>
      </c>
      <c r="DA187" s="176">
        <v>73.137</v>
      </c>
      <c r="DB187" s="176">
        <v>36.569000000000003</v>
      </c>
      <c r="DC187" s="176">
        <v>36.569000000000003</v>
      </c>
      <c r="DD187" s="176">
        <v>36.569000000000003</v>
      </c>
      <c r="DE187" s="176">
        <v>36.518999999999998</v>
      </c>
      <c r="DF187" s="176">
        <v>144.62200000000001</v>
      </c>
      <c r="DG187" s="176">
        <v>74.188000000000002</v>
      </c>
      <c r="DH187" s="176">
        <v>265.07900000000001</v>
      </c>
      <c r="DI187" s="176">
        <v>37.972999999999999</v>
      </c>
      <c r="DJ187" s="176">
        <v>193.31899999999999</v>
      </c>
      <c r="DK187" s="176">
        <v>118.08199999999999</v>
      </c>
      <c r="DL187" s="176">
        <v>158.84</v>
      </c>
      <c r="DM187" s="176">
        <v>202.38800000000001</v>
      </c>
      <c r="DN187" s="176">
        <v>122.971</v>
      </c>
      <c r="DO187" s="176">
        <v>123.568</v>
      </c>
      <c r="DP187" s="176">
        <v>41.247</v>
      </c>
      <c r="DQ187" s="176">
        <v>41.241999999999997</v>
      </c>
      <c r="DR187" s="176">
        <v>206.751</v>
      </c>
      <c r="DS187" s="176">
        <v>41.752000000000002</v>
      </c>
      <c r="DT187" s="176">
        <v>84.218000000000004</v>
      </c>
      <c r="DU187" s="176">
        <v>83.341999999999999</v>
      </c>
      <c r="DV187" s="176">
        <v>82.960999999999999</v>
      </c>
      <c r="DW187" s="176">
        <v>124.241</v>
      </c>
      <c r="DX187" s="176">
        <v>166.12</v>
      </c>
      <c r="DY187" s="176">
        <v>83.159000000000006</v>
      </c>
      <c r="DZ187" s="176">
        <v>41.793999999999997</v>
      </c>
      <c r="EA187" s="176">
        <v>82.884</v>
      </c>
      <c r="EB187" s="176">
        <v>82.637</v>
      </c>
      <c r="EC187" s="176">
        <v>166.50800000000001</v>
      </c>
      <c r="ED187" s="176">
        <v>126.312</v>
      </c>
      <c r="EE187" s="176">
        <v>211</v>
      </c>
      <c r="EF187" s="277">
        <f t="shared" si="4"/>
        <v>1553.212</v>
      </c>
      <c r="EG187" s="277">
        <f t="shared" si="5"/>
        <v>1335.1759999999999</v>
      </c>
    </row>
    <row r="188" spans="1:137" x14ac:dyDescent="0.2">
      <c r="A188" s="174" t="str">
        <f>IF('1'!$A$1=1,B188,C188)</f>
        <v xml:space="preserve">       Debit</v>
      </c>
      <c r="B188" s="175" t="s">
        <v>216</v>
      </c>
      <c r="C188" s="175" t="s">
        <v>325</v>
      </c>
      <c r="D188" s="176">
        <v>-22564.699999999997</v>
      </c>
      <c r="E188" s="176">
        <v>-26854.441999999995</v>
      </c>
      <c r="F188" s="176">
        <v>-27395.821</v>
      </c>
      <c r="G188" s="176">
        <v>14511.352999999999</v>
      </c>
      <c r="H188" s="176">
        <v>16021.085999999999</v>
      </c>
      <c r="I188" s="176">
        <v>16922.567999999999</v>
      </c>
      <c r="J188" s="176">
        <v>913.81000000000006</v>
      </c>
      <c r="K188" s="176">
        <v>908.32899999999995</v>
      </c>
      <c r="L188" s="176">
        <v>914.90399999999988</v>
      </c>
      <c r="M188" s="176">
        <v>-13126.626000000002</v>
      </c>
      <c r="N188" s="176">
        <v>-15199.832</v>
      </c>
      <c r="O188" s="176">
        <v>-17462.655999999999</v>
      </c>
      <c r="P188" s="176">
        <v>-6259</v>
      </c>
      <c r="Q188" s="176">
        <v>-7073.3379999999997</v>
      </c>
      <c r="R188" s="176">
        <v>-9567.2870000000003</v>
      </c>
      <c r="S188" s="176">
        <v>11482.014999999999</v>
      </c>
      <c r="T188" s="176">
        <v>11317.707999999999</v>
      </c>
      <c r="U188" s="176">
        <v>12226.156999999999</v>
      </c>
      <c r="V188" s="176">
        <v>2729.8460000000005</v>
      </c>
      <c r="W188" s="176">
        <v>2907.518</v>
      </c>
      <c r="X188" s="176">
        <v>2969.127</v>
      </c>
      <c r="Y188" s="176">
        <v>3193.902</v>
      </c>
      <c r="Z188" s="176">
        <v>3032.7110000000002</v>
      </c>
      <c r="AA188" s="176">
        <v>3563.8150000000001</v>
      </c>
      <c r="AB188" s="176">
        <v>7575.0209999999997</v>
      </c>
      <c r="AC188" s="176">
        <v>7621.8310000000001</v>
      </c>
      <c r="AD188" s="176">
        <v>9504.5499999999993</v>
      </c>
      <c r="AE188" s="176">
        <v>7922.7649999999994</v>
      </c>
      <c r="AF188" s="176">
        <v>8244.1919999999991</v>
      </c>
      <c r="AG188" s="176">
        <v>8511.4879999999994</v>
      </c>
      <c r="AH188" s="176">
        <v>4492.6909999999998</v>
      </c>
      <c r="AI188" s="176">
        <v>4639.9839999999995</v>
      </c>
      <c r="AJ188" s="176">
        <v>4542.8980000000001</v>
      </c>
      <c r="AK188" s="176">
        <v>6077.3350000000009</v>
      </c>
      <c r="AL188" s="176">
        <v>6542.7919999999995</v>
      </c>
      <c r="AM188" s="176">
        <v>7649.59</v>
      </c>
      <c r="AN188" s="176">
        <v>16975.293999999998</v>
      </c>
      <c r="AO188" s="176">
        <v>16846.050999999999</v>
      </c>
      <c r="AP188" s="176">
        <v>20177.362000000001</v>
      </c>
      <c r="AQ188" s="176">
        <v>10146.878000000001</v>
      </c>
      <c r="AR188" s="176">
        <v>9844.1409999999996</v>
      </c>
      <c r="AS188" s="176">
        <v>10271.251</v>
      </c>
      <c r="AT188" s="176">
        <v>2085.6540000000014</v>
      </c>
      <c r="AU188" s="176">
        <v>2335.9869999999992</v>
      </c>
      <c r="AV188" s="176">
        <v>1832.4320000000007</v>
      </c>
      <c r="AW188" s="176">
        <v>18170.289000000001</v>
      </c>
      <c r="AX188" s="176">
        <v>16536.631000000001</v>
      </c>
      <c r="AY188" s="176">
        <v>19091.137999999999</v>
      </c>
      <c r="AZ188" s="176">
        <v>9451.0400000000009</v>
      </c>
      <c r="BA188" s="176">
        <v>8745.7389999999996</v>
      </c>
      <c r="BB188" s="176">
        <v>11712.501</v>
      </c>
      <c r="BC188" s="176">
        <v>13941.978000000001</v>
      </c>
      <c r="BD188" s="176">
        <v>14350.093000000001</v>
      </c>
      <c r="BE188" s="176">
        <v>14999.062</v>
      </c>
      <c r="BF188" s="176">
        <v>19365.019</v>
      </c>
      <c r="BG188" s="176">
        <v>18834.254000000001</v>
      </c>
      <c r="BH188" s="176">
        <v>19295.615000000002</v>
      </c>
      <c r="BI188" s="176">
        <v>9600.7760000000017</v>
      </c>
      <c r="BJ188" s="176">
        <v>8796.6739999999991</v>
      </c>
      <c r="BK188" s="176">
        <v>9774.3060000000005</v>
      </c>
      <c r="BL188" s="176">
        <v>-6970.4929999999995</v>
      </c>
      <c r="BM188" s="176">
        <v>-8805.5550000000003</v>
      </c>
      <c r="BN188" s="176">
        <v>-8346.2840000000015</v>
      </c>
      <c r="BO188" s="176">
        <v>11543.253000000001</v>
      </c>
      <c r="BP188" s="176">
        <v>13219.464</v>
      </c>
      <c r="BQ188" s="176">
        <v>15543.672999999999</v>
      </c>
      <c r="BR188" s="176">
        <v>8794.7330000000002</v>
      </c>
      <c r="BS188" s="176">
        <v>8283.9470000000001</v>
      </c>
      <c r="BT188" s="176">
        <v>7917.4110000000001</v>
      </c>
      <c r="BU188" s="176">
        <v>14190.8</v>
      </c>
      <c r="BV188" s="176">
        <v>14523.109</v>
      </c>
      <c r="BW188" s="176">
        <v>17887.771999999997</v>
      </c>
      <c r="BX188" s="176">
        <v>23450.629000000001</v>
      </c>
      <c r="BY188" s="176">
        <v>24203.883999999998</v>
      </c>
      <c r="BZ188" s="176">
        <v>30714.092999999997</v>
      </c>
      <c r="CA188" s="176">
        <v>37621.724000000002</v>
      </c>
      <c r="CB188" s="176">
        <v>35883.705000000002</v>
      </c>
      <c r="CC188" s="176">
        <v>36419.706000000006</v>
      </c>
      <c r="CD188" s="176">
        <v>36630.784</v>
      </c>
      <c r="CE188" s="176">
        <v>34498.885999999999</v>
      </c>
      <c r="CF188" s="176">
        <v>33222.642999999996</v>
      </c>
      <c r="CG188" s="176">
        <v>34682.703999999998</v>
      </c>
      <c r="CH188" s="176">
        <v>35252.81</v>
      </c>
      <c r="CI188" s="176">
        <v>38126.058000000005</v>
      </c>
      <c r="CJ188" s="176">
        <v>13179.179</v>
      </c>
      <c r="CK188" s="176">
        <v>6165.7650000000003</v>
      </c>
      <c r="CL188" s="176">
        <v>-3013.2539999999999</v>
      </c>
      <c r="CM188" s="176">
        <v>2369.6469999999999</v>
      </c>
      <c r="CN188" s="176">
        <v>2808.47</v>
      </c>
      <c r="CO188" s="176">
        <v>3890.902</v>
      </c>
      <c r="CP188" s="176">
        <v>-509.60100000000011</v>
      </c>
      <c r="CQ188" s="176">
        <v>-2267.2530000000002</v>
      </c>
      <c r="CR188" s="176">
        <v>-2340.39</v>
      </c>
      <c r="CS188" s="176">
        <v>2376.9590000000003</v>
      </c>
      <c r="CT188" s="176">
        <v>3985.9769999999994</v>
      </c>
      <c r="CU188" s="176">
        <v>3144.8999999999996</v>
      </c>
      <c r="CV188" s="176">
        <v>14371.460000000001</v>
      </c>
      <c r="CW188" s="176">
        <v>13310.970000000001</v>
      </c>
      <c r="CX188" s="176">
        <v>16711.849999999999</v>
      </c>
      <c r="CY188" s="176">
        <v>11519.109</v>
      </c>
      <c r="CZ188" s="176">
        <v>11738.521000000001</v>
      </c>
      <c r="DA188" s="176">
        <v>14261.752999999999</v>
      </c>
      <c r="DB188" s="176">
        <v>15505.085999999999</v>
      </c>
      <c r="DC188" s="176">
        <v>15541.654999999999</v>
      </c>
      <c r="DD188" s="176">
        <v>17845.476999999999</v>
      </c>
      <c r="DE188" s="176">
        <v>8143.7260000000006</v>
      </c>
      <c r="DF188" s="176">
        <v>8098.8140000000003</v>
      </c>
      <c r="DG188" s="176">
        <v>-8642.8849999999984</v>
      </c>
      <c r="DH188" s="176">
        <v>16586.392</v>
      </c>
      <c r="DI188" s="176">
        <v>16366.317000000001</v>
      </c>
      <c r="DJ188" s="176">
        <v>20453.186000000002</v>
      </c>
      <c r="DK188" s="176">
        <v>14642.125000000002</v>
      </c>
      <c r="DL188" s="176">
        <v>15169.24</v>
      </c>
      <c r="DM188" s="176">
        <v>16838.645</v>
      </c>
      <c r="DN188" s="176">
        <v>14387.552</v>
      </c>
      <c r="DO188" s="176">
        <v>14457.471000000001</v>
      </c>
      <c r="DP188" s="176">
        <v>16333.954999999998</v>
      </c>
      <c r="DQ188" s="176">
        <v>17528.044000000002</v>
      </c>
      <c r="DR188" s="176">
        <v>13728.287</v>
      </c>
      <c r="DS188" s="176">
        <v>9268.9460000000017</v>
      </c>
      <c r="DT188" s="176">
        <v>13601.196</v>
      </c>
      <c r="DU188" s="176">
        <v>12918.042000000001</v>
      </c>
      <c r="DV188" s="176">
        <v>16053.031000000001</v>
      </c>
      <c r="DW188" s="176">
        <v>15861.370999999999</v>
      </c>
      <c r="DX188" s="176">
        <v>15283.04</v>
      </c>
      <c r="DY188" s="176">
        <v>19583.849999999999</v>
      </c>
      <c r="DZ188" s="176">
        <v>13959.228999999999</v>
      </c>
      <c r="EA188" s="176">
        <v>13758.711000000001</v>
      </c>
      <c r="EB188" s="176">
        <v>15990.182000000001</v>
      </c>
      <c r="EC188" s="176">
        <v>21479.584000000003</v>
      </c>
      <c r="ED188" s="176">
        <v>19873.088</v>
      </c>
      <c r="EE188" s="176">
        <v>18863.356</v>
      </c>
      <c r="EF188" s="277">
        <f t="shared" si="4"/>
        <v>185760.16</v>
      </c>
      <c r="EG188" s="277">
        <f t="shared" si="5"/>
        <v>197224.68</v>
      </c>
    </row>
    <row r="189" spans="1:137" ht="25.5" x14ac:dyDescent="0.2">
      <c r="A189" s="209" t="str">
        <f>IF('1'!$A$1=1,B189,C189)</f>
        <v>Dividends and withdrawals from income of quasi-corporations</v>
      </c>
      <c r="B189" s="210" t="s">
        <v>327</v>
      </c>
      <c r="C189" s="210" t="s">
        <v>326</v>
      </c>
      <c r="D189" s="176">
        <v>506.00599999999997</v>
      </c>
      <c r="E189" s="176">
        <v>-685.43700000000001</v>
      </c>
      <c r="F189" s="176">
        <v>-232.56200000000001</v>
      </c>
      <c r="G189" s="176">
        <v>22.709</v>
      </c>
      <c r="H189" s="176">
        <v>20.914999999999999</v>
      </c>
      <c r="I189" s="176">
        <v>0</v>
      </c>
      <c r="J189" s="176">
        <v>87.028999999999996</v>
      </c>
      <c r="K189" s="176">
        <v>0</v>
      </c>
      <c r="L189" s="176">
        <v>0</v>
      </c>
      <c r="M189" s="176">
        <v>-174.73</v>
      </c>
      <c r="N189" s="176">
        <v>23.312999999999999</v>
      </c>
      <c r="O189" s="176">
        <v>70.224999999999994</v>
      </c>
      <c r="P189" s="176">
        <v>48.518999999999998</v>
      </c>
      <c r="Q189" s="176">
        <v>79.179000000000002</v>
      </c>
      <c r="R189" s="176">
        <v>0</v>
      </c>
      <c r="S189" s="176">
        <v>25.629000000000001</v>
      </c>
      <c r="T189" s="176">
        <v>25.206</v>
      </c>
      <c r="U189" s="176">
        <v>-898.24800000000005</v>
      </c>
      <c r="V189" s="176">
        <v>-2332.7780000000002</v>
      </c>
      <c r="W189" s="176">
        <v>-2606.7399999999998</v>
      </c>
      <c r="X189" s="176">
        <v>-3284.433</v>
      </c>
      <c r="Y189" s="176">
        <v>-2627.2419999999997</v>
      </c>
      <c r="Z189" s="176">
        <v>-2621.4960000000001</v>
      </c>
      <c r="AA189" s="176">
        <v>-2777.68</v>
      </c>
      <c r="AB189" s="176">
        <v>-2389.2539999999999</v>
      </c>
      <c r="AC189" s="176">
        <v>-2513.5819999999999</v>
      </c>
      <c r="AD189" s="176">
        <v>-2565.1480000000001</v>
      </c>
      <c r="AE189" s="176">
        <v>-3169.1059999999998</v>
      </c>
      <c r="AF189" s="176">
        <v>-5258.3149999999996</v>
      </c>
      <c r="AG189" s="176">
        <v>-3576.913</v>
      </c>
      <c r="AH189" s="176">
        <v>-3298.1030000000001</v>
      </c>
      <c r="AI189" s="176">
        <v>-4229.82</v>
      </c>
      <c r="AJ189" s="176">
        <v>-3733.5309999999999</v>
      </c>
      <c r="AK189" s="176">
        <v>-3811.6620000000003</v>
      </c>
      <c r="AL189" s="176">
        <v>-3845.56</v>
      </c>
      <c r="AM189" s="176">
        <v>-4210.0259999999998</v>
      </c>
      <c r="AN189" s="176">
        <v>-3184.6439999999998</v>
      </c>
      <c r="AO189" s="176">
        <v>-3287.6970000000001</v>
      </c>
      <c r="AP189" s="176">
        <v>-6664.3239999999996</v>
      </c>
      <c r="AQ189" s="176">
        <v>-7113.2759999999998</v>
      </c>
      <c r="AR189" s="176">
        <v>-6074.0440000000008</v>
      </c>
      <c r="AS189" s="176">
        <v>-7729.6399999999994</v>
      </c>
      <c r="AT189" s="176">
        <v>-8712.2270000000008</v>
      </c>
      <c r="AU189" s="176">
        <v>-6760.6229999999996</v>
      </c>
      <c r="AV189" s="176">
        <v>-5863.7830000000004</v>
      </c>
      <c r="AW189" s="176">
        <v>-5203.5660000000007</v>
      </c>
      <c r="AX189" s="176">
        <v>-4916.2959999999994</v>
      </c>
      <c r="AY189" s="176">
        <v>-4890.8879999999999</v>
      </c>
      <c r="AZ189" s="176">
        <v>-3791.5679999999998</v>
      </c>
      <c r="BA189" s="176">
        <v>-3612.3710000000001</v>
      </c>
      <c r="BB189" s="176">
        <v>-5695.0700000000006</v>
      </c>
      <c r="BC189" s="176">
        <v>-5094.1850000000004</v>
      </c>
      <c r="BD189" s="176">
        <v>-7069.5319999999992</v>
      </c>
      <c r="BE189" s="176">
        <v>-8639.0360000000001</v>
      </c>
      <c r="BF189" s="176">
        <v>-9631.0069999999996</v>
      </c>
      <c r="BG189" s="176">
        <v>-6210.759</v>
      </c>
      <c r="BH189" s="176">
        <v>-4830.0960000000005</v>
      </c>
      <c r="BI189" s="176">
        <v>-8881.3380000000016</v>
      </c>
      <c r="BJ189" s="176">
        <v>-3752.5969999999998</v>
      </c>
      <c r="BK189" s="176">
        <v>-5524.6079999999993</v>
      </c>
      <c r="BL189" s="176">
        <v>-5571.5700000000006</v>
      </c>
      <c r="BM189" s="176">
        <v>-5116.0770000000002</v>
      </c>
      <c r="BN189" s="176">
        <v>-9746.1369999999988</v>
      </c>
      <c r="BO189" s="176">
        <v>-2695.241</v>
      </c>
      <c r="BP189" s="176">
        <v>-3941.7059999999997</v>
      </c>
      <c r="BQ189" s="176">
        <v>-5074.3949999999995</v>
      </c>
      <c r="BR189" s="176">
        <v>-9259.0519999999997</v>
      </c>
      <c r="BS189" s="176">
        <v>-6852.8329999999996</v>
      </c>
      <c r="BT189" s="176">
        <v>-11806.174999999999</v>
      </c>
      <c r="BU189" s="176">
        <v>-10763.481</v>
      </c>
      <c r="BV189" s="176">
        <v>-8804.4580000000005</v>
      </c>
      <c r="BW189" s="176">
        <v>-16310.267999999998</v>
      </c>
      <c r="BX189" s="176">
        <v>-4148.3060000000005</v>
      </c>
      <c r="BY189" s="176">
        <v>-17985.605</v>
      </c>
      <c r="BZ189" s="176">
        <v>-5614.7029999999995</v>
      </c>
      <c r="CA189" s="176">
        <v>-16394.915999999997</v>
      </c>
      <c r="CB189" s="176">
        <v>-20343.3</v>
      </c>
      <c r="CC189" s="176">
        <v>-24515.883000000002</v>
      </c>
      <c r="CD189" s="176">
        <v>-20274.839</v>
      </c>
      <c r="CE189" s="176">
        <v>-17329.797000000002</v>
      </c>
      <c r="CF189" s="176">
        <v>-13657.901</v>
      </c>
      <c r="CG189" s="176">
        <v>-27508.792000000001</v>
      </c>
      <c r="CH189" s="176">
        <v>-25732.171999999999</v>
      </c>
      <c r="CI189" s="176">
        <v>-68850.054000000004</v>
      </c>
      <c r="CJ189" s="176">
        <v>-2938.0340000000001</v>
      </c>
      <c r="CK189" s="176">
        <v>-9262.8550000000014</v>
      </c>
      <c r="CL189" s="176">
        <v>-29.254999999999999</v>
      </c>
      <c r="CM189" s="176">
        <v>0</v>
      </c>
      <c r="CN189" s="176">
        <v>29.254999999999999</v>
      </c>
      <c r="CO189" s="176">
        <v>58.51</v>
      </c>
      <c r="CP189" s="176">
        <v>63.7</v>
      </c>
      <c r="CQ189" s="176">
        <v>73.137</v>
      </c>
      <c r="CR189" s="176">
        <v>36.569000000000003</v>
      </c>
      <c r="CS189" s="176">
        <v>-219.411</v>
      </c>
      <c r="CT189" s="176">
        <v>-3181.4679999999998</v>
      </c>
      <c r="CU189" s="176">
        <v>-5594.9960000000001</v>
      </c>
      <c r="CV189" s="176">
        <v>-1060.489</v>
      </c>
      <c r="CW189" s="176">
        <v>-1170.1949999999999</v>
      </c>
      <c r="CX189" s="176">
        <v>-1353.038</v>
      </c>
      <c r="CY189" s="176">
        <v>-219.41199999999998</v>
      </c>
      <c r="CZ189" s="176">
        <v>-73.137</v>
      </c>
      <c r="DA189" s="176">
        <v>-731.37200000000007</v>
      </c>
      <c r="DB189" s="176">
        <v>-109.705</v>
      </c>
      <c r="DC189" s="176">
        <v>-1864.998</v>
      </c>
      <c r="DD189" s="176">
        <v>-987.35200000000009</v>
      </c>
      <c r="DE189" s="176">
        <v>-1533.796</v>
      </c>
      <c r="DF189" s="176">
        <v>-3434.7650000000003</v>
      </c>
      <c r="DG189" s="176">
        <v>-964.44200000000012</v>
      </c>
      <c r="DH189" s="176">
        <v>-908.84400000000005</v>
      </c>
      <c r="DI189" s="176">
        <v>-797.43100000000004</v>
      </c>
      <c r="DJ189" s="176">
        <v>-2087.8490000000002</v>
      </c>
      <c r="DK189" s="176">
        <v>-1023.3739999999999</v>
      </c>
      <c r="DL189" s="176">
        <v>-4447.5259999999998</v>
      </c>
      <c r="DM189" s="176">
        <v>-4331.0929999999998</v>
      </c>
      <c r="DN189" s="176">
        <v>-5123.7720000000008</v>
      </c>
      <c r="DO189" s="176">
        <v>-6837.4359999999997</v>
      </c>
      <c r="DP189" s="176">
        <v>-21242.391</v>
      </c>
      <c r="DQ189" s="176">
        <v>-11960.313</v>
      </c>
      <c r="DR189" s="176">
        <v>-10792.419</v>
      </c>
      <c r="DS189" s="176">
        <v>-12650.859</v>
      </c>
      <c r="DT189" s="176">
        <v>-9516.6259999999984</v>
      </c>
      <c r="DU189" s="176">
        <v>-8084.1940000000004</v>
      </c>
      <c r="DV189" s="176">
        <v>-13149.382000000001</v>
      </c>
      <c r="DW189" s="176">
        <v>-10891.75</v>
      </c>
      <c r="DX189" s="176">
        <v>-11752.99</v>
      </c>
      <c r="DY189" s="176">
        <v>-12556.948</v>
      </c>
      <c r="DZ189" s="176">
        <v>-10950.054</v>
      </c>
      <c r="EA189" s="176">
        <v>-11976.709000000001</v>
      </c>
      <c r="EB189" s="176">
        <v>-13593.72</v>
      </c>
      <c r="EC189" s="176">
        <v>-17608.263999999999</v>
      </c>
      <c r="ED189" s="176">
        <v>-15999.52</v>
      </c>
      <c r="EE189" s="176">
        <v>-16753.36</v>
      </c>
      <c r="EF189" s="277">
        <f t="shared" si="4"/>
        <v>-82203.307000000001</v>
      </c>
      <c r="EG189" s="277">
        <f t="shared" si="5"/>
        <v>-152833.51699999999</v>
      </c>
    </row>
    <row r="190" spans="1:137" x14ac:dyDescent="0.2">
      <c r="A190" s="174" t="str">
        <f>IF('1'!$A$1=1,B190,C190)</f>
        <v xml:space="preserve">        Credit</v>
      </c>
      <c r="B190" s="175" t="s">
        <v>214</v>
      </c>
      <c r="C190" s="175" t="s">
        <v>328</v>
      </c>
      <c r="D190" s="176">
        <v>506.00599999999997</v>
      </c>
      <c r="E190" s="176">
        <v>0</v>
      </c>
      <c r="F190" s="176">
        <v>0</v>
      </c>
      <c r="G190" s="176">
        <v>22.709</v>
      </c>
      <c r="H190" s="176">
        <v>20.914999999999999</v>
      </c>
      <c r="I190" s="176">
        <v>0</v>
      </c>
      <c r="J190" s="176">
        <v>87.028999999999996</v>
      </c>
      <c r="K190" s="176">
        <v>0</v>
      </c>
      <c r="L190" s="176">
        <v>0</v>
      </c>
      <c r="M190" s="176">
        <v>0</v>
      </c>
      <c r="N190" s="176">
        <v>23.312999999999999</v>
      </c>
      <c r="O190" s="176">
        <v>70.224999999999994</v>
      </c>
      <c r="P190" s="176">
        <v>48.518999999999998</v>
      </c>
      <c r="Q190" s="176">
        <v>79.179000000000002</v>
      </c>
      <c r="R190" s="176">
        <v>0</v>
      </c>
      <c r="S190" s="176">
        <v>25.629000000000001</v>
      </c>
      <c r="T190" s="176">
        <v>25.206</v>
      </c>
      <c r="U190" s="176">
        <v>0</v>
      </c>
      <c r="V190" s="176">
        <v>99.266999999999996</v>
      </c>
      <c r="W190" s="176">
        <v>125.324</v>
      </c>
      <c r="X190" s="176">
        <v>78.825999999999993</v>
      </c>
      <c r="Y190" s="176">
        <v>128.786</v>
      </c>
      <c r="Z190" s="176">
        <v>25.701000000000001</v>
      </c>
      <c r="AA190" s="176">
        <v>52.408999999999999</v>
      </c>
      <c r="AB190" s="176">
        <v>0</v>
      </c>
      <c r="AC190" s="176">
        <v>54.055999999999997</v>
      </c>
      <c r="AD190" s="176">
        <v>0</v>
      </c>
      <c r="AE190" s="176">
        <v>107.42700000000001</v>
      </c>
      <c r="AF190" s="176">
        <v>26.423999999999999</v>
      </c>
      <c r="AG190" s="176">
        <v>52.218000000000004</v>
      </c>
      <c r="AH190" s="176">
        <v>103.877</v>
      </c>
      <c r="AI190" s="176">
        <v>76.906000000000006</v>
      </c>
      <c r="AJ190" s="176">
        <v>130.54300000000001</v>
      </c>
      <c r="AK190" s="176">
        <v>53.31</v>
      </c>
      <c r="AL190" s="176">
        <v>26.704999999999998</v>
      </c>
      <c r="AM190" s="176">
        <v>165.09899999999999</v>
      </c>
      <c r="AN190" s="176">
        <v>56.869</v>
      </c>
      <c r="AO190" s="176">
        <v>0</v>
      </c>
      <c r="AP190" s="176">
        <v>79.024000000000001</v>
      </c>
      <c r="AQ190" s="176">
        <v>156.91</v>
      </c>
      <c r="AR190" s="176">
        <v>26.181000000000001</v>
      </c>
      <c r="AS190" s="176">
        <v>131.011</v>
      </c>
      <c r="AT190" s="176">
        <v>211.20500000000001</v>
      </c>
      <c r="AU190" s="176">
        <v>109.929</v>
      </c>
      <c r="AV190" s="176">
        <v>84.573999999999998</v>
      </c>
      <c r="AW190" s="176">
        <v>140.637</v>
      </c>
      <c r="AX190" s="176">
        <v>83.8</v>
      </c>
      <c r="AY190" s="176">
        <v>1389.4570000000001</v>
      </c>
      <c r="AZ190" s="176">
        <v>167.27500000000001</v>
      </c>
      <c r="BA190" s="176">
        <v>135.803</v>
      </c>
      <c r="BB190" s="176">
        <v>161.18100000000001</v>
      </c>
      <c r="BC190" s="176">
        <v>134.05699999999999</v>
      </c>
      <c r="BD190" s="176">
        <v>105.515</v>
      </c>
      <c r="BE190" s="176">
        <v>79.5</v>
      </c>
      <c r="BF190" s="176">
        <v>849.79499999999996</v>
      </c>
      <c r="BG190" s="176">
        <v>151.482</v>
      </c>
      <c r="BH190" s="176">
        <v>222.928</v>
      </c>
      <c r="BI190" s="176">
        <v>124.041</v>
      </c>
      <c r="BJ190" s="176">
        <v>121.83799999999999</v>
      </c>
      <c r="BK190" s="176">
        <v>70.828000000000003</v>
      </c>
      <c r="BL190" s="176">
        <v>48.238999999999997</v>
      </c>
      <c r="BM190" s="176">
        <v>24.597000000000001</v>
      </c>
      <c r="BN190" s="176">
        <v>211.298</v>
      </c>
      <c r="BO190" s="176">
        <v>54.448999999999998</v>
      </c>
      <c r="BP190" s="176">
        <v>214.51499999999999</v>
      </c>
      <c r="BQ190" s="176">
        <v>80.122</v>
      </c>
      <c r="BR190" s="176">
        <v>163.87700000000001</v>
      </c>
      <c r="BS190" s="176">
        <v>110.086</v>
      </c>
      <c r="BT190" s="176">
        <v>83.93</v>
      </c>
      <c r="BU190" s="176">
        <v>84.974999999999994</v>
      </c>
      <c r="BV190" s="176">
        <v>226.48099999999999</v>
      </c>
      <c r="BW190" s="176">
        <v>197.18799999999999</v>
      </c>
      <c r="BX190" s="176">
        <v>56.44</v>
      </c>
      <c r="BY190" s="176">
        <v>195.19300000000001</v>
      </c>
      <c r="BZ190" s="176">
        <v>166.773</v>
      </c>
      <c r="CA190" s="176">
        <v>111.72</v>
      </c>
      <c r="CB190" s="176">
        <v>82.808999999999997</v>
      </c>
      <c r="CC190" s="176">
        <v>490.31799999999998</v>
      </c>
      <c r="CD190" s="176">
        <v>326.57499999999999</v>
      </c>
      <c r="CE190" s="176">
        <v>267.84899999999999</v>
      </c>
      <c r="CF190" s="176">
        <v>347.46100000000001</v>
      </c>
      <c r="CG190" s="176">
        <v>210.99700000000001</v>
      </c>
      <c r="CH190" s="176">
        <v>158.67699999999999</v>
      </c>
      <c r="CI190" s="176">
        <v>244.92099999999999</v>
      </c>
      <c r="CJ190" s="176">
        <v>139.90600000000001</v>
      </c>
      <c r="CK190" s="176">
        <v>142.06800000000001</v>
      </c>
      <c r="CL190" s="176">
        <v>0</v>
      </c>
      <c r="CM190" s="176">
        <v>0</v>
      </c>
      <c r="CN190" s="176">
        <v>29.254999999999999</v>
      </c>
      <c r="CO190" s="176">
        <v>58.51</v>
      </c>
      <c r="CP190" s="176">
        <v>63.7</v>
      </c>
      <c r="CQ190" s="176">
        <v>73.137</v>
      </c>
      <c r="CR190" s="176">
        <v>36.569000000000003</v>
      </c>
      <c r="CS190" s="176">
        <v>36.569000000000003</v>
      </c>
      <c r="CT190" s="176">
        <v>36.569000000000003</v>
      </c>
      <c r="CU190" s="176">
        <v>0</v>
      </c>
      <c r="CV190" s="176">
        <v>0</v>
      </c>
      <c r="CW190" s="176">
        <v>0</v>
      </c>
      <c r="CX190" s="176">
        <v>36.569000000000003</v>
      </c>
      <c r="CY190" s="176">
        <v>73.137</v>
      </c>
      <c r="CZ190" s="176">
        <v>292.54899999999998</v>
      </c>
      <c r="DA190" s="176">
        <v>73.137</v>
      </c>
      <c r="DB190" s="176">
        <v>36.569000000000003</v>
      </c>
      <c r="DC190" s="176">
        <v>36.569000000000003</v>
      </c>
      <c r="DD190" s="176">
        <v>36.569000000000003</v>
      </c>
      <c r="DE190" s="176">
        <v>36.518999999999998</v>
      </c>
      <c r="DF190" s="176">
        <v>144.62200000000001</v>
      </c>
      <c r="DG190" s="176">
        <v>74.188000000000002</v>
      </c>
      <c r="DH190" s="176">
        <v>265.07900000000001</v>
      </c>
      <c r="DI190" s="176">
        <v>37.972999999999999</v>
      </c>
      <c r="DJ190" s="176">
        <v>193.31899999999999</v>
      </c>
      <c r="DK190" s="176">
        <v>118.08199999999999</v>
      </c>
      <c r="DL190" s="176">
        <v>158.84</v>
      </c>
      <c r="DM190" s="176">
        <v>202.38800000000001</v>
      </c>
      <c r="DN190" s="176">
        <v>122.971</v>
      </c>
      <c r="DO190" s="176">
        <v>123.568</v>
      </c>
      <c r="DP190" s="176">
        <v>41.247</v>
      </c>
      <c r="DQ190" s="176">
        <v>41.241999999999997</v>
      </c>
      <c r="DR190" s="176">
        <v>206.751</v>
      </c>
      <c r="DS190" s="176">
        <v>41.752000000000002</v>
      </c>
      <c r="DT190" s="176">
        <v>84.218000000000004</v>
      </c>
      <c r="DU190" s="176">
        <v>83.341999999999999</v>
      </c>
      <c r="DV190" s="176">
        <v>82.960999999999999</v>
      </c>
      <c r="DW190" s="176">
        <v>124.241</v>
      </c>
      <c r="DX190" s="176">
        <v>166.12</v>
      </c>
      <c r="DY190" s="176">
        <v>83.159000000000006</v>
      </c>
      <c r="DZ190" s="176">
        <v>41.793999999999997</v>
      </c>
      <c r="EA190" s="176">
        <v>82.884</v>
      </c>
      <c r="EB190" s="176">
        <v>82.637</v>
      </c>
      <c r="EC190" s="176">
        <v>166.50800000000001</v>
      </c>
      <c r="ED190" s="176">
        <v>126.312</v>
      </c>
      <c r="EE190" s="176">
        <v>211</v>
      </c>
      <c r="EF190" s="277">
        <f t="shared" si="4"/>
        <v>1553.212</v>
      </c>
      <c r="EG190" s="277">
        <f t="shared" si="5"/>
        <v>1335.1759999999999</v>
      </c>
    </row>
    <row r="191" spans="1:137" x14ac:dyDescent="0.2">
      <c r="A191" s="174" t="str">
        <f>IF('1'!$A$1=1,B191,C191)</f>
        <v xml:space="preserve">        Debit</v>
      </c>
      <c r="B191" s="175" t="s">
        <v>216</v>
      </c>
      <c r="C191" s="175" t="s">
        <v>329</v>
      </c>
      <c r="D191" s="176">
        <v>0</v>
      </c>
      <c r="E191" s="176">
        <v>685.43700000000001</v>
      </c>
      <c r="F191" s="176">
        <v>232.56200000000001</v>
      </c>
      <c r="G191" s="176">
        <v>0</v>
      </c>
      <c r="H191" s="176">
        <v>0</v>
      </c>
      <c r="I191" s="176">
        <v>0</v>
      </c>
      <c r="J191" s="176">
        <v>0</v>
      </c>
      <c r="K191" s="176">
        <v>0</v>
      </c>
      <c r="L191" s="176">
        <v>0</v>
      </c>
      <c r="M191" s="176">
        <v>174.73</v>
      </c>
      <c r="N191" s="176">
        <v>0</v>
      </c>
      <c r="O191" s="176">
        <v>0</v>
      </c>
      <c r="P191" s="176">
        <v>0</v>
      </c>
      <c r="Q191" s="176">
        <v>0</v>
      </c>
      <c r="R191" s="176">
        <v>0</v>
      </c>
      <c r="S191" s="176">
        <v>0</v>
      </c>
      <c r="T191" s="176">
        <v>0</v>
      </c>
      <c r="U191" s="176">
        <v>898.24800000000005</v>
      </c>
      <c r="V191" s="176">
        <v>2432.0450000000001</v>
      </c>
      <c r="W191" s="176">
        <v>2732.0639999999999</v>
      </c>
      <c r="X191" s="176">
        <v>3363.259</v>
      </c>
      <c r="Y191" s="176">
        <v>2756.0279999999998</v>
      </c>
      <c r="Z191" s="176">
        <v>2647.1970000000001</v>
      </c>
      <c r="AA191" s="176">
        <v>2830.0889999999999</v>
      </c>
      <c r="AB191" s="176">
        <v>2389.2539999999999</v>
      </c>
      <c r="AC191" s="176">
        <v>2567.6379999999999</v>
      </c>
      <c r="AD191" s="176">
        <v>2565.1480000000001</v>
      </c>
      <c r="AE191" s="176">
        <v>3276.5329999999999</v>
      </c>
      <c r="AF191" s="176">
        <v>5284.7389999999996</v>
      </c>
      <c r="AG191" s="176">
        <v>3629.1309999999999</v>
      </c>
      <c r="AH191" s="176">
        <v>3401.98</v>
      </c>
      <c r="AI191" s="176">
        <v>4306.7259999999997</v>
      </c>
      <c r="AJ191" s="176">
        <v>3864.0740000000001</v>
      </c>
      <c r="AK191" s="176">
        <v>3864.9720000000002</v>
      </c>
      <c r="AL191" s="176">
        <v>3872.2649999999999</v>
      </c>
      <c r="AM191" s="176">
        <v>4375.125</v>
      </c>
      <c r="AN191" s="176">
        <v>3241.5129999999999</v>
      </c>
      <c r="AO191" s="176">
        <v>3287.6970000000001</v>
      </c>
      <c r="AP191" s="176">
        <v>6743.348</v>
      </c>
      <c r="AQ191" s="176">
        <v>7270.1859999999997</v>
      </c>
      <c r="AR191" s="176">
        <v>6100.2250000000004</v>
      </c>
      <c r="AS191" s="176">
        <v>7860.6509999999998</v>
      </c>
      <c r="AT191" s="176">
        <v>8923.4320000000007</v>
      </c>
      <c r="AU191" s="176">
        <v>6870.5519999999997</v>
      </c>
      <c r="AV191" s="176">
        <v>5948.357</v>
      </c>
      <c r="AW191" s="176">
        <v>5344.2030000000004</v>
      </c>
      <c r="AX191" s="176">
        <v>5000.0959999999995</v>
      </c>
      <c r="AY191" s="176">
        <v>6280.3450000000003</v>
      </c>
      <c r="AZ191" s="176">
        <v>3958.8429999999998</v>
      </c>
      <c r="BA191" s="176">
        <v>3748.174</v>
      </c>
      <c r="BB191" s="176">
        <v>5856.2510000000002</v>
      </c>
      <c r="BC191" s="176">
        <v>5228.2420000000002</v>
      </c>
      <c r="BD191" s="176">
        <v>7175.0469999999996</v>
      </c>
      <c r="BE191" s="176">
        <v>8718.5360000000001</v>
      </c>
      <c r="BF191" s="176">
        <v>10480.802</v>
      </c>
      <c r="BG191" s="176">
        <v>6362.241</v>
      </c>
      <c r="BH191" s="176">
        <v>5053.0240000000003</v>
      </c>
      <c r="BI191" s="176">
        <v>9005.3790000000008</v>
      </c>
      <c r="BJ191" s="176">
        <v>3874.4349999999999</v>
      </c>
      <c r="BK191" s="176">
        <v>5595.4359999999997</v>
      </c>
      <c r="BL191" s="176">
        <v>5619.8090000000002</v>
      </c>
      <c r="BM191" s="176">
        <v>5140.674</v>
      </c>
      <c r="BN191" s="176">
        <v>9957.4349999999995</v>
      </c>
      <c r="BO191" s="176">
        <v>2749.69</v>
      </c>
      <c r="BP191" s="176">
        <v>4156.2209999999995</v>
      </c>
      <c r="BQ191" s="176">
        <v>5154.5169999999998</v>
      </c>
      <c r="BR191" s="176">
        <v>9422.9290000000001</v>
      </c>
      <c r="BS191" s="176">
        <v>6962.9189999999999</v>
      </c>
      <c r="BT191" s="176">
        <v>11890.105</v>
      </c>
      <c r="BU191" s="176">
        <v>10848.456</v>
      </c>
      <c r="BV191" s="176">
        <v>9030.9390000000003</v>
      </c>
      <c r="BW191" s="176">
        <v>16507.455999999998</v>
      </c>
      <c r="BX191" s="176">
        <v>4204.7460000000001</v>
      </c>
      <c r="BY191" s="176">
        <v>18180.797999999999</v>
      </c>
      <c r="BZ191" s="176">
        <v>5781.4759999999997</v>
      </c>
      <c r="CA191" s="176">
        <v>16506.635999999999</v>
      </c>
      <c r="CB191" s="176">
        <v>20426.109</v>
      </c>
      <c r="CC191" s="176">
        <v>25006.201000000001</v>
      </c>
      <c r="CD191" s="176">
        <v>20601.414000000001</v>
      </c>
      <c r="CE191" s="176">
        <v>17597.646000000001</v>
      </c>
      <c r="CF191" s="176">
        <v>14005.361999999999</v>
      </c>
      <c r="CG191" s="176">
        <v>27719.789000000001</v>
      </c>
      <c r="CH191" s="176">
        <v>25890.848999999998</v>
      </c>
      <c r="CI191" s="176">
        <v>69094.975000000006</v>
      </c>
      <c r="CJ191" s="176">
        <v>3077.94</v>
      </c>
      <c r="CK191" s="176">
        <v>9404.9230000000007</v>
      </c>
      <c r="CL191" s="176">
        <v>29.254999999999999</v>
      </c>
      <c r="CM191" s="176">
        <v>0</v>
      </c>
      <c r="CN191" s="176">
        <v>0</v>
      </c>
      <c r="CO191" s="176">
        <v>0</v>
      </c>
      <c r="CP191" s="176">
        <v>0</v>
      </c>
      <c r="CQ191" s="176">
        <v>0</v>
      </c>
      <c r="CR191" s="176">
        <v>0</v>
      </c>
      <c r="CS191" s="176">
        <v>255.98</v>
      </c>
      <c r="CT191" s="176">
        <v>3218.0369999999998</v>
      </c>
      <c r="CU191" s="176">
        <v>5594.9960000000001</v>
      </c>
      <c r="CV191" s="176">
        <v>1060.489</v>
      </c>
      <c r="CW191" s="176">
        <v>1170.1949999999999</v>
      </c>
      <c r="CX191" s="176">
        <v>1389.607</v>
      </c>
      <c r="CY191" s="176">
        <v>292.54899999999998</v>
      </c>
      <c r="CZ191" s="176">
        <v>365.68599999999998</v>
      </c>
      <c r="DA191" s="176">
        <v>804.50900000000001</v>
      </c>
      <c r="DB191" s="176">
        <v>146.274</v>
      </c>
      <c r="DC191" s="176">
        <v>1901.567</v>
      </c>
      <c r="DD191" s="176">
        <v>1023.921</v>
      </c>
      <c r="DE191" s="176">
        <v>1570.3150000000001</v>
      </c>
      <c r="DF191" s="176">
        <v>3579.3870000000002</v>
      </c>
      <c r="DG191" s="176">
        <v>1038.6300000000001</v>
      </c>
      <c r="DH191" s="176">
        <v>1173.923</v>
      </c>
      <c r="DI191" s="176">
        <v>835.404</v>
      </c>
      <c r="DJ191" s="176">
        <v>2281.1680000000001</v>
      </c>
      <c r="DK191" s="176">
        <v>1141.4559999999999</v>
      </c>
      <c r="DL191" s="176">
        <v>4606.366</v>
      </c>
      <c r="DM191" s="176">
        <v>4533.4809999999998</v>
      </c>
      <c r="DN191" s="176">
        <v>5246.7430000000004</v>
      </c>
      <c r="DO191" s="176">
        <v>6961.0039999999999</v>
      </c>
      <c r="DP191" s="176">
        <v>21283.637999999999</v>
      </c>
      <c r="DQ191" s="176">
        <v>12001.555</v>
      </c>
      <c r="DR191" s="176">
        <v>10999.17</v>
      </c>
      <c r="DS191" s="176">
        <v>12692.611000000001</v>
      </c>
      <c r="DT191" s="176">
        <v>9600.8439999999991</v>
      </c>
      <c r="DU191" s="176">
        <v>8167.5360000000001</v>
      </c>
      <c r="DV191" s="176">
        <v>13232.343000000001</v>
      </c>
      <c r="DW191" s="176">
        <v>11015.991</v>
      </c>
      <c r="DX191" s="176">
        <v>11919.11</v>
      </c>
      <c r="DY191" s="176">
        <v>12640.107</v>
      </c>
      <c r="DZ191" s="176">
        <v>10991.848</v>
      </c>
      <c r="EA191" s="176">
        <v>12059.593000000001</v>
      </c>
      <c r="EB191" s="176">
        <v>13676.357</v>
      </c>
      <c r="EC191" s="176">
        <v>17774.772000000001</v>
      </c>
      <c r="ED191" s="176">
        <v>16125.832</v>
      </c>
      <c r="EE191" s="176">
        <v>16964.36</v>
      </c>
      <c r="EF191" s="277">
        <f t="shared" si="4"/>
        <v>83756.519</v>
      </c>
      <c r="EG191" s="277">
        <f t="shared" si="5"/>
        <v>154168.69300000003</v>
      </c>
    </row>
    <row r="192" spans="1:137" x14ac:dyDescent="0.2">
      <c r="A192" s="211" t="str">
        <f>IF('1'!$A$1=1,B192,C192)</f>
        <v>Reinvested earnings</v>
      </c>
      <c r="B192" s="212" t="s">
        <v>331</v>
      </c>
      <c r="C192" s="212" t="s">
        <v>330</v>
      </c>
      <c r="D192" s="176">
        <v>22564.699999999997</v>
      </c>
      <c r="E192" s="176">
        <v>27539.878999999997</v>
      </c>
      <c r="F192" s="176">
        <v>27628.383000000002</v>
      </c>
      <c r="G192" s="176">
        <v>-14511.352999999999</v>
      </c>
      <c r="H192" s="176">
        <v>-16021.085999999999</v>
      </c>
      <c r="I192" s="176">
        <v>-16922.567999999999</v>
      </c>
      <c r="J192" s="176">
        <v>-913.81000000000006</v>
      </c>
      <c r="K192" s="176">
        <v>-908.32899999999995</v>
      </c>
      <c r="L192" s="176">
        <v>-914.90399999999988</v>
      </c>
      <c r="M192" s="176">
        <v>13301.356000000002</v>
      </c>
      <c r="N192" s="176">
        <v>15199.832</v>
      </c>
      <c r="O192" s="176">
        <v>17462.655999999999</v>
      </c>
      <c r="P192" s="176">
        <v>6259</v>
      </c>
      <c r="Q192" s="176">
        <v>7073.3379999999997</v>
      </c>
      <c r="R192" s="176">
        <v>9567.2870000000003</v>
      </c>
      <c r="S192" s="176">
        <v>-11482.014999999999</v>
      </c>
      <c r="T192" s="176">
        <v>-11317.707999999999</v>
      </c>
      <c r="U192" s="176">
        <v>-11327.909</v>
      </c>
      <c r="V192" s="176">
        <v>-297.80100000000016</v>
      </c>
      <c r="W192" s="176">
        <v>-175.45400000000006</v>
      </c>
      <c r="X192" s="176">
        <v>394.13200000000006</v>
      </c>
      <c r="Y192" s="176">
        <v>-437.87400000000002</v>
      </c>
      <c r="Z192" s="176">
        <v>-385.51400000000001</v>
      </c>
      <c r="AA192" s="176">
        <v>-733.726</v>
      </c>
      <c r="AB192" s="176">
        <v>-5185.7669999999998</v>
      </c>
      <c r="AC192" s="176">
        <v>-5054.1930000000002</v>
      </c>
      <c r="AD192" s="176">
        <v>-6939.402</v>
      </c>
      <c r="AE192" s="176">
        <v>-4646.232</v>
      </c>
      <c r="AF192" s="176">
        <v>-2959.453</v>
      </c>
      <c r="AG192" s="176">
        <v>-4882.357</v>
      </c>
      <c r="AH192" s="176">
        <v>-1090.711</v>
      </c>
      <c r="AI192" s="176">
        <v>-333.25800000000004</v>
      </c>
      <c r="AJ192" s="176">
        <v>-678.82399999999996</v>
      </c>
      <c r="AK192" s="176">
        <v>-2212.3630000000003</v>
      </c>
      <c r="AL192" s="176">
        <v>-2670.527</v>
      </c>
      <c r="AM192" s="176">
        <v>-3274.4649999999997</v>
      </c>
      <c r="AN192" s="176">
        <v>-13733.780999999999</v>
      </c>
      <c r="AO192" s="176">
        <v>-13558.353999999999</v>
      </c>
      <c r="AP192" s="176">
        <v>-13434.013999999999</v>
      </c>
      <c r="AQ192" s="176">
        <v>-2876.692</v>
      </c>
      <c r="AR192" s="176">
        <v>-3743.9159999999997</v>
      </c>
      <c r="AS192" s="176">
        <v>-2410.6</v>
      </c>
      <c r="AT192" s="176">
        <v>6837.7779999999993</v>
      </c>
      <c r="AU192" s="176">
        <v>4534.5650000000005</v>
      </c>
      <c r="AV192" s="176">
        <v>4115.9249999999993</v>
      </c>
      <c r="AW192" s="176">
        <v>-12826.085999999999</v>
      </c>
      <c r="AX192" s="176">
        <v>-11536.535</v>
      </c>
      <c r="AY192" s="176">
        <v>-12810.793</v>
      </c>
      <c r="AZ192" s="176">
        <v>-5492.1970000000001</v>
      </c>
      <c r="BA192" s="176">
        <v>-4997.5649999999996</v>
      </c>
      <c r="BB192" s="176">
        <v>-5856.25</v>
      </c>
      <c r="BC192" s="176">
        <v>-8713.7360000000008</v>
      </c>
      <c r="BD192" s="176">
        <v>-7175.0460000000003</v>
      </c>
      <c r="BE192" s="176">
        <v>-6280.5259999999998</v>
      </c>
      <c r="BF192" s="176">
        <v>-8884.2170000000006</v>
      </c>
      <c r="BG192" s="176">
        <v>-12472.013000000001</v>
      </c>
      <c r="BH192" s="176">
        <v>-14242.591</v>
      </c>
      <c r="BI192" s="176">
        <v>-595.39699999999993</v>
      </c>
      <c r="BJ192" s="176">
        <v>-4922.2389999999996</v>
      </c>
      <c r="BK192" s="176">
        <v>-4178.87</v>
      </c>
      <c r="BL192" s="176">
        <v>12590.302</v>
      </c>
      <c r="BM192" s="176">
        <v>13946.228999999999</v>
      </c>
      <c r="BN192" s="176">
        <v>18303.719000000001</v>
      </c>
      <c r="BO192" s="176">
        <v>-8793.5630000000001</v>
      </c>
      <c r="BP192" s="176">
        <v>-9063.2430000000004</v>
      </c>
      <c r="BQ192" s="176">
        <v>-10389.155999999999</v>
      </c>
      <c r="BR192" s="176">
        <v>628.19599999999991</v>
      </c>
      <c r="BS192" s="176">
        <v>-1321.028</v>
      </c>
      <c r="BT192" s="176">
        <v>3972.694</v>
      </c>
      <c r="BU192" s="176">
        <v>-3342.3439999999996</v>
      </c>
      <c r="BV192" s="176">
        <v>-5492.17</v>
      </c>
      <c r="BW192" s="176">
        <v>-1380.316</v>
      </c>
      <c r="BX192" s="176">
        <v>-19245.883000000002</v>
      </c>
      <c r="BY192" s="176">
        <v>-6023.0860000000002</v>
      </c>
      <c r="BZ192" s="176">
        <v>-24932.616999999998</v>
      </c>
      <c r="CA192" s="176">
        <v>-21115.088</v>
      </c>
      <c r="CB192" s="176">
        <v>-15457.596</v>
      </c>
      <c r="CC192" s="176">
        <v>-11413.505000000001</v>
      </c>
      <c r="CD192" s="176">
        <v>-16029.37</v>
      </c>
      <c r="CE192" s="176">
        <v>-16901.240000000002</v>
      </c>
      <c r="CF192" s="176">
        <v>-19217.280999999999</v>
      </c>
      <c r="CG192" s="176">
        <v>-6962.9150000000009</v>
      </c>
      <c r="CH192" s="176">
        <v>-9361.9609999999993</v>
      </c>
      <c r="CI192" s="176">
        <v>30968.916999999998</v>
      </c>
      <c r="CJ192" s="176">
        <v>-10101.239</v>
      </c>
      <c r="CK192" s="176">
        <v>3239.1580000000004</v>
      </c>
      <c r="CL192" s="176">
        <v>3042.509</v>
      </c>
      <c r="CM192" s="176">
        <v>-2369.6469999999999</v>
      </c>
      <c r="CN192" s="176">
        <v>-2808.47</v>
      </c>
      <c r="CO192" s="176">
        <v>-3890.902</v>
      </c>
      <c r="CP192" s="176">
        <v>509.60100000000011</v>
      </c>
      <c r="CQ192" s="176">
        <v>2267.2530000000002</v>
      </c>
      <c r="CR192" s="176">
        <v>2340.39</v>
      </c>
      <c r="CS192" s="176">
        <v>-2120.9790000000003</v>
      </c>
      <c r="CT192" s="176">
        <v>-767.9399999999996</v>
      </c>
      <c r="CU192" s="176">
        <v>2450.0960000000005</v>
      </c>
      <c r="CV192" s="176">
        <v>-13310.971000000001</v>
      </c>
      <c r="CW192" s="176">
        <v>-12140.775000000001</v>
      </c>
      <c r="CX192" s="176">
        <v>-15322.243</v>
      </c>
      <c r="CY192" s="176">
        <v>-11226.56</v>
      </c>
      <c r="CZ192" s="176">
        <v>-11372.835000000001</v>
      </c>
      <c r="DA192" s="176">
        <v>-13457.243999999999</v>
      </c>
      <c r="DB192" s="176">
        <v>-15358.812</v>
      </c>
      <c r="DC192" s="176">
        <v>-13640.088</v>
      </c>
      <c r="DD192" s="176">
        <v>-16821.556</v>
      </c>
      <c r="DE192" s="176">
        <v>-6573.4110000000001</v>
      </c>
      <c r="DF192" s="176">
        <v>-4519.4269999999997</v>
      </c>
      <c r="DG192" s="176">
        <v>9681.5149999999994</v>
      </c>
      <c r="DH192" s="176">
        <v>-15412.468999999999</v>
      </c>
      <c r="DI192" s="176">
        <v>-15530.913</v>
      </c>
      <c r="DJ192" s="176">
        <v>-18172.018</v>
      </c>
      <c r="DK192" s="176">
        <v>-13500.669000000002</v>
      </c>
      <c r="DL192" s="176">
        <v>-10562.874</v>
      </c>
      <c r="DM192" s="176">
        <v>-12305.164000000001</v>
      </c>
      <c r="DN192" s="176">
        <v>-9140.8089999999993</v>
      </c>
      <c r="DO192" s="176">
        <v>-7496.4670000000006</v>
      </c>
      <c r="DP192" s="176">
        <v>4949.683</v>
      </c>
      <c r="DQ192" s="176">
        <v>-5526.4889999999996</v>
      </c>
      <c r="DR192" s="176">
        <v>-2729.1170000000002</v>
      </c>
      <c r="DS192" s="176">
        <v>3423.6649999999995</v>
      </c>
      <c r="DT192" s="176">
        <v>-4000.3519999999999</v>
      </c>
      <c r="DU192" s="176">
        <v>-4750.5060000000003</v>
      </c>
      <c r="DV192" s="176">
        <v>-2820.6880000000001</v>
      </c>
      <c r="DW192" s="176">
        <v>-4845.38</v>
      </c>
      <c r="DX192" s="176">
        <v>-3363.93</v>
      </c>
      <c r="DY192" s="176">
        <v>-6943.7430000000004</v>
      </c>
      <c r="DZ192" s="176">
        <v>-2967.3809999999999</v>
      </c>
      <c r="EA192" s="176">
        <v>-1699.1180000000004</v>
      </c>
      <c r="EB192" s="176">
        <v>-2313.8250000000003</v>
      </c>
      <c r="EC192" s="176">
        <v>-3704.8119999999999</v>
      </c>
      <c r="ED192" s="176">
        <v>-3747.2559999999999</v>
      </c>
      <c r="EE192" s="176">
        <v>-1898.9960000000001</v>
      </c>
      <c r="EF192" s="277">
        <f t="shared" si="4"/>
        <v>-102003.641</v>
      </c>
      <c r="EG192" s="277">
        <f t="shared" si="5"/>
        <v>-43055.987000000001</v>
      </c>
    </row>
    <row r="193" spans="1:137" x14ac:dyDescent="0.2">
      <c r="A193" s="174" t="str">
        <f>IF('1'!$A$1=1,B193,C193)</f>
        <v xml:space="preserve">        Credit</v>
      </c>
      <c r="B193" s="175" t="s">
        <v>214</v>
      </c>
      <c r="C193" s="175" t="s">
        <v>328</v>
      </c>
      <c r="D193" s="176">
        <v>0</v>
      </c>
      <c r="E193" s="176">
        <v>0</v>
      </c>
      <c r="F193" s="176">
        <v>0</v>
      </c>
      <c r="G193" s="176">
        <v>0</v>
      </c>
      <c r="H193" s="176">
        <v>0</v>
      </c>
      <c r="I193" s="176">
        <v>0</v>
      </c>
      <c r="J193" s="176">
        <v>0</v>
      </c>
      <c r="K193" s="176">
        <v>0</v>
      </c>
      <c r="L193" s="176">
        <v>0</v>
      </c>
      <c r="M193" s="176">
        <v>0</v>
      </c>
      <c r="N193" s="176">
        <v>0</v>
      </c>
      <c r="O193" s="176">
        <v>0</v>
      </c>
      <c r="P193" s="176">
        <v>0</v>
      </c>
      <c r="Q193" s="176">
        <v>0</v>
      </c>
      <c r="R193" s="176">
        <v>0</v>
      </c>
      <c r="S193" s="176">
        <v>0</v>
      </c>
      <c r="T193" s="176">
        <v>0</v>
      </c>
      <c r="U193" s="176">
        <v>0</v>
      </c>
      <c r="V193" s="176">
        <v>0</v>
      </c>
      <c r="W193" s="176">
        <v>0</v>
      </c>
      <c r="X193" s="176">
        <v>0</v>
      </c>
      <c r="Y193" s="176">
        <v>0</v>
      </c>
      <c r="Z193" s="176">
        <v>0</v>
      </c>
      <c r="AA193" s="176">
        <v>0</v>
      </c>
      <c r="AB193" s="176">
        <v>0</v>
      </c>
      <c r="AC193" s="176">
        <v>0</v>
      </c>
      <c r="AD193" s="176">
        <v>0</v>
      </c>
      <c r="AE193" s="176">
        <v>0</v>
      </c>
      <c r="AF193" s="176">
        <v>0</v>
      </c>
      <c r="AG193" s="176">
        <v>0</v>
      </c>
      <c r="AH193" s="176">
        <v>0</v>
      </c>
      <c r="AI193" s="176">
        <v>0</v>
      </c>
      <c r="AJ193" s="176">
        <v>0</v>
      </c>
      <c r="AK193" s="176">
        <v>0</v>
      </c>
      <c r="AL193" s="176">
        <v>0</v>
      </c>
      <c r="AM193" s="176">
        <v>0</v>
      </c>
      <c r="AN193" s="176">
        <v>0</v>
      </c>
      <c r="AO193" s="176">
        <v>0</v>
      </c>
      <c r="AP193" s="176">
        <v>0</v>
      </c>
      <c r="AQ193" s="176">
        <v>0</v>
      </c>
      <c r="AR193" s="176">
        <v>0</v>
      </c>
      <c r="AS193" s="176">
        <v>0</v>
      </c>
      <c r="AT193" s="176">
        <v>0</v>
      </c>
      <c r="AU193" s="176">
        <v>0</v>
      </c>
      <c r="AV193" s="176">
        <v>0</v>
      </c>
      <c r="AW193" s="176">
        <v>0</v>
      </c>
      <c r="AX193" s="176">
        <v>0</v>
      </c>
      <c r="AY193" s="176">
        <v>0</v>
      </c>
      <c r="AZ193" s="176">
        <v>0</v>
      </c>
      <c r="BA193" s="176">
        <v>0</v>
      </c>
      <c r="BB193" s="176">
        <v>0</v>
      </c>
      <c r="BC193" s="176">
        <v>0</v>
      </c>
      <c r="BD193" s="176">
        <v>0</v>
      </c>
      <c r="BE193" s="176">
        <v>0</v>
      </c>
      <c r="BF193" s="176">
        <v>0</v>
      </c>
      <c r="BG193" s="176">
        <v>0</v>
      </c>
      <c r="BH193" s="176">
        <v>0</v>
      </c>
      <c r="BI193" s="176">
        <v>0</v>
      </c>
      <c r="BJ193" s="176">
        <v>0</v>
      </c>
      <c r="BK193" s="176">
        <v>0</v>
      </c>
      <c r="BL193" s="176">
        <v>0</v>
      </c>
      <c r="BM193" s="176">
        <v>0</v>
      </c>
      <c r="BN193" s="176">
        <v>0</v>
      </c>
      <c r="BO193" s="176">
        <v>0</v>
      </c>
      <c r="BP193" s="176">
        <v>0</v>
      </c>
      <c r="BQ193" s="176">
        <v>0</v>
      </c>
      <c r="BR193" s="176">
        <v>0</v>
      </c>
      <c r="BS193" s="176">
        <v>0</v>
      </c>
      <c r="BT193" s="176">
        <v>0</v>
      </c>
      <c r="BU193" s="176">
        <v>0</v>
      </c>
      <c r="BV193" s="176">
        <v>0</v>
      </c>
      <c r="BW193" s="176">
        <v>0</v>
      </c>
      <c r="BX193" s="176">
        <v>0</v>
      </c>
      <c r="BY193" s="176">
        <v>0</v>
      </c>
      <c r="BZ193" s="176">
        <v>0</v>
      </c>
      <c r="CA193" s="176">
        <v>0</v>
      </c>
      <c r="CB193" s="176">
        <v>0</v>
      </c>
      <c r="CC193" s="176">
        <v>0</v>
      </c>
      <c r="CD193" s="176">
        <v>0</v>
      </c>
      <c r="CE193" s="176">
        <v>0</v>
      </c>
      <c r="CF193" s="176">
        <v>0</v>
      </c>
      <c r="CG193" s="176">
        <v>0</v>
      </c>
      <c r="CH193" s="176">
        <v>0</v>
      </c>
      <c r="CI193" s="176">
        <v>0</v>
      </c>
      <c r="CJ193" s="176">
        <v>0</v>
      </c>
      <c r="CK193" s="176">
        <v>0</v>
      </c>
      <c r="CL193" s="176">
        <v>0</v>
      </c>
      <c r="CM193" s="176">
        <v>0</v>
      </c>
      <c r="CN193" s="176">
        <v>0</v>
      </c>
      <c r="CO193" s="176">
        <v>0</v>
      </c>
      <c r="CP193" s="176">
        <v>0</v>
      </c>
      <c r="CQ193" s="176">
        <v>0</v>
      </c>
      <c r="CR193" s="176">
        <v>0</v>
      </c>
      <c r="CS193" s="176">
        <v>0</v>
      </c>
      <c r="CT193" s="176">
        <v>0</v>
      </c>
      <c r="CU193" s="176">
        <v>0</v>
      </c>
      <c r="CV193" s="176">
        <v>0</v>
      </c>
      <c r="CW193" s="176">
        <v>0</v>
      </c>
      <c r="CX193" s="176">
        <v>0</v>
      </c>
      <c r="CY193" s="176">
        <v>0</v>
      </c>
      <c r="CZ193" s="176">
        <v>0</v>
      </c>
      <c r="DA193" s="176">
        <v>0</v>
      </c>
      <c r="DB193" s="176">
        <v>0</v>
      </c>
      <c r="DC193" s="176">
        <v>0</v>
      </c>
      <c r="DD193" s="176">
        <v>0</v>
      </c>
      <c r="DE193" s="176">
        <v>0</v>
      </c>
      <c r="DF193" s="176">
        <v>0</v>
      </c>
      <c r="DG193" s="176">
        <v>0</v>
      </c>
      <c r="DH193" s="176">
        <v>0</v>
      </c>
      <c r="DI193" s="176">
        <v>0</v>
      </c>
      <c r="DJ193" s="176">
        <v>0</v>
      </c>
      <c r="DK193" s="176">
        <v>0</v>
      </c>
      <c r="DL193" s="176">
        <v>0</v>
      </c>
      <c r="DM193" s="176">
        <v>0</v>
      </c>
      <c r="DN193" s="176">
        <v>0</v>
      </c>
      <c r="DO193" s="176">
        <v>0</v>
      </c>
      <c r="DP193" s="176">
        <v>0</v>
      </c>
      <c r="DQ193" s="176">
        <v>0</v>
      </c>
      <c r="DR193" s="176">
        <v>0</v>
      </c>
      <c r="DS193" s="176">
        <v>0</v>
      </c>
      <c r="DT193" s="176">
        <v>0</v>
      </c>
      <c r="DU193" s="176">
        <v>0</v>
      </c>
      <c r="DV193" s="176">
        <v>0</v>
      </c>
      <c r="DW193" s="176">
        <v>0</v>
      </c>
      <c r="DX193" s="176">
        <v>0</v>
      </c>
      <c r="DY193" s="176">
        <v>0</v>
      </c>
      <c r="DZ193" s="176">
        <v>0</v>
      </c>
      <c r="EA193" s="176">
        <v>0</v>
      </c>
      <c r="EB193" s="176">
        <v>0</v>
      </c>
      <c r="EC193" s="176">
        <v>0</v>
      </c>
      <c r="ED193" s="176">
        <v>0</v>
      </c>
      <c r="EE193" s="176">
        <v>0</v>
      </c>
      <c r="EF193" s="277">
        <f t="shared" si="4"/>
        <v>0</v>
      </c>
      <c r="EG193" s="277">
        <f t="shared" si="5"/>
        <v>0</v>
      </c>
    </row>
    <row r="194" spans="1:137" x14ac:dyDescent="0.2">
      <c r="A194" s="174" t="str">
        <f>IF('1'!$A$1=1,B194,C194)</f>
        <v xml:space="preserve">        Debit</v>
      </c>
      <c r="B194" s="175" t="s">
        <v>216</v>
      </c>
      <c r="C194" s="175" t="s">
        <v>329</v>
      </c>
      <c r="D194" s="176">
        <v>-22564.699999999997</v>
      </c>
      <c r="E194" s="176">
        <v>-27539.878999999997</v>
      </c>
      <c r="F194" s="176">
        <v>-27628.383000000002</v>
      </c>
      <c r="G194" s="176">
        <v>14511.352999999999</v>
      </c>
      <c r="H194" s="176">
        <v>16021.085999999999</v>
      </c>
      <c r="I194" s="176">
        <v>16922.567999999999</v>
      </c>
      <c r="J194" s="176">
        <v>913.81000000000006</v>
      </c>
      <c r="K194" s="176">
        <v>908.32899999999995</v>
      </c>
      <c r="L194" s="176">
        <v>914.90399999999988</v>
      </c>
      <c r="M194" s="176">
        <v>-13301.356000000002</v>
      </c>
      <c r="N194" s="176">
        <v>-15199.832</v>
      </c>
      <c r="O194" s="176">
        <v>-17462.655999999999</v>
      </c>
      <c r="P194" s="176">
        <v>-6259</v>
      </c>
      <c r="Q194" s="176">
        <v>-7073.3379999999997</v>
      </c>
      <c r="R194" s="176">
        <v>-9567.2870000000003</v>
      </c>
      <c r="S194" s="176">
        <v>11482.014999999999</v>
      </c>
      <c r="T194" s="176">
        <v>11317.707999999999</v>
      </c>
      <c r="U194" s="176">
        <v>11327.909</v>
      </c>
      <c r="V194" s="176">
        <v>297.80100000000016</v>
      </c>
      <c r="W194" s="176">
        <v>175.45400000000006</v>
      </c>
      <c r="X194" s="176">
        <v>-394.13200000000006</v>
      </c>
      <c r="Y194" s="176">
        <v>437.87400000000002</v>
      </c>
      <c r="Z194" s="176">
        <v>385.51400000000001</v>
      </c>
      <c r="AA194" s="176">
        <v>733.726</v>
      </c>
      <c r="AB194" s="176">
        <v>5185.7669999999998</v>
      </c>
      <c r="AC194" s="176">
        <v>5054.1930000000002</v>
      </c>
      <c r="AD194" s="176">
        <v>6939.402</v>
      </c>
      <c r="AE194" s="176">
        <v>4646.232</v>
      </c>
      <c r="AF194" s="176">
        <v>2959.453</v>
      </c>
      <c r="AG194" s="176">
        <v>4882.357</v>
      </c>
      <c r="AH194" s="176">
        <v>1090.711</v>
      </c>
      <c r="AI194" s="176">
        <v>333.25800000000004</v>
      </c>
      <c r="AJ194" s="176">
        <v>678.82399999999996</v>
      </c>
      <c r="AK194" s="176">
        <v>2212.3630000000003</v>
      </c>
      <c r="AL194" s="176">
        <v>2670.527</v>
      </c>
      <c r="AM194" s="176">
        <v>3274.4649999999997</v>
      </c>
      <c r="AN194" s="176">
        <v>13733.780999999999</v>
      </c>
      <c r="AO194" s="176">
        <v>13558.353999999999</v>
      </c>
      <c r="AP194" s="176">
        <v>13434.013999999999</v>
      </c>
      <c r="AQ194" s="176">
        <v>2876.692</v>
      </c>
      <c r="AR194" s="176">
        <v>3743.9159999999997</v>
      </c>
      <c r="AS194" s="176">
        <v>2410.6</v>
      </c>
      <c r="AT194" s="176">
        <v>-6837.7779999999993</v>
      </c>
      <c r="AU194" s="176">
        <v>-4534.5650000000005</v>
      </c>
      <c r="AV194" s="176">
        <v>-4115.9249999999993</v>
      </c>
      <c r="AW194" s="176">
        <v>12826.085999999999</v>
      </c>
      <c r="AX194" s="176">
        <v>11536.535</v>
      </c>
      <c r="AY194" s="176">
        <v>12810.793</v>
      </c>
      <c r="AZ194" s="176">
        <v>5492.1970000000001</v>
      </c>
      <c r="BA194" s="176">
        <v>4997.5649999999996</v>
      </c>
      <c r="BB194" s="176">
        <v>5856.25</v>
      </c>
      <c r="BC194" s="176">
        <v>8713.7360000000008</v>
      </c>
      <c r="BD194" s="176">
        <v>7175.0460000000003</v>
      </c>
      <c r="BE194" s="176">
        <v>6280.5259999999998</v>
      </c>
      <c r="BF194" s="176">
        <v>8884.2170000000006</v>
      </c>
      <c r="BG194" s="176">
        <v>12472.013000000001</v>
      </c>
      <c r="BH194" s="176">
        <v>14242.591</v>
      </c>
      <c r="BI194" s="176">
        <v>595.39699999999993</v>
      </c>
      <c r="BJ194" s="176">
        <v>4922.2389999999996</v>
      </c>
      <c r="BK194" s="176">
        <v>4178.87</v>
      </c>
      <c r="BL194" s="176">
        <v>-12590.302</v>
      </c>
      <c r="BM194" s="176">
        <v>-13946.228999999999</v>
      </c>
      <c r="BN194" s="176">
        <v>-18303.719000000001</v>
      </c>
      <c r="BO194" s="176">
        <v>8793.5630000000001</v>
      </c>
      <c r="BP194" s="176">
        <v>9063.2430000000004</v>
      </c>
      <c r="BQ194" s="176">
        <v>10389.155999999999</v>
      </c>
      <c r="BR194" s="176">
        <v>-628.19599999999991</v>
      </c>
      <c r="BS194" s="176">
        <v>1321.028</v>
      </c>
      <c r="BT194" s="176">
        <v>-3972.694</v>
      </c>
      <c r="BU194" s="176">
        <v>3342.3439999999996</v>
      </c>
      <c r="BV194" s="176">
        <v>5492.17</v>
      </c>
      <c r="BW194" s="176">
        <v>1380.316</v>
      </c>
      <c r="BX194" s="176">
        <v>19245.883000000002</v>
      </c>
      <c r="BY194" s="176">
        <v>6023.0860000000002</v>
      </c>
      <c r="BZ194" s="176">
        <v>24932.616999999998</v>
      </c>
      <c r="CA194" s="176">
        <v>21115.088</v>
      </c>
      <c r="CB194" s="176">
        <v>15457.596</v>
      </c>
      <c r="CC194" s="176">
        <v>11413.505000000001</v>
      </c>
      <c r="CD194" s="176">
        <v>16029.37</v>
      </c>
      <c r="CE194" s="176">
        <v>16901.240000000002</v>
      </c>
      <c r="CF194" s="176">
        <v>19217.280999999999</v>
      </c>
      <c r="CG194" s="176">
        <v>6962.9150000000009</v>
      </c>
      <c r="CH194" s="176">
        <v>9361.9609999999993</v>
      </c>
      <c r="CI194" s="176">
        <v>-30968.916999999998</v>
      </c>
      <c r="CJ194" s="176">
        <v>10101.239</v>
      </c>
      <c r="CK194" s="176">
        <v>-3239.1580000000004</v>
      </c>
      <c r="CL194" s="176">
        <v>-3042.509</v>
      </c>
      <c r="CM194" s="176">
        <v>2369.6469999999999</v>
      </c>
      <c r="CN194" s="176">
        <v>2808.47</v>
      </c>
      <c r="CO194" s="176">
        <v>3890.902</v>
      </c>
      <c r="CP194" s="176">
        <v>-509.60100000000011</v>
      </c>
      <c r="CQ194" s="176">
        <v>-2267.2530000000002</v>
      </c>
      <c r="CR194" s="176">
        <v>-2340.39</v>
      </c>
      <c r="CS194" s="176">
        <v>2120.9790000000003</v>
      </c>
      <c r="CT194" s="176">
        <v>767.9399999999996</v>
      </c>
      <c r="CU194" s="176">
        <v>-2450.0960000000005</v>
      </c>
      <c r="CV194" s="176">
        <v>13310.971000000001</v>
      </c>
      <c r="CW194" s="176">
        <v>12140.775000000001</v>
      </c>
      <c r="CX194" s="176">
        <v>15322.243</v>
      </c>
      <c r="CY194" s="176">
        <v>11226.56</v>
      </c>
      <c r="CZ194" s="176">
        <v>11372.835000000001</v>
      </c>
      <c r="DA194" s="176">
        <v>13457.243999999999</v>
      </c>
      <c r="DB194" s="176">
        <v>15358.812</v>
      </c>
      <c r="DC194" s="176">
        <v>13640.088</v>
      </c>
      <c r="DD194" s="176">
        <v>16821.556</v>
      </c>
      <c r="DE194" s="176">
        <v>6573.4110000000001</v>
      </c>
      <c r="DF194" s="176">
        <v>4519.4269999999997</v>
      </c>
      <c r="DG194" s="176">
        <v>-9681.5149999999994</v>
      </c>
      <c r="DH194" s="176">
        <v>15412.468999999999</v>
      </c>
      <c r="DI194" s="176">
        <v>15530.913</v>
      </c>
      <c r="DJ194" s="176">
        <v>18172.018</v>
      </c>
      <c r="DK194" s="176">
        <v>13500.669000000002</v>
      </c>
      <c r="DL194" s="176">
        <v>10562.874</v>
      </c>
      <c r="DM194" s="176">
        <v>12305.164000000001</v>
      </c>
      <c r="DN194" s="176">
        <v>9140.8089999999993</v>
      </c>
      <c r="DO194" s="176">
        <v>7496.4670000000006</v>
      </c>
      <c r="DP194" s="176">
        <v>-4949.683</v>
      </c>
      <c r="DQ194" s="176">
        <v>5526.4889999999996</v>
      </c>
      <c r="DR194" s="176">
        <v>2729.1170000000002</v>
      </c>
      <c r="DS194" s="176">
        <v>-3423.6649999999995</v>
      </c>
      <c r="DT194" s="176">
        <v>4000.3519999999999</v>
      </c>
      <c r="DU194" s="176">
        <v>4750.5060000000003</v>
      </c>
      <c r="DV194" s="176">
        <v>2820.6880000000001</v>
      </c>
      <c r="DW194" s="176">
        <v>4845.38</v>
      </c>
      <c r="DX194" s="176">
        <v>3363.93</v>
      </c>
      <c r="DY194" s="176">
        <v>6943.7430000000004</v>
      </c>
      <c r="DZ194" s="176">
        <v>2967.3809999999999</v>
      </c>
      <c r="EA194" s="176">
        <v>1699.1180000000004</v>
      </c>
      <c r="EB194" s="176">
        <v>2313.8250000000003</v>
      </c>
      <c r="EC194" s="176">
        <v>3704.8119999999999</v>
      </c>
      <c r="ED194" s="176">
        <v>3747.2559999999999</v>
      </c>
      <c r="EE194" s="176">
        <v>1898.9960000000001</v>
      </c>
      <c r="EF194" s="277">
        <f t="shared" si="4"/>
        <v>102003.641</v>
      </c>
      <c r="EG194" s="277">
        <f t="shared" si="5"/>
        <v>43055.987000000001</v>
      </c>
    </row>
    <row r="195" spans="1:137" x14ac:dyDescent="0.2">
      <c r="A195" s="213" t="str">
        <f>IF('1'!$A$1=1,B195,C195)</f>
        <v>Banks</v>
      </c>
      <c r="B195" s="214" t="s">
        <v>91</v>
      </c>
      <c r="C195" s="214" t="s">
        <v>92</v>
      </c>
      <c r="D195" s="176">
        <v>-1344.078</v>
      </c>
      <c r="E195" s="176">
        <v>-2080.7910000000002</v>
      </c>
      <c r="F195" s="176">
        <v>-2000.0350000000001</v>
      </c>
      <c r="G195" s="176">
        <v>-1612.373</v>
      </c>
      <c r="H195" s="176">
        <v>-1484.9829999999999</v>
      </c>
      <c r="I195" s="176">
        <v>-1528.7639999999999</v>
      </c>
      <c r="J195" s="176">
        <v>-1044.354</v>
      </c>
      <c r="K195" s="176">
        <v>-1038.0899999999999</v>
      </c>
      <c r="L195" s="176">
        <v>-1067.3879999999999</v>
      </c>
      <c r="M195" s="176">
        <v>240.25399999999999</v>
      </c>
      <c r="N195" s="176">
        <v>256.43900000000002</v>
      </c>
      <c r="O195" s="176">
        <v>257.49200000000002</v>
      </c>
      <c r="P195" s="176">
        <v>-1285.7639999999999</v>
      </c>
      <c r="Q195" s="176">
        <v>-1398.8320000000001</v>
      </c>
      <c r="R195" s="176">
        <v>-1423.2329999999999</v>
      </c>
      <c r="S195" s="176">
        <v>-1153.327</v>
      </c>
      <c r="T195" s="176">
        <v>-1134.2909999999999</v>
      </c>
      <c r="U195" s="176">
        <v>-1097.8589999999999</v>
      </c>
      <c r="V195" s="176">
        <v>-1091.9380000000001</v>
      </c>
      <c r="W195" s="176">
        <v>-1102.8520000000001</v>
      </c>
      <c r="X195" s="176">
        <v>-1156.1199999999999</v>
      </c>
      <c r="Y195" s="176">
        <v>-334.84500000000003</v>
      </c>
      <c r="Z195" s="176">
        <v>-334.11200000000002</v>
      </c>
      <c r="AA195" s="176">
        <v>-366.863</v>
      </c>
      <c r="AB195" s="176">
        <v>-1167.4760000000001</v>
      </c>
      <c r="AC195" s="176">
        <v>-1189.222</v>
      </c>
      <c r="AD195" s="176">
        <v>-1134.066</v>
      </c>
      <c r="AE195" s="176">
        <v>-698.27800000000002</v>
      </c>
      <c r="AF195" s="176">
        <v>449.20299999999997</v>
      </c>
      <c r="AG195" s="176">
        <v>-626.61300000000006</v>
      </c>
      <c r="AH195" s="176">
        <v>-1272.4960000000001</v>
      </c>
      <c r="AI195" s="176">
        <v>-1358.6690000000001</v>
      </c>
      <c r="AJ195" s="176">
        <v>-1409.865</v>
      </c>
      <c r="AK195" s="176">
        <v>-719.68399999999997</v>
      </c>
      <c r="AL195" s="176">
        <v>-721.04200000000003</v>
      </c>
      <c r="AM195" s="176">
        <v>-742.94600000000003</v>
      </c>
      <c r="AN195" s="176">
        <v>-1620.7570000000001</v>
      </c>
      <c r="AO195" s="176">
        <v>-1711.7760000000001</v>
      </c>
      <c r="AP195" s="176">
        <v>-1079.989</v>
      </c>
      <c r="AQ195" s="176">
        <v>-1124.5250000000001</v>
      </c>
      <c r="AR195" s="176">
        <v>-759.25599999999997</v>
      </c>
      <c r="AS195" s="176">
        <v>52.404000000000003</v>
      </c>
      <c r="AT195" s="176">
        <v>-52.801000000000002</v>
      </c>
      <c r="AU195" s="176">
        <v>-1593.9680000000001</v>
      </c>
      <c r="AV195" s="176">
        <v>-1184.0329999999999</v>
      </c>
      <c r="AW195" s="176">
        <v>-2053.299</v>
      </c>
      <c r="AX195" s="176">
        <v>-1229.0740000000001</v>
      </c>
      <c r="AY195" s="176">
        <v>-1306.0899999999999</v>
      </c>
      <c r="AZ195" s="176">
        <v>-1812.146</v>
      </c>
      <c r="BA195" s="176">
        <v>-1086.4269999999999</v>
      </c>
      <c r="BB195" s="176">
        <v>-1611.8119999999999</v>
      </c>
      <c r="BC195" s="176">
        <v>-1367.386</v>
      </c>
      <c r="BD195" s="176">
        <v>-263.78800000000001</v>
      </c>
      <c r="BE195" s="176">
        <v>1325.0060000000001</v>
      </c>
      <c r="BF195" s="176">
        <v>1287.568</v>
      </c>
      <c r="BG195" s="176">
        <v>-1641.0540000000001</v>
      </c>
      <c r="BH195" s="176">
        <v>-1510.953</v>
      </c>
      <c r="BI195" s="176">
        <v>-1761.383</v>
      </c>
      <c r="BJ195" s="176">
        <v>-1388.9490000000001</v>
      </c>
      <c r="BK195" s="176">
        <v>-1274.9090000000001</v>
      </c>
      <c r="BL195" s="176">
        <v>-1857.19</v>
      </c>
      <c r="BM195" s="176">
        <v>-1623.3710000000001</v>
      </c>
      <c r="BN195" s="176">
        <v>-1426.2639999999999</v>
      </c>
      <c r="BO195" s="176">
        <v>-1034.537</v>
      </c>
      <c r="BP195" s="176">
        <v>-1206.645</v>
      </c>
      <c r="BQ195" s="176">
        <v>-1655.855</v>
      </c>
      <c r="BR195" s="176">
        <v>-1447.58</v>
      </c>
      <c r="BS195" s="176">
        <v>-770.6</v>
      </c>
      <c r="BT195" s="176">
        <v>1230.9760000000001</v>
      </c>
      <c r="BU195" s="176">
        <v>2492.596</v>
      </c>
      <c r="BV195" s="176">
        <v>-1387.1980000000001</v>
      </c>
      <c r="BW195" s="176">
        <v>-1154.9580000000001</v>
      </c>
      <c r="BX195" s="176">
        <v>-1608.527</v>
      </c>
      <c r="BY195" s="176">
        <v>-1533.6559999999999</v>
      </c>
      <c r="BZ195" s="176">
        <v>-1056.231</v>
      </c>
      <c r="CA195" s="176">
        <v>-1508.221</v>
      </c>
      <c r="CB195" s="176">
        <v>-138.01400000000001</v>
      </c>
      <c r="CC195" s="176">
        <v>-1579.912</v>
      </c>
      <c r="CD195" s="176">
        <v>-326.57499999999999</v>
      </c>
      <c r="CE195" s="176">
        <v>-2089.2179999999998</v>
      </c>
      <c r="CF195" s="176">
        <v>-1443.3009999999999</v>
      </c>
      <c r="CG195" s="176">
        <v>-2294.5970000000002</v>
      </c>
      <c r="CH195" s="176">
        <v>-2221.482</v>
      </c>
      <c r="CI195" s="176">
        <v>-925.25800000000004</v>
      </c>
      <c r="CJ195" s="176">
        <v>-2658.221</v>
      </c>
      <c r="CK195" s="176">
        <v>-1335.442</v>
      </c>
      <c r="CL195" s="176">
        <v>-2691.451</v>
      </c>
      <c r="CM195" s="176">
        <v>-2428.1570000000002</v>
      </c>
      <c r="CN195" s="176">
        <v>-2632.9409999999998</v>
      </c>
      <c r="CO195" s="176">
        <v>-3481.3330000000001</v>
      </c>
      <c r="CP195" s="176">
        <v>-3758.31</v>
      </c>
      <c r="CQ195" s="176">
        <v>-3949.4090000000001</v>
      </c>
      <c r="CR195" s="176">
        <v>-3949.4090000000001</v>
      </c>
      <c r="CS195" s="176">
        <v>-3912.84</v>
      </c>
      <c r="CT195" s="176">
        <v>-4461.3689999999997</v>
      </c>
      <c r="CU195" s="176">
        <v>-2962.0569999999998</v>
      </c>
      <c r="CV195" s="176">
        <v>-4241.9579999999996</v>
      </c>
      <c r="CW195" s="176">
        <v>-2815.7820000000002</v>
      </c>
      <c r="CX195" s="176">
        <v>-3437.4479999999999</v>
      </c>
      <c r="CY195" s="176">
        <v>-2925.4879999999998</v>
      </c>
      <c r="CZ195" s="176">
        <v>-3108.3310000000001</v>
      </c>
      <c r="DA195" s="176">
        <v>-3620.2910000000002</v>
      </c>
      <c r="DB195" s="176">
        <v>-4022.5459999999998</v>
      </c>
      <c r="DC195" s="176">
        <v>-3583.723</v>
      </c>
      <c r="DD195" s="176">
        <v>-2852.3510000000001</v>
      </c>
      <c r="DE195" s="176">
        <v>-2921.5160000000001</v>
      </c>
      <c r="DF195" s="176">
        <v>-2964.7440000000001</v>
      </c>
      <c r="DG195" s="176">
        <v>13205.438</v>
      </c>
      <c r="DH195" s="176">
        <v>-3483.9</v>
      </c>
      <c r="DI195" s="176">
        <v>-2734.0479999999998</v>
      </c>
      <c r="DJ195" s="176">
        <v>-3054.4459999999999</v>
      </c>
      <c r="DK195" s="176">
        <v>-3148.8440000000001</v>
      </c>
      <c r="DL195" s="176">
        <v>-3494.4850000000001</v>
      </c>
      <c r="DM195" s="176">
        <v>-2631.038</v>
      </c>
      <c r="DN195" s="176">
        <v>-3566.145</v>
      </c>
      <c r="DO195" s="176">
        <v>-3253.9609999999998</v>
      </c>
      <c r="DP195" s="176">
        <v>-2722.326</v>
      </c>
      <c r="DQ195" s="176">
        <v>-3340.6390000000001</v>
      </c>
      <c r="DR195" s="176">
        <v>1075.107</v>
      </c>
      <c r="DS195" s="176">
        <v>6638.57</v>
      </c>
      <c r="DT195" s="176">
        <v>-3495.0439999999999</v>
      </c>
      <c r="DU195" s="176">
        <v>-2833.6350000000002</v>
      </c>
      <c r="DV195" s="176">
        <v>-2613.2840000000001</v>
      </c>
      <c r="DW195" s="176">
        <v>-3520.1480000000001</v>
      </c>
      <c r="DX195" s="176">
        <v>-2907.1</v>
      </c>
      <c r="DY195" s="176">
        <v>-2868.9720000000002</v>
      </c>
      <c r="DZ195" s="176">
        <v>-4054.0279999999998</v>
      </c>
      <c r="EA195" s="176">
        <v>-3854.0970000000002</v>
      </c>
      <c r="EB195" s="176">
        <v>-2561.7350000000001</v>
      </c>
      <c r="EC195" s="176">
        <v>-3704.8119999999999</v>
      </c>
      <c r="ED195" s="176">
        <v>-3747.2559999999999</v>
      </c>
      <c r="EE195" s="176">
        <v>-1898.9960000000001</v>
      </c>
      <c r="EF195" s="277">
        <f t="shared" si="4"/>
        <v>-23716.155000000002</v>
      </c>
      <c r="EG195" s="277">
        <f t="shared" si="5"/>
        <v>-38059.107000000004</v>
      </c>
    </row>
    <row r="196" spans="1:137" x14ac:dyDescent="0.2">
      <c r="A196" s="174" t="str">
        <f>IF('1'!$A$1=1,B196,C196)</f>
        <v xml:space="preserve">       Credit</v>
      </c>
      <c r="B196" s="175" t="s">
        <v>214</v>
      </c>
      <c r="C196" s="175" t="s">
        <v>324</v>
      </c>
      <c r="D196" s="176">
        <v>0</v>
      </c>
      <c r="E196" s="176">
        <v>0</v>
      </c>
      <c r="F196" s="176">
        <v>0</v>
      </c>
      <c r="G196" s="176">
        <v>0</v>
      </c>
      <c r="H196" s="176">
        <v>0</v>
      </c>
      <c r="I196" s="176">
        <v>0</v>
      </c>
      <c r="J196" s="176">
        <v>0</v>
      </c>
      <c r="K196" s="176">
        <v>0</v>
      </c>
      <c r="L196" s="176">
        <v>0</v>
      </c>
      <c r="M196" s="176">
        <v>0</v>
      </c>
      <c r="N196" s="176">
        <v>0</v>
      </c>
      <c r="O196" s="176">
        <v>0</v>
      </c>
      <c r="P196" s="176">
        <v>0</v>
      </c>
      <c r="Q196" s="176">
        <v>0</v>
      </c>
      <c r="R196" s="176">
        <v>0</v>
      </c>
      <c r="S196" s="176">
        <v>0</v>
      </c>
      <c r="T196" s="176">
        <v>0</v>
      </c>
      <c r="U196" s="176">
        <v>0</v>
      </c>
      <c r="V196" s="176">
        <v>0</v>
      </c>
      <c r="W196" s="176">
        <v>0</v>
      </c>
      <c r="X196" s="176">
        <v>0</v>
      </c>
      <c r="Y196" s="176">
        <v>0</v>
      </c>
      <c r="Z196" s="176">
        <v>0</v>
      </c>
      <c r="AA196" s="176">
        <v>0</v>
      </c>
      <c r="AB196" s="176">
        <v>0</v>
      </c>
      <c r="AC196" s="176">
        <v>0</v>
      </c>
      <c r="AD196" s="176">
        <v>0</v>
      </c>
      <c r="AE196" s="176">
        <v>0</v>
      </c>
      <c r="AF196" s="176">
        <v>0</v>
      </c>
      <c r="AG196" s="176">
        <v>0</v>
      </c>
      <c r="AH196" s="176">
        <v>0</v>
      </c>
      <c r="AI196" s="176">
        <v>0</v>
      </c>
      <c r="AJ196" s="176">
        <v>0</v>
      </c>
      <c r="AK196" s="176">
        <v>0</v>
      </c>
      <c r="AL196" s="176">
        <v>0</v>
      </c>
      <c r="AM196" s="176">
        <v>0</v>
      </c>
      <c r="AN196" s="176">
        <v>0</v>
      </c>
      <c r="AO196" s="176">
        <v>0</v>
      </c>
      <c r="AP196" s="176">
        <v>0</v>
      </c>
      <c r="AQ196" s="176">
        <v>0</v>
      </c>
      <c r="AR196" s="176">
        <v>0</v>
      </c>
      <c r="AS196" s="176">
        <v>0</v>
      </c>
      <c r="AT196" s="176">
        <v>0</v>
      </c>
      <c r="AU196" s="176">
        <v>0</v>
      </c>
      <c r="AV196" s="176">
        <v>0</v>
      </c>
      <c r="AW196" s="176">
        <v>0</v>
      </c>
      <c r="AX196" s="176">
        <v>0</v>
      </c>
      <c r="AY196" s="176">
        <v>0</v>
      </c>
      <c r="AZ196" s="176">
        <v>0</v>
      </c>
      <c r="BA196" s="176">
        <v>0</v>
      </c>
      <c r="BB196" s="176">
        <v>0</v>
      </c>
      <c r="BC196" s="176">
        <v>0</v>
      </c>
      <c r="BD196" s="176">
        <v>0</v>
      </c>
      <c r="BE196" s="176">
        <v>0</v>
      </c>
      <c r="BF196" s="176">
        <v>0</v>
      </c>
      <c r="BG196" s="176">
        <v>0</v>
      </c>
      <c r="BH196" s="176">
        <v>0</v>
      </c>
      <c r="BI196" s="176">
        <v>0</v>
      </c>
      <c r="BJ196" s="176">
        <v>0</v>
      </c>
      <c r="BK196" s="176">
        <v>0</v>
      </c>
      <c r="BL196" s="176">
        <v>0</v>
      </c>
      <c r="BM196" s="176">
        <v>0</v>
      </c>
      <c r="BN196" s="176">
        <v>0</v>
      </c>
      <c r="BO196" s="176">
        <v>0</v>
      </c>
      <c r="BP196" s="176">
        <v>0</v>
      </c>
      <c r="BQ196" s="176">
        <v>0</v>
      </c>
      <c r="BR196" s="176">
        <v>0</v>
      </c>
      <c r="BS196" s="176">
        <v>0</v>
      </c>
      <c r="BT196" s="176">
        <v>0</v>
      </c>
      <c r="BU196" s="176">
        <v>0</v>
      </c>
      <c r="BV196" s="176">
        <v>0</v>
      </c>
      <c r="BW196" s="176">
        <v>0</v>
      </c>
      <c r="BX196" s="176">
        <v>0</v>
      </c>
      <c r="BY196" s="176">
        <v>0</v>
      </c>
      <c r="BZ196" s="176">
        <v>0</v>
      </c>
      <c r="CA196" s="176">
        <v>0</v>
      </c>
      <c r="CB196" s="176">
        <v>0</v>
      </c>
      <c r="CC196" s="176">
        <v>0</v>
      </c>
      <c r="CD196" s="176">
        <v>0</v>
      </c>
      <c r="CE196" s="176">
        <v>0</v>
      </c>
      <c r="CF196" s="176">
        <v>0</v>
      </c>
      <c r="CG196" s="176">
        <v>0</v>
      </c>
      <c r="CH196" s="176">
        <v>0</v>
      </c>
      <c r="CI196" s="176">
        <v>0</v>
      </c>
      <c r="CJ196" s="176">
        <v>0</v>
      </c>
      <c r="CK196" s="176">
        <v>0</v>
      </c>
      <c r="CL196" s="176">
        <v>0</v>
      </c>
      <c r="CM196" s="176">
        <v>0</v>
      </c>
      <c r="CN196" s="176">
        <v>0</v>
      </c>
      <c r="CO196" s="176">
        <v>0</v>
      </c>
      <c r="CP196" s="176">
        <v>0</v>
      </c>
      <c r="CQ196" s="176">
        <v>0</v>
      </c>
      <c r="CR196" s="176">
        <v>0</v>
      </c>
      <c r="CS196" s="176">
        <v>0</v>
      </c>
      <c r="CT196" s="176">
        <v>0</v>
      </c>
      <c r="CU196" s="176">
        <v>0</v>
      </c>
      <c r="CV196" s="176">
        <v>0</v>
      </c>
      <c r="CW196" s="176">
        <v>0</v>
      </c>
      <c r="CX196" s="176">
        <v>0</v>
      </c>
      <c r="CY196" s="176">
        <v>0</v>
      </c>
      <c r="CZ196" s="176">
        <v>0</v>
      </c>
      <c r="DA196" s="176">
        <v>0</v>
      </c>
      <c r="DB196" s="176">
        <v>0</v>
      </c>
      <c r="DC196" s="176">
        <v>0</v>
      </c>
      <c r="DD196" s="176">
        <v>0</v>
      </c>
      <c r="DE196" s="176">
        <v>0</v>
      </c>
      <c r="DF196" s="176">
        <v>0</v>
      </c>
      <c r="DG196" s="176">
        <v>0</v>
      </c>
      <c r="DH196" s="176">
        <v>0</v>
      </c>
      <c r="DI196" s="176">
        <v>0</v>
      </c>
      <c r="DJ196" s="176">
        <v>0</v>
      </c>
      <c r="DK196" s="176">
        <v>0</v>
      </c>
      <c r="DL196" s="176">
        <v>0</v>
      </c>
      <c r="DM196" s="176">
        <v>0</v>
      </c>
      <c r="DN196" s="176">
        <v>0</v>
      </c>
      <c r="DO196" s="176">
        <v>0</v>
      </c>
      <c r="DP196" s="176">
        <v>0</v>
      </c>
      <c r="DQ196" s="176">
        <v>0</v>
      </c>
      <c r="DR196" s="176">
        <v>0</v>
      </c>
      <c r="DS196" s="176">
        <v>0</v>
      </c>
      <c r="DT196" s="176">
        <v>0</v>
      </c>
      <c r="DU196" s="176">
        <v>0</v>
      </c>
      <c r="DV196" s="176">
        <v>0</v>
      </c>
      <c r="DW196" s="176">
        <v>0</v>
      </c>
      <c r="DX196" s="176">
        <v>0</v>
      </c>
      <c r="DY196" s="176">
        <v>0</v>
      </c>
      <c r="DZ196" s="176">
        <v>0</v>
      </c>
      <c r="EA196" s="176">
        <v>0</v>
      </c>
      <c r="EB196" s="176">
        <v>0</v>
      </c>
      <c r="EC196" s="176">
        <v>0</v>
      </c>
      <c r="ED196" s="176">
        <v>0</v>
      </c>
      <c r="EE196" s="176">
        <v>0</v>
      </c>
      <c r="EF196" s="277">
        <f t="shared" si="4"/>
        <v>0</v>
      </c>
      <c r="EG196" s="277">
        <f t="shared" si="5"/>
        <v>0</v>
      </c>
    </row>
    <row r="197" spans="1:137" x14ac:dyDescent="0.2">
      <c r="A197" s="174" t="str">
        <f>IF('1'!$A$1=1,B197,C197)</f>
        <v xml:space="preserve">       Debit</v>
      </c>
      <c r="B197" s="175" t="s">
        <v>216</v>
      </c>
      <c r="C197" s="175" t="s">
        <v>325</v>
      </c>
      <c r="D197" s="176">
        <v>1344.078</v>
      </c>
      <c r="E197" s="176">
        <v>2080.7910000000002</v>
      </c>
      <c r="F197" s="176">
        <v>2000.0350000000001</v>
      </c>
      <c r="G197" s="176">
        <v>1612.373</v>
      </c>
      <c r="H197" s="176">
        <v>1484.9829999999999</v>
      </c>
      <c r="I197" s="176">
        <v>1528.7639999999999</v>
      </c>
      <c r="J197" s="176">
        <v>1044.354</v>
      </c>
      <c r="K197" s="176">
        <v>1038.0899999999999</v>
      </c>
      <c r="L197" s="176">
        <v>1067.3879999999999</v>
      </c>
      <c r="M197" s="176">
        <v>-240.25399999999999</v>
      </c>
      <c r="N197" s="176">
        <v>-256.43900000000002</v>
      </c>
      <c r="O197" s="176">
        <v>-257.49200000000002</v>
      </c>
      <c r="P197" s="176">
        <v>1285.7639999999999</v>
      </c>
      <c r="Q197" s="176">
        <v>1398.8320000000001</v>
      </c>
      <c r="R197" s="176">
        <v>1423.2329999999999</v>
      </c>
      <c r="S197" s="176">
        <v>1153.327</v>
      </c>
      <c r="T197" s="176">
        <v>1134.2909999999999</v>
      </c>
      <c r="U197" s="176">
        <v>1097.8589999999999</v>
      </c>
      <c r="V197" s="176">
        <v>1091.9380000000001</v>
      </c>
      <c r="W197" s="176">
        <v>1102.8520000000001</v>
      </c>
      <c r="X197" s="176">
        <v>1156.1199999999999</v>
      </c>
      <c r="Y197" s="176">
        <v>334.84500000000003</v>
      </c>
      <c r="Z197" s="176">
        <v>334.11200000000002</v>
      </c>
      <c r="AA197" s="176">
        <v>366.863</v>
      </c>
      <c r="AB197" s="176">
        <v>1167.4760000000001</v>
      </c>
      <c r="AC197" s="176">
        <v>1189.222</v>
      </c>
      <c r="AD197" s="176">
        <v>1134.066</v>
      </c>
      <c r="AE197" s="176">
        <v>698.27800000000002</v>
      </c>
      <c r="AF197" s="176">
        <v>-449.20299999999997</v>
      </c>
      <c r="AG197" s="176">
        <v>626.61300000000006</v>
      </c>
      <c r="AH197" s="176">
        <v>1272.4960000000001</v>
      </c>
      <c r="AI197" s="176">
        <v>1358.6690000000001</v>
      </c>
      <c r="AJ197" s="176">
        <v>1409.865</v>
      </c>
      <c r="AK197" s="176">
        <v>719.68399999999997</v>
      </c>
      <c r="AL197" s="176">
        <v>721.04200000000003</v>
      </c>
      <c r="AM197" s="176">
        <v>742.94600000000003</v>
      </c>
      <c r="AN197" s="176">
        <v>1620.7570000000001</v>
      </c>
      <c r="AO197" s="176">
        <v>1711.7760000000001</v>
      </c>
      <c r="AP197" s="176">
        <v>1079.989</v>
      </c>
      <c r="AQ197" s="176">
        <v>1124.5250000000001</v>
      </c>
      <c r="AR197" s="176">
        <v>759.25599999999997</v>
      </c>
      <c r="AS197" s="176">
        <v>-52.404000000000003</v>
      </c>
      <c r="AT197" s="176">
        <v>52.801000000000002</v>
      </c>
      <c r="AU197" s="176">
        <v>1593.9680000000001</v>
      </c>
      <c r="AV197" s="176">
        <v>1184.0329999999999</v>
      </c>
      <c r="AW197" s="176">
        <v>2053.299</v>
      </c>
      <c r="AX197" s="176">
        <v>1229.0740000000001</v>
      </c>
      <c r="AY197" s="176">
        <v>1306.0899999999999</v>
      </c>
      <c r="AZ197" s="176">
        <v>1812.146</v>
      </c>
      <c r="BA197" s="176">
        <v>1086.4269999999999</v>
      </c>
      <c r="BB197" s="176">
        <v>1611.8119999999999</v>
      </c>
      <c r="BC197" s="176">
        <v>1367.386</v>
      </c>
      <c r="BD197" s="176">
        <v>263.78800000000001</v>
      </c>
      <c r="BE197" s="176">
        <v>-1325.0060000000001</v>
      </c>
      <c r="BF197" s="176">
        <v>-1287.568</v>
      </c>
      <c r="BG197" s="176">
        <v>1641.0540000000001</v>
      </c>
      <c r="BH197" s="176">
        <v>1510.953</v>
      </c>
      <c r="BI197" s="176">
        <v>1761.383</v>
      </c>
      <c r="BJ197" s="176">
        <v>1388.9490000000001</v>
      </c>
      <c r="BK197" s="176">
        <v>1274.9090000000001</v>
      </c>
      <c r="BL197" s="176">
        <v>1857.19</v>
      </c>
      <c r="BM197" s="176">
        <v>1623.3710000000001</v>
      </c>
      <c r="BN197" s="176">
        <v>1426.2639999999999</v>
      </c>
      <c r="BO197" s="176">
        <v>1034.537</v>
      </c>
      <c r="BP197" s="176">
        <v>1206.645</v>
      </c>
      <c r="BQ197" s="176">
        <v>1655.855</v>
      </c>
      <c r="BR197" s="176">
        <v>1447.58</v>
      </c>
      <c r="BS197" s="176">
        <v>770.6</v>
      </c>
      <c r="BT197" s="176">
        <v>-1230.9760000000001</v>
      </c>
      <c r="BU197" s="176">
        <v>-2492.596</v>
      </c>
      <c r="BV197" s="176">
        <v>1387.1980000000001</v>
      </c>
      <c r="BW197" s="176">
        <v>1154.9580000000001</v>
      </c>
      <c r="BX197" s="176">
        <v>1608.527</v>
      </c>
      <c r="BY197" s="176">
        <v>1533.6559999999999</v>
      </c>
      <c r="BZ197" s="176">
        <v>1056.231</v>
      </c>
      <c r="CA197" s="176">
        <v>1508.221</v>
      </c>
      <c r="CB197" s="176">
        <v>138.01400000000001</v>
      </c>
      <c r="CC197" s="176">
        <v>1579.912</v>
      </c>
      <c r="CD197" s="176">
        <v>326.57499999999999</v>
      </c>
      <c r="CE197" s="176">
        <v>2089.2179999999998</v>
      </c>
      <c r="CF197" s="176">
        <v>1443.3009999999999</v>
      </c>
      <c r="CG197" s="176">
        <v>2294.5970000000002</v>
      </c>
      <c r="CH197" s="176">
        <v>2221.482</v>
      </c>
      <c r="CI197" s="176">
        <v>925.25800000000004</v>
      </c>
      <c r="CJ197" s="176">
        <v>2658.221</v>
      </c>
      <c r="CK197" s="176">
        <v>1335.442</v>
      </c>
      <c r="CL197" s="176">
        <v>2691.451</v>
      </c>
      <c r="CM197" s="176">
        <v>2428.1570000000002</v>
      </c>
      <c r="CN197" s="176">
        <v>2632.9409999999998</v>
      </c>
      <c r="CO197" s="176">
        <v>3481.3330000000001</v>
      </c>
      <c r="CP197" s="176">
        <v>3758.31</v>
      </c>
      <c r="CQ197" s="176">
        <v>3949.4090000000001</v>
      </c>
      <c r="CR197" s="176">
        <v>3949.4090000000001</v>
      </c>
      <c r="CS197" s="176">
        <v>3912.84</v>
      </c>
      <c r="CT197" s="176">
        <v>4461.3689999999997</v>
      </c>
      <c r="CU197" s="176">
        <v>2962.0569999999998</v>
      </c>
      <c r="CV197" s="176">
        <v>4241.9579999999996</v>
      </c>
      <c r="CW197" s="176">
        <v>2815.7820000000002</v>
      </c>
      <c r="CX197" s="176">
        <v>3437.4479999999999</v>
      </c>
      <c r="CY197" s="176">
        <v>2925.4879999999998</v>
      </c>
      <c r="CZ197" s="176">
        <v>3108.3310000000001</v>
      </c>
      <c r="DA197" s="176">
        <v>3620.2910000000002</v>
      </c>
      <c r="DB197" s="176">
        <v>4022.5459999999998</v>
      </c>
      <c r="DC197" s="176">
        <v>3583.723</v>
      </c>
      <c r="DD197" s="176">
        <v>2852.3510000000001</v>
      </c>
      <c r="DE197" s="176">
        <v>2921.5160000000001</v>
      </c>
      <c r="DF197" s="176">
        <v>2964.7440000000001</v>
      </c>
      <c r="DG197" s="176">
        <v>-13205.438</v>
      </c>
      <c r="DH197" s="176">
        <v>3483.9</v>
      </c>
      <c r="DI197" s="176">
        <v>2734.0479999999998</v>
      </c>
      <c r="DJ197" s="176">
        <v>3054.4459999999999</v>
      </c>
      <c r="DK197" s="176">
        <v>3148.8440000000001</v>
      </c>
      <c r="DL197" s="176">
        <v>3494.4850000000001</v>
      </c>
      <c r="DM197" s="176">
        <v>2631.038</v>
      </c>
      <c r="DN197" s="176">
        <v>3566.145</v>
      </c>
      <c r="DO197" s="176">
        <v>3253.9609999999998</v>
      </c>
      <c r="DP197" s="176">
        <v>2722.326</v>
      </c>
      <c r="DQ197" s="176">
        <v>3340.6390000000001</v>
      </c>
      <c r="DR197" s="176">
        <v>-1075.107</v>
      </c>
      <c r="DS197" s="176">
        <v>-6638.57</v>
      </c>
      <c r="DT197" s="176">
        <v>3495.0439999999999</v>
      </c>
      <c r="DU197" s="176">
        <v>2833.6350000000002</v>
      </c>
      <c r="DV197" s="176">
        <v>2613.2840000000001</v>
      </c>
      <c r="DW197" s="176">
        <v>3520.1480000000001</v>
      </c>
      <c r="DX197" s="176">
        <v>2907.1</v>
      </c>
      <c r="DY197" s="176">
        <v>2868.9720000000002</v>
      </c>
      <c r="DZ197" s="176">
        <v>4054.0279999999998</v>
      </c>
      <c r="EA197" s="176">
        <v>3854.0970000000002</v>
      </c>
      <c r="EB197" s="176">
        <v>2561.7350000000001</v>
      </c>
      <c r="EC197" s="176">
        <v>3704.8119999999999</v>
      </c>
      <c r="ED197" s="176">
        <v>3747.2559999999999</v>
      </c>
      <c r="EE197" s="176">
        <v>1898.9960000000001</v>
      </c>
      <c r="EF197" s="277">
        <f t="shared" si="4"/>
        <v>23716.155000000002</v>
      </c>
      <c r="EG197" s="277">
        <f t="shared" si="5"/>
        <v>38059.107000000004</v>
      </c>
    </row>
    <row r="198" spans="1:137" x14ac:dyDescent="0.2">
      <c r="A198" s="213" t="str">
        <f>IF('1'!$A$1=1,B198,C198)</f>
        <v>Other sectors</v>
      </c>
      <c r="B198" s="214" t="s">
        <v>93</v>
      </c>
      <c r="C198" s="214" t="s">
        <v>94</v>
      </c>
      <c r="D198" s="176">
        <v>23908.777999999998</v>
      </c>
      <c r="E198" s="176">
        <v>29620.67</v>
      </c>
      <c r="F198" s="176">
        <v>29628.418000000001</v>
      </c>
      <c r="G198" s="176">
        <v>-12898.98</v>
      </c>
      <c r="H198" s="176">
        <v>-14536.102999999999</v>
      </c>
      <c r="I198" s="176">
        <v>-15393.804</v>
      </c>
      <c r="J198" s="176">
        <v>130.54400000000001</v>
      </c>
      <c r="K198" s="176">
        <v>129.761</v>
      </c>
      <c r="L198" s="176">
        <v>152.48400000000001</v>
      </c>
      <c r="M198" s="176">
        <v>13061.102000000001</v>
      </c>
      <c r="N198" s="176">
        <v>14943.393</v>
      </c>
      <c r="O198" s="176">
        <v>17205.164000000001</v>
      </c>
      <c r="P198" s="176">
        <v>7544.7640000000001</v>
      </c>
      <c r="Q198" s="176">
        <v>8472.17</v>
      </c>
      <c r="R198" s="176">
        <v>10990.52</v>
      </c>
      <c r="S198" s="176">
        <v>-10328.688</v>
      </c>
      <c r="T198" s="176">
        <v>-10183.416999999999</v>
      </c>
      <c r="U198" s="176">
        <v>-10230.049999999999</v>
      </c>
      <c r="V198" s="176">
        <v>794.13699999999994</v>
      </c>
      <c r="W198" s="176">
        <v>927.39800000000002</v>
      </c>
      <c r="X198" s="176">
        <v>1550.252</v>
      </c>
      <c r="Y198" s="176">
        <v>-103.029</v>
      </c>
      <c r="Z198" s="176">
        <v>-51.402000000000001</v>
      </c>
      <c r="AA198" s="176">
        <v>-366.863</v>
      </c>
      <c r="AB198" s="176">
        <v>-4018.2910000000002</v>
      </c>
      <c r="AC198" s="176">
        <v>-3864.971</v>
      </c>
      <c r="AD198" s="176">
        <v>-5805.3360000000002</v>
      </c>
      <c r="AE198" s="176">
        <v>-3947.9540000000002</v>
      </c>
      <c r="AF198" s="176">
        <v>-3408.6559999999999</v>
      </c>
      <c r="AG198" s="176">
        <v>-4255.7439999999997</v>
      </c>
      <c r="AH198" s="176">
        <v>181.785</v>
      </c>
      <c r="AI198" s="176">
        <v>1025.4110000000001</v>
      </c>
      <c r="AJ198" s="176">
        <v>731.04100000000005</v>
      </c>
      <c r="AK198" s="176">
        <v>-1492.6790000000001</v>
      </c>
      <c r="AL198" s="176">
        <v>-1949.4849999999999</v>
      </c>
      <c r="AM198" s="176">
        <v>-2531.5189999999998</v>
      </c>
      <c r="AN198" s="176">
        <v>-12113.023999999999</v>
      </c>
      <c r="AO198" s="176">
        <v>-11846.578</v>
      </c>
      <c r="AP198" s="176">
        <v>-12354.025</v>
      </c>
      <c r="AQ198" s="176">
        <v>-1752.1669999999999</v>
      </c>
      <c r="AR198" s="176">
        <v>-2984.66</v>
      </c>
      <c r="AS198" s="176">
        <v>-2463.0039999999999</v>
      </c>
      <c r="AT198" s="176">
        <v>6890.5789999999997</v>
      </c>
      <c r="AU198" s="176">
        <v>6128.5330000000004</v>
      </c>
      <c r="AV198" s="176">
        <v>5299.9579999999996</v>
      </c>
      <c r="AW198" s="176">
        <v>-10772.787</v>
      </c>
      <c r="AX198" s="176">
        <v>-10307.460999999999</v>
      </c>
      <c r="AY198" s="176">
        <v>-11504.703</v>
      </c>
      <c r="AZ198" s="176">
        <v>-3680.0509999999999</v>
      </c>
      <c r="BA198" s="176">
        <v>-3911.1379999999999</v>
      </c>
      <c r="BB198" s="176">
        <v>-4244.4380000000001</v>
      </c>
      <c r="BC198" s="176">
        <v>-7346.35</v>
      </c>
      <c r="BD198" s="176">
        <v>-6911.2579999999998</v>
      </c>
      <c r="BE198" s="176">
        <v>-7605.5320000000002</v>
      </c>
      <c r="BF198" s="176">
        <v>-10171.785</v>
      </c>
      <c r="BG198" s="176">
        <v>-10830.959000000001</v>
      </c>
      <c r="BH198" s="176">
        <v>-12731.638000000001</v>
      </c>
      <c r="BI198" s="176">
        <v>1165.9860000000001</v>
      </c>
      <c r="BJ198" s="176">
        <v>-3533.29</v>
      </c>
      <c r="BK198" s="176">
        <v>-2903.9609999999998</v>
      </c>
      <c r="BL198" s="176">
        <v>14447.492</v>
      </c>
      <c r="BM198" s="176">
        <v>15569.6</v>
      </c>
      <c r="BN198" s="176">
        <v>19729.983</v>
      </c>
      <c r="BO198" s="176">
        <v>-7759.0259999999998</v>
      </c>
      <c r="BP198" s="176">
        <v>-7856.598</v>
      </c>
      <c r="BQ198" s="176">
        <v>-8733.3009999999995</v>
      </c>
      <c r="BR198" s="176">
        <v>2075.7759999999998</v>
      </c>
      <c r="BS198" s="176">
        <v>-550.428</v>
      </c>
      <c r="BT198" s="176">
        <v>2741.7179999999998</v>
      </c>
      <c r="BU198" s="176">
        <v>-5834.94</v>
      </c>
      <c r="BV198" s="176">
        <v>-4104.9719999999998</v>
      </c>
      <c r="BW198" s="176">
        <v>-225.358</v>
      </c>
      <c r="BX198" s="176">
        <v>-17637.356</v>
      </c>
      <c r="BY198" s="176">
        <v>-4489.43</v>
      </c>
      <c r="BZ198" s="176">
        <v>-23876.385999999999</v>
      </c>
      <c r="CA198" s="176">
        <v>-19606.866999999998</v>
      </c>
      <c r="CB198" s="176">
        <v>-15319.582</v>
      </c>
      <c r="CC198" s="176">
        <v>-9833.5930000000008</v>
      </c>
      <c r="CD198" s="176">
        <v>-15702.795</v>
      </c>
      <c r="CE198" s="176">
        <v>-14812.022000000001</v>
      </c>
      <c r="CF198" s="176">
        <v>-17773.98</v>
      </c>
      <c r="CG198" s="176">
        <v>-4668.3180000000002</v>
      </c>
      <c r="CH198" s="176">
        <v>-7140.4790000000003</v>
      </c>
      <c r="CI198" s="176">
        <v>31894.174999999999</v>
      </c>
      <c r="CJ198" s="176">
        <v>-7443.018</v>
      </c>
      <c r="CK198" s="176">
        <v>4574.6000000000004</v>
      </c>
      <c r="CL198" s="176">
        <v>5733.96</v>
      </c>
      <c r="CM198" s="176">
        <v>58.51</v>
      </c>
      <c r="CN198" s="176">
        <v>-175.529</v>
      </c>
      <c r="CO198" s="176">
        <v>-409.56900000000002</v>
      </c>
      <c r="CP198" s="176">
        <v>4267.9110000000001</v>
      </c>
      <c r="CQ198" s="176">
        <v>6216.6620000000003</v>
      </c>
      <c r="CR198" s="176">
        <v>6289.799</v>
      </c>
      <c r="CS198" s="176">
        <v>1791.8610000000001</v>
      </c>
      <c r="CT198" s="176">
        <v>3693.4290000000001</v>
      </c>
      <c r="CU198" s="176">
        <v>5412.1530000000002</v>
      </c>
      <c r="CV198" s="176">
        <v>-9069.0130000000008</v>
      </c>
      <c r="CW198" s="176">
        <v>-9324.9930000000004</v>
      </c>
      <c r="CX198" s="176">
        <v>-11884.795</v>
      </c>
      <c r="CY198" s="176">
        <v>-8301.0720000000001</v>
      </c>
      <c r="CZ198" s="176">
        <v>-8264.5040000000008</v>
      </c>
      <c r="DA198" s="176">
        <v>-9836.9529999999995</v>
      </c>
      <c r="DB198" s="176">
        <v>-11336.266</v>
      </c>
      <c r="DC198" s="176">
        <v>-10056.365</v>
      </c>
      <c r="DD198" s="176">
        <v>-13969.205</v>
      </c>
      <c r="DE198" s="176">
        <v>-3651.895</v>
      </c>
      <c r="DF198" s="176">
        <v>-1554.683</v>
      </c>
      <c r="DG198" s="176">
        <v>-3523.9229999999998</v>
      </c>
      <c r="DH198" s="176">
        <v>-11928.569</v>
      </c>
      <c r="DI198" s="176">
        <v>-12796.865</v>
      </c>
      <c r="DJ198" s="176">
        <v>-15117.572</v>
      </c>
      <c r="DK198" s="176">
        <v>-10351.825000000001</v>
      </c>
      <c r="DL198" s="176">
        <v>-7068.3890000000001</v>
      </c>
      <c r="DM198" s="176">
        <v>-9674.1260000000002</v>
      </c>
      <c r="DN198" s="176">
        <v>-5574.6639999999998</v>
      </c>
      <c r="DO198" s="176">
        <v>-4242.5060000000003</v>
      </c>
      <c r="DP198" s="176">
        <v>7672.009</v>
      </c>
      <c r="DQ198" s="176">
        <v>-2185.85</v>
      </c>
      <c r="DR198" s="176">
        <v>-3804.2240000000002</v>
      </c>
      <c r="DS198" s="176">
        <v>-3214.9050000000002</v>
      </c>
      <c r="DT198" s="176">
        <v>-505.30799999999999</v>
      </c>
      <c r="DU198" s="176">
        <v>-1916.8710000000001</v>
      </c>
      <c r="DV198" s="176">
        <v>-207.404</v>
      </c>
      <c r="DW198" s="176">
        <v>-1325.232</v>
      </c>
      <c r="DX198" s="176">
        <v>-456.83</v>
      </c>
      <c r="DY198" s="176">
        <v>-4074.7710000000002</v>
      </c>
      <c r="DZ198" s="176">
        <v>1086.6469999999999</v>
      </c>
      <c r="EA198" s="176">
        <v>2154.9789999999998</v>
      </c>
      <c r="EB198" s="176">
        <v>247.91</v>
      </c>
      <c r="EC198" s="176">
        <v>0</v>
      </c>
      <c r="ED198" s="176">
        <v>0</v>
      </c>
      <c r="EE198" s="176">
        <v>0</v>
      </c>
      <c r="EF198" s="277">
        <f t="shared" si="4"/>
        <v>-78287.486000000004</v>
      </c>
      <c r="EG198" s="277">
        <f t="shared" si="5"/>
        <v>-4996.880000000001</v>
      </c>
    </row>
    <row r="199" spans="1:137" x14ac:dyDescent="0.2">
      <c r="A199" s="174" t="str">
        <f>IF('1'!$A$1=1,B199,C199)</f>
        <v xml:space="preserve">       Credit</v>
      </c>
      <c r="B199" s="175" t="s">
        <v>214</v>
      </c>
      <c r="C199" s="175" t="s">
        <v>324</v>
      </c>
      <c r="D199" s="176">
        <v>0</v>
      </c>
      <c r="E199" s="176">
        <v>0</v>
      </c>
      <c r="F199" s="176">
        <v>0</v>
      </c>
      <c r="G199" s="176">
        <v>0</v>
      </c>
      <c r="H199" s="176">
        <v>0</v>
      </c>
      <c r="I199" s="176">
        <v>0</v>
      </c>
      <c r="J199" s="176">
        <v>0</v>
      </c>
      <c r="K199" s="176">
        <v>0</v>
      </c>
      <c r="L199" s="176">
        <v>0</v>
      </c>
      <c r="M199" s="176">
        <v>0</v>
      </c>
      <c r="N199" s="176">
        <v>0</v>
      </c>
      <c r="O199" s="176">
        <v>0</v>
      </c>
      <c r="P199" s="176">
        <v>0</v>
      </c>
      <c r="Q199" s="176">
        <v>0</v>
      </c>
      <c r="R199" s="176">
        <v>0</v>
      </c>
      <c r="S199" s="176">
        <v>0</v>
      </c>
      <c r="T199" s="176">
        <v>0</v>
      </c>
      <c r="U199" s="176">
        <v>0</v>
      </c>
      <c r="V199" s="176">
        <v>0</v>
      </c>
      <c r="W199" s="176">
        <v>0</v>
      </c>
      <c r="X199" s="176">
        <v>0</v>
      </c>
      <c r="Y199" s="176">
        <v>0</v>
      </c>
      <c r="Z199" s="176">
        <v>0</v>
      </c>
      <c r="AA199" s="176">
        <v>0</v>
      </c>
      <c r="AB199" s="176">
        <v>0</v>
      </c>
      <c r="AC199" s="176">
        <v>0</v>
      </c>
      <c r="AD199" s="176">
        <v>0</v>
      </c>
      <c r="AE199" s="176">
        <v>0</v>
      </c>
      <c r="AF199" s="176">
        <v>0</v>
      </c>
      <c r="AG199" s="176">
        <v>0</v>
      </c>
      <c r="AH199" s="176">
        <v>0</v>
      </c>
      <c r="AI199" s="176">
        <v>0</v>
      </c>
      <c r="AJ199" s="176">
        <v>0</v>
      </c>
      <c r="AK199" s="176">
        <v>0</v>
      </c>
      <c r="AL199" s="176">
        <v>0</v>
      </c>
      <c r="AM199" s="176">
        <v>0</v>
      </c>
      <c r="AN199" s="176">
        <v>0</v>
      </c>
      <c r="AO199" s="176">
        <v>0</v>
      </c>
      <c r="AP199" s="176">
        <v>0</v>
      </c>
      <c r="AQ199" s="176">
        <v>0</v>
      </c>
      <c r="AR199" s="176">
        <v>0</v>
      </c>
      <c r="AS199" s="176">
        <v>0</v>
      </c>
      <c r="AT199" s="176">
        <v>0</v>
      </c>
      <c r="AU199" s="176">
        <v>0</v>
      </c>
      <c r="AV199" s="176">
        <v>0</v>
      </c>
      <c r="AW199" s="176">
        <v>0</v>
      </c>
      <c r="AX199" s="176">
        <v>0</v>
      </c>
      <c r="AY199" s="176">
        <v>0</v>
      </c>
      <c r="AZ199" s="176">
        <v>0</v>
      </c>
      <c r="BA199" s="176">
        <v>0</v>
      </c>
      <c r="BB199" s="176">
        <v>0</v>
      </c>
      <c r="BC199" s="176">
        <v>0</v>
      </c>
      <c r="BD199" s="176">
        <v>0</v>
      </c>
      <c r="BE199" s="176">
        <v>0</v>
      </c>
      <c r="BF199" s="176">
        <v>0</v>
      </c>
      <c r="BG199" s="176">
        <v>0</v>
      </c>
      <c r="BH199" s="176">
        <v>0</v>
      </c>
      <c r="BI199" s="176">
        <v>0</v>
      </c>
      <c r="BJ199" s="176">
        <v>0</v>
      </c>
      <c r="BK199" s="176">
        <v>0</v>
      </c>
      <c r="BL199" s="176">
        <v>0</v>
      </c>
      <c r="BM199" s="176">
        <v>0</v>
      </c>
      <c r="BN199" s="176">
        <v>0</v>
      </c>
      <c r="BO199" s="176">
        <v>0</v>
      </c>
      <c r="BP199" s="176">
        <v>0</v>
      </c>
      <c r="BQ199" s="176">
        <v>0</v>
      </c>
      <c r="BR199" s="176">
        <v>0</v>
      </c>
      <c r="BS199" s="176">
        <v>0</v>
      </c>
      <c r="BT199" s="176">
        <v>0</v>
      </c>
      <c r="BU199" s="176">
        <v>0</v>
      </c>
      <c r="BV199" s="176">
        <v>0</v>
      </c>
      <c r="BW199" s="176">
        <v>0</v>
      </c>
      <c r="BX199" s="176">
        <v>0</v>
      </c>
      <c r="BY199" s="176">
        <v>0</v>
      </c>
      <c r="BZ199" s="176">
        <v>0</v>
      </c>
      <c r="CA199" s="176">
        <v>0</v>
      </c>
      <c r="CB199" s="176">
        <v>0</v>
      </c>
      <c r="CC199" s="176">
        <v>0</v>
      </c>
      <c r="CD199" s="176">
        <v>0</v>
      </c>
      <c r="CE199" s="176">
        <v>0</v>
      </c>
      <c r="CF199" s="176">
        <v>0</v>
      </c>
      <c r="CG199" s="176">
        <v>0</v>
      </c>
      <c r="CH199" s="176">
        <v>0</v>
      </c>
      <c r="CI199" s="176">
        <v>0</v>
      </c>
      <c r="CJ199" s="176">
        <v>0</v>
      </c>
      <c r="CK199" s="176">
        <v>0</v>
      </c>
      <c r="CL199" s="176">
        <v>0</v>
      </c>
      <c r="CM199" s="176">
        <v>0</v>
      </c>
      <c r="CN199" s="176">
        <v>0</v>
      </c>
      <c r="CO199" s="176">
        <v>0</v>
      </c>
      <c r="CP199" s="176">
        <v>0</v>
      </c>
      <c r="CQ199" s="176">
        <v>0</v>
      </c>
      <c r="CR199" s="176">
        <v>0</v>
      </c>
      <c r="CS199" s="176">
        <v>0</v>
      </c>
      <c r="CT199" s="176">
        <v>0</v>
      </c>
      <c r="CU199" s="176">
        <v>0</v>
      </c>
      <c r="CV199" s="176">
        <v>0</v>
      </c>
      <c r="CW199" s="176">
        <v>0</v>
      </c>
      <c r="CX199" s="176">
        <v>0</v>
      </c>
      <c r="CY199" s="176">
        <v>0</v>
      </c>
      <c r="CZ199" s="176">
        <v>0</v>
      </c>
      <c r="DA199" s="176">
        <v>0</v>
      </c>
      <c r="DB199" s="176">
        <v>0</v>
      </c>
      <c r="DC199" s="176">
        <v>0</v>
      </c>
      <c r="DD199" s="176">
        <v>0</v>
      </c>
      <c r="DE199" s="176">
        <v>0</v>
      </c>
      <c r="DF199" s="176">
        <v>0</v>
      </c>
      <c r="DG199" s="176">
        <v>0</v>
      </c>
      <c r="DH199" s="176">
        <v>0</v>
      </c>
      <c r="DI199" s="176">
        <v>0</v>
      </c>
      <c r="DJ199" s="176">
        <v>0</v>
      </c>
      <c r="DK199" s="176">
        <v>0</v>
      </c>
      <c r="DL199" s="176">
        <v>0</v>
      </c>
      <c r="DM199" s="176">
        <v>0</v>
      </c>
      <c r="DN199" s="176">
        <v>0</v>
      </c>
      <c r="DO199" s="176">
        <v>0</v>
      </c>
      <c r="DP199" s="176">
        <v>0</v>
      </c>
      <c r="DQ199" s="176">
        <v>0</v>
      </c>
      <c r="DR199" s="176">
        <v>0</v>
      </c>
      <c r="DS199" s="176">
        <v>0</v>
      </c>
      <c r="DT199" s="176">
        <v>0</v>
      </c>
      <c r="DU199" s="176">
        <v>0</v>
      </c>
      <c r="DV199" s="176">
        <v>0</v>
      </c>
      <c r="DW199" s="176">
        <v>0</v>
      </c>
      <c r="DX199" s="176">
        <v>0</v>
      </c>
      <c r="DY199" s="176">
        <v>0</v>
      </c>
      <c r="DZ199" s="176">
        <v>0</v>
      </c>
      <c r="EA199" s="176">
        <v>0</v>
      </c>
      <c r="EB199" s="176">
        <v>0</v>
      </c>
      <c r="EC199" s="176">
        <v>0</v>
      </c>
      <c r="ED199" s="176">
        <v>0</v>
      </c>
      <c r="EE199" s="176">
        <v>0</v>
      </c>
      <c r="EF199" s="277">
        <f t="shared" si="4"/>
        <v>0</v>
      </c>
      <c r="EG199" s="277">
        <f t="shared" si="5"/>
        <v>0</v>
      </c>
    </row>
    <row r="200" spans="1:137" x14ac:dyDescent="0.2">
      <c r="A200" s="174" t="str">
        <f>IF('1'!$A$1=1,B200,C200)</f>
        <v xml:space="preserve">       Debit</v>
      </c>
      <c r="B200" s="175" t="s">
        <v>216</v>
      </c>
      <c r="C200" s="175" t="s">
        <v>325</v>
      </c>
      <c r="D200" s="176">
        <v>-23908.777999999998</v>
      </c>
      <c r="E200" s="176">
        <v>-29620.67</v>
      </c>
      <c r="F200" s="176">
        <v>-29628.418000000001</v>
      </c>
      <c r="G200" s="176">
        <v>12898.98</v>
      </c>
      <c r="H200" s="176">
        <v>14536.102999999999</v>
      </c>
      <c r="I200" s="176">
        <v>15393.804</v>
      </c>
      <c r="J200" s="176">
        <v>-130.54400000000001</v>
      </c>
      <c r="K200" s="176">
        <v>-129.761</v>
      </c>
      <c r="L200" s="176">
        <v>-152.48400000000001</v>
      </c>
      <c r="M200" s="176">
        <v>-13061.102000000001</v>
      </c>
      <c r="N200" s="176">
        <v>-14943.393</v>
      </c>
      <c r="O200" s="176">
        <v>-17205.164000000001</v>
      </c>
      <c r="P200" s="176">
        <v>-7544.7640000000001</v>
      </c>
      <c r="Q200" s="176">
        <v>-8472.17</v>
      </c>
      <c r="R200" s="176">
        <v>-10990.52</v>
      </c>
      <c r="S200" s="176">
        <v>10328.688</v>
      </c>
      <c r="T200" s="176">
        <v>10183.416999999999</v>
      </c>
      <c r="U200" s="176">
        <v>10230.049999999999</v>
      </c>
      <c r="V200" s="176">
        <v>-794.13699999999994</v>
      </c>
      <c r="W200" s="176">
        <v>-927.39800000000002</v>
      </c>
      <c r="X200" s="176">
        <v>-1550.252</v>
      </c>
      <c r="Y200" s="176">
        <v>103.029</v>
      </c>
      <c r="Z200" s="176">
        <v>51.402000000000001</v>
      </c>
      <c r="AA200" s="176">
        <v>366.863</v>
      </c>
      <c r="AB200" s="176">
        <v>4018.2910000000002</v>
      </c>
      <c r="AC200" s="176">
        <v>3864.971</v>
      </c>
      <c r="AD200" s="176">
        <v>5805.3360000000002</v>
      </c>
      <c r="AE200" s="176">
        <v>3947.9540000000002</v>
      </c>
      <c r="AF200" s="176">
        <v>3408.6559999999999</v>
      </c>
      <c r="AG200" s="176">
        <v>4255.7439999999997</v>
      </c>
      <c r="AH200" s="176">
        <v>-181.785</v>
      </c>
      <c r="AI200" s="176">
        <v>-1025.4110000000001</v>
      </c>
      <c r="AJ200" s="176">
        <v>-731.04100000000005</v>
      </c>
      <c r="AK200" s="176">
        <v>1492.6790000000001</v>
      </c>
      <c r="AL200" s="176">
        <v>1949.4849999999999</v>
      </c>
      <c r="AM200" s="176">
        <v>2531.5189999999998</v>
      </c>
      <c r="AN200" s="176">
        <v>12113.023999999999</v>
      </c>
      <c r="AO200" s="176">
        <v>11846.578</v>
      </c>
      <c r="AP200" s="176">
        <v>12354.025</v>
      </c>
      <c r="AQ200" s="176">
        <v>1752.1669999999999</v>
      </c>
      <c r="AR200" s="176">
        <v>2984.66</v>
      </c>
      <c r="AS200" s="176">
        <v>2463.0039999999999</v>
      </c>
      <c r="AT200" s="176">
        <v>-6890.5789999999997</v>
      </c>
      <c r="AU200" s="176">
        <v>-6128.5330000000004</v>
      </c>
      <c r="AV200" s="176">
        <v>-5299.9579999999996</v>
      </c>
      <c r="AW200" s="176">
        <v>10772.787</v>
      </c>
      <c r="AX200" s="176">
        <v>10307.460999999999</v>
      </c>
      <c r="AY200" s="176">
        <v>11504.703</v>
      </c>
      <c r="AZ200" s="176">
        <v>3680.0509999999999</v>
      </c>
      <c r="BA200" s="176">
        <v>3911.1379999999999</v>
      </c>
      <c r="BB200" s="176">
        <v>4244.4380000000001</v>
      </c>
      <c r="BC200" s="176">
        <v>7346.35</v>
      </c>
      <c r="BD200" s="176">
        <v>6911.2579999999998</v>
      </c>
      <c r="BE200" s="176">
        <v>7605.5320000000002</v>
      </c>
      <c r="BF200" s="176">
        <v>10171.785</v>
      </c>
      <c r="BG200" s="176">
        <v>10830.959000000001</v>
      </c>
      <c r="BH200" s="176">
        <v>12731.638000000001</v>
      </c>
      <c r="BI200" s="176">
        <v>-1165.9860000000001</v>
      </c>
      <c r="BJ200" s="176">
        <v>3533.29</v>
      </c>
      <c r="BK200" s="176">
        <v>2903.9609999999998</v>
      </c>
      <c r="BL200" s="176">
        <v>-14447.492</v>
      </c>
      <c r="BM200" s="176">
        <v>-15569.6</v>
      </c>
      <c r="BN200" s="176">
        <v>-19729.983</v>
      </c>
      <c r="BO200" s="176">
        <v>7759.0259999999998</v>
      </c>
      <c r="BP200" s="176">
        <v>7856.598</v>
      </c>
      <c r="BQ200" s="176">
        <v>8733.3009999999995</v>
      </c>
      <c r="BR200" s="176">
        <v>-2075.7759999999998</v>
      </c>
      <c r="BS200" s="176">
        <v>550.428</v>
      </c>
      <c r="BT200" s="176">
        <v>-2741.7179999999998</v>
      </c>
      <c r="BU200" s="176">
        <v>5834.94</v>
      </c>
      <c r="BV200" s="176">
        <v>4104.9719999999998</v>
      </c>
      <c r="BW200" s="176">
        <v>225.358</v>
      </c>
      <c r="BX200" s="176">
        <v>17637.356</v>
      </c>
      <c r="BY200" s="176">
        <v>4489.43</v>
      </c>
      <c r="BZ200" s="176">
        <v>23876.385999999999</v>
      </c>
      <c r="CA200" s="176">
        <v>19606.866999999998</v>
      </c>
      <c r="CB200" s="176">
        <v>15319.582</v>
      </c>
      <c r="CC200" s="176">
        <v>9833.5930000000008</v>
      </c>
      <c r="CD200" s="176">
        <v>15702.795</v>
      </c>
      <c r="CE200" s="176">
        <v>14812.022000000001</v>
      </c>
      <c r="CF200" s="176">
        <v>17773.98</v>
      </c>
      <c r="CG200" s="176">
        <v>4668.3180000000002</v>
      </c>
      <c r="CH200" s="176">
        <v>7140.4790000000003</v>
      </c>
      <c r="CI200" s="176">
        <v>-31894.174999999999</v>
      </c>
      <c r="CJ200" s="176">
        <v>7443.018</v>
      </c>
      <c r="CK200" s="176">
        <v>-4574.6000000000004</v>
      </c>
      <c r="CL200" s="176">
        <v>-5733.96</v>
      </c>
      <c r="CM200" s="176">
        <v>-58.51</v>
      </c>
      <c r="CN200" s="176">
        <v>175.529</v>
      </c>
      <c r="CO200" s="176">
        <v>409.56900000000002</v>
      </c>
      <c r="CP200" s="176">
        <v>-4267.9110000000001</v>
      </c>
      <c r="CQ200" s="176">
        <v>-6216.6620000000003</v>
      </c>
      <c r="CR200" s="176">
        <v>-6289.799</v>
      </c>
      <c r="CS200" s="176">
        <v>-1791.8610000000001</v>
      </c>
      <c r="CT200" s="176">
        <v>-3693.4290000000001</v>
      </c>
      <c r="CU200" s="176">
        <v>-5412.1530000000002</v>
      </c>
      <c r="CV200" s="176">
        <v>9069.0130000000008</v>
      </c>
      <c r="CW200" s="176">
        <v>9324.9930000000004</v>
      </c>
      <c r="CX200" s="176">
        <v>11884.795</v>
      </c>
      <c r="CY200" s="176">
        <v>8301.0720000000001</v>
      </c>
      <c r="CZ200" s="176">
        <v>8264.5040000000008</v>
      </c>
      <c r="DA200" s="176">
        <v>9836.9529999999995</v>
      </c>
      <c r="DB200" s="176">
        <v>11336.266</v>
      </c>
      <c r="DC200" s="176">
        <v>10056.365</v>
      </c>
      <c r="DD200" s="176">
        <v>13969.205</v>
      </c>
      <c r="DE200" s="176">
        <v>3651.895</v>
      </c>
      <c r="DF200" s="176">
        <v>1554.683</v>
      </c>
      <c r="DG200" s="176">
        <v>3523.9229999999998</v>
      </c>
      <c r="DH200" s="176">
        <v>11928.569</v>
      </c>
      <c r="DI200" s="176">
        <v>12796.865</v>
      </c>
      <c r="DJ200" s="176">
        <v>15117.572</v>
      </c>
      <c r="DK200" s="176">
        <v>10351.825000000001</v>
      </c>
      <c r="DL200" s="176">
        <v>7068.3890000000001</v>
      </c>
      <c r="DM200" s="176">
        <v>9674.1260000000002</v>
      </c>
      <c r="DN200" s="176">
        <v>5574.6639999999998</v>
      </c>
      <c r="DO200" s="176">
        <v>4242.5060000000003</v>
      </c>
      <c r="DP200" s="176">
        <v>-7672.009</v>
      </c>
      <c r="DQ200" s="176">
        <v>2185.85</v>
      </c>
      <c r="DR200" s="176">
        <v>3804.2240000000002</v>
      </c>
      <c r="DS200" s="176">
        <v>3214.9050000000002</v>
      </c>
      <c r="DT200" s="176">
        <v>505.30799999999999</v>
      </c>
      <c r="DU200" s="176">
        <v>1916.8710000000001</v>
      </c>
      <c r="DV200" s="176">
        <v>207.404</v>
      </c>
      <c r="DW200" s="176">
        <v>1325.232</v>
      </c>
      <c r="DX200" s="176">
        <v>456.83</v>
      </c>
      <c r="DY200" s="176">
        <v>4074.7710000000002</v>
      </c>
      <c r="DZ200" s="176">
        <v>-1086.6469999999999</v>
      </c>
      <c r="EA200" s="176">
        <v>-2154.9789999999998</v>
      </c>
      <c r="EB200" s="176">
        <v>-247.91</v>
      </c>
      <c r="EC200" s="176">
        <v>0</v>
      </c>
      <c r="ED200" s="176">
        <v>0</v>
      </c>
      <c r="EE200" s="176">
        <v>0</v>
      </c>
      <c r="EF200" s="277">
        <f t="shared" ref="EF200:EF263" si="6">SUM(DH200:DS200)</f>
        <v>78287.486000000004</v>
      </c>
      <c r="EG200" s="277">
        <f t="shared" ref="EG200:EG263" si="7">SUM(DT200:EE200)</f>
        <v>4996.880000000001</v>
      </c>
    </row>
    <row r="201" spans="1:137" x14ac:dyDescent="0.2">
      <c r="A201" s="215" t="str">
        <f>IF('1'!$A$1=1,B201,C201)</f>
        <v>Interest</v>
      </c>
      <c r="B201" s="216" t="s">
        <v>333</v>
      </c>
      <c r="C201" s="216" t="s">
        <v>332</v>
      </c>
      <c r="D201" s="176">
        <v>-1834.2719999999999</v>
      </c>
      <c r="E201" s="176">
        <v>-1517.7530000000002</v>
      </c>
      <c r="F201" s="176">
        <v>-790.71100000000001</v>
      </c>
      <c r="G201" s="176">
        <v>-2974.94</v>
      </c>
      <c r="H201" s="176">
        <v>-899.35599999999999</v>
      </c>
      <c r="I201" s="176">
        <v>-1167.806</v>
      </c>
      <c r="J201" s="176">
        <v>-609.20600000000002</v>
      </c>
      <c r="K201" s="176">
        <v>-1340.866</v>
      </c>
      <c r="L201" s="176">
        <v>-740.63699999999994</v>
      </c>
      <c r="M201" s="176">
        <v>-895.49299999999994</v>
      </c>
      <c r="N201" s="176">
        <v>-955.81799999999998</v>
      </c>
      <c r="O201" s="176">
        <v>-2387.6549999999997</v>
      </c>
      <c r="P201" s="176">
        <v>-897.60799999999995</v>
      </c>
      <c r="Q201" s="176">
        <v>-2982.415</v>
      </c>
      <c r="R201" s="176">
        <v>-1449.5889999999999</v>
      </c>
      <c r="S201" s="176">
        <v>-2101.6179999999999</v>
      </c>
      <c r="T201" s="176">
        <v>-1361.1489999999999</v>
      </c>
      <c r="U201" s="176">
        <v>-1846.3989999999999</v>
      </c>
      <c r="V201" s="176">
        <v>-1737.174</v>
      </c>
      <c r="W201" s="176">
        <v>-2656.87</v>
      </c>
      <c r="X201" s="176">
        <v>-1129.8440000000001</v>
      </c>
      <c r="Y201" s="176">
        <v>-1571.1949999999997</v>
      </c>
      <c r="Z201" s="176">
        <v>-1464.9540000000002</v>
      </c>
      <c r="AA201" s="176">
        <v>-3485.2020000000002</v>
      </c>
      <c r="AB201" s="176">
        <v>-1086.0250000000001</v>
      </c>
      <c r="AC201" s="176">
        <v>-1973.027</v>
      </c>
      <c r="AD201" s="176">
        <v>-1620.0929999999998</v>
      </c>
      <c r="AE201" s="176">
        <v>-2175.4029999999998</v>
      </c>
      <c r="AF201" s="176">
        <v>-2166.7429999999999</v>
      </c>
      <c r="AG201" s="176">
        <v>-966.02799999999991</v>
      </c>
      <c r="AH201" s="176">
        <v>-1558.1590000000001</v>
      </c>
      <c r="AI201" s="176">
        <v>-538.34100000000001</v>
      </c>
      <c r="AJ201" s="176">
        <v>-731.04099999999994</v>
      </c>
      <c r="AK201" s="176">
        <v>-613.06500000000005</v>
      </c>
      <c r="AL201" s="176">
        <v>-507.4</v>
      </c>
      <c r="AM201" s="176">
        <v>-4595.2570000000005</v>
      </c>
      <c r="AN201" s="176">
        <v>-2132.5739999999996</v>
      </c>
      <c r="AO201" s="176">
        <v>-842.303</v>
      </c>
      <c r="AP201" s="176">
        <v>-2239.0029999999997</v>
      </c>
      <c r="AQ201" s="176">
        <v>-1229.1320000000001</v>
      </c>
      <c r="AR201" s="176">
        <v>-837.79899999999998</v>
      </c>
      <c r="AS201" s="176">
        <v>-1991.365</v>
      </c>
      <c r="AT201" s="176">
        <v>-1689.6440000000002</v>
      </c>
      <c r="AU201" s="176">
        <v>-1841.308</v>
      </c>
      <c r="AV201" s="176">
        <v>-1860.624</v>
      </c>
      <c r="AW201" s="176">
        <v>-1096.9670000000001</v>
      </c>
      <c r="AX201" s="176">
        <v>-3184.4180000000001</v>
      </c>
      <c r="AY201" s="176">
        <v>-3001.2269999999999</v>
      </c>
      <c r="AZ201" s="176">
        <v>-1143.0460000000003</v>
      </c>
      <c r="BA201" s="176">
        <v>-1222.231</v>
      </c>
      <c r="BB201" s="176">
        <v>-1746.1289999999999</v>
      </c>
      <c r="BC201" s="176">
        <v>-1849.9929999999999</v>
      </c>
      <c r="BD201" s="176">
        <v>-791.36599999999999</v>
      </c>
      <c r="BE201" s="176">
        <v>-2491.0100000000002</v>
      </c>
      <c r="BF201" s="176">
        <v>-2137.3620000000001</v>
      </c>
      <c r="BG201" s="176">
        <v>-984.63300000000004</v>
      </c>
      <c r="BH201" s="176">
        <v>-1510.953</v>
      </c>
      <c r="BI201" s="176">
        <v>-2406.3959999999997</v>
      </c>
      <c r="BJ201" s="176">
        <v>-1413.316</v>
      </c>
      <c r="BK201" s="176">
        <v>-3871.9470000000001</v>
      </c>
      <c r="BL201" s="176">
        <v>-1230.087</v>
      </c>
      <c r="BM201" s="176">
        <v>-1820.143</v>
      </c>
      <c r="BN201" s="176">
        <v>-1399.8509999999999</v>
      </c>
      <c r="BO201" s="176">
        <v>-980.08699999999999</v>
      </c>
      <c r="BP201" s="176">
        <v>-1313.902</v>
      </c>
      <c r="BQ201" s="176">
        <v>-1762.6849999999999</v>
      </c>
      <c r="BR201" s="176">
        <v>-1174.452</v>
      </c>
      <c r="BS201" s="176">
        <v>-1706.328</v>
      </c>
      <c r="BT201" s="176">
        <v>-2070.277</v>
      </c>
      <c r="BU201" s="176">
        <v>-1756.1469999999999</v>
      </c>
      <c r="BV201" s="176">
        <v>-1245.6469999999999</v>
      </c>
      <c r="BW201" s="176">
        <v>-7324.1270000000004</v>
      </c>
      <c r="BX201" s="176">
        <v>-1382.769</v>
      </c>
      <c r="BY201" s="176">
        <v>-1254.81</v>
      </c>
      <c r="BZ201" s="176">
        <v>-2223.6440000000002</v>
      </c>
      <c r="CA201" s="176">
        <v>-4329.1509999999998</v>
      </c>
      <c r="CB201" s="176">
        <v>-1104.114</v>
      </c>
      <c r="CC201" s="176">
        <v>-1225.7940000000001</v>
      </c>
      <c r="CD201" s="176">
        <v>-1115.797</v>
      </c>
      <c r="CE201" s="176">
        <v>-2303.498</v>
      </c>
      <c r="CF201" s="176">
        <v>-5292.1030000000001</v>
      </c>
      <c r="CG201" s="176">
        <v>-2822.09</v>
      </c>
      <c r="CH201" s="176">
        <v>-3543.7930000000006</v>
      </c>
      <c r="CI201" s="176">
        <v>-6748.9380000000001</v>
      </c>
      <c r="CJ201" s="176">
        <v>-2014.6510000000001</v>
      </c>
      <c r="CK201" s="176">
        <v>-2869.78</v>
      </c>
      <c r="CL201" s="176">
        <v>-2428.1559999999999</v>
      </c>
      <c r="CM201" s="176">
        <v>-1374.981</v>
      </c>
      <c r="CN201" s="176">
        <v>-1111.6870000000001</v>
      </c>
      <c r="CO201" s="176">
        <v>-1140.9409999999998</v>
      </c>
      <c r="CP201" s="176">
        <v>-1210.3029999999999</v>
      </c>
      <c r="CQ201" s="176">
        <v>-4388.232</v>
      </c>
      <c r="CR201" s="176">
        <v>-1645.587</v>
      </c>
      <c r="CS201" s="176">
        <v>-2559.8019999999997</v>
      </c>
      <c r="CT201" s="176">
        <v>-1974.7049999999999</v>
      </c>
      <c r="CU201" s="176">
        <v>-5850.9759999999997</v>
      </c>
      <c r="CV201" s="176">
        <v>-1535.8810000000001</v>
      </c>
      <c r="CW201" s="176">
        <v>-1791.8610000000001</v>
      </c>
      <c r="CX201" s="176">
        <v>-1791.8620000000001</v>
      </c>
      <c r="CY201" s="176">
        <v>-3218.0370000000003</v>
      </c>
      <c r="CZ201" s="176">
        <v>-2120.9789999999998</v>
      </c>
      <c r="DA201" s="176">
        <v>-2303.8220000000001</v>
      </c>
      <c r="DB201" s="176">
        <v>-3437.4489999999996</v>
      </c>
      <c r="DC201" s="176">
        <v>-1426.1759999999999</v>
      </c>
      <c r="DD201" s="176">
        <v>-1755.2930000000001</v>
      </c>
      <c r="DE201" s="176">
        <v>-2483.288</v>
      </c>
      <c r="DF201" s="176">
        <v>-2603.19</v>
      </c>
      <c r="DG201" s="176">
        <v>-5489.9010000000007</v>
      </c>
      <c r="DH201" s="176">
        <v>-1666.2130000000002</v>
      </c>
      <c r="DI201" s="176">
        <v>-1632.8339999999998</v>
      </c>
      <c r="DJ201" s="176">
        <v>-5606.2599999999993</v>
      </c>
      <c r="DK201" s="176">
        <v>-3188.2039999999997</v>
      </c>
      <c r="DL201" s="176">
        <v>-1747.2429999999999</v>
      </c>
      <c r="DM201" s="176">
        <v>-3400.1110000000003</v>
      </c>
      <c r="DN201" s="176">
        <v>-2131.489</v>
      </c>
      <c r="DO201" s="176">
        <v>-1853.521</v>
      </c>
      <c r="DP201" s="176">
        <v>-2639.83</v>
      </c>
      <c r="DQ201" s="176">
        <v>-2969.4560000000001</v>
      </c>
      <c r="DR201" s="176">
        <v>-3473.4229999999998</v>
      </c>
      <c r="DS201" s="176">
        <v>-11732.314999999999</v>
      </c>
      <c r="DT201" s="176">
        <v>-7326.9589999999998</v>
      </c>
      <c r="DU201" s="176">
        <v>-1500.1599999999999</v>
      </c>
      <c r="DV201" s="176">
        <v>-3940.6670000000004</v>
      </c>
      <c r="DW201" s="176">
        <v>-2567.6379999999999</v>
      </c>
      <c r="DX201" s="176">
        <v>-2076.5</v>
      </c>
      <c r="DY201" s="176">
        <v>-2827.3920000000003</v>
      </c>
      <c r="DZ201" s="176">
        <v>-1838.94</v>
      </c>
      <c r="EA201" s="176">
        <v>-1616.2339999999999</v>
      </c>
      <c r="EB201" s="176">
        <v>-4916.8780000000006</v>
      </c>
      <c r="EC201" s="176">
        <v>-1956.4740000000002</v>
      </c>
      <c r="ED201" s="176">
        <v>-2947.2799999999997</v>
      </c>
      <c r="EE201" s="176">
        <v>-7005.183</v>
      </c>
      <c r="EF201" s="277">
        <f t="shared" si="6"/>
        <v>-42040.898999999998</v>
      </c>
      <c r="EG201" s="277">
        <f t="shared" si="7"/>
        <v>-40520.304999999993</v>
      </c>
    </row>
    <row r="202" spans="1:137" x14ac:dyDescent="0.2">
      <c r="A202" s="174" t="str">
        <f>IF('1'!$A$1=1,B202,C202)</f>
        <v xml:space="preserve">       Credit</v>
      </c>
      <c r="B202" s="175" t="s">
        <v>214</v>
      </c>
      <c r="C202" s="175" t="s">
        <v>324</v>
      </c>
      <c r="D202" s="176">
        <v>0</v>
      </c>
      <c r="E202" s="176">
        <v>0</v>
      </c>
      <c r="F202" s="176">
        <v>0</v>
      </c>
      <c r="G202" s="176">
        <v>0</v>
      </c>
      <c r="H202" s="176">
        <v>0</v>
      </c>
      <c r="I202" s="176">
        <v>0</v>
      </c>
      <c r="J202" s="176">
        <v>0</v>
      </c>
      <c r="K202" s="176">
        <v>0</v>
      </c>
      <c r="L202" s="176">
        <v>0</v>
      </c>
      <c r="M202" s="176">
        <v>0</v>
      </c>
      <c r="N202" s="176">
        <v>0</v>
      </c>
      <c r="O202" s="176">
        <v>0</v>
      </c>
      <c r="P202" s="176">
        <v>0</v>
      </c>
      <c r="Q202" s="176">
        <v>0</v>
      </c>
      <c r="R202" s="176">
        <v>0</v>
      </c>
      <c r="S202" s="176">
        <v>0</v>
      </c>
      <c r="T202" s="176">
        <v>0</v>
      </c>
      <c r="U202" s="176">
        <v>0</v>
      </c>
      <c r="V202" s="176">
        <v>0</v>
      </c>
      <c r="W202" s="176">
        <v>25.065000000000001</v>
      </c>
      <c r="X202" s="176">
        <v>0</v>
      </c>
      <c r="Y202" s="176">
        <v>25.757000000000001</v>
      </c>
      <c r="Z202" s="176">
        <v>0</v>
      </c>
      <c r="AA202" s="176">
        <v>0</v>
      </c>
      <c r="AB202" s="176">
        <v>0</v>
      </c>
      <c r="AC202" s="176">
        <v>0</v>
      </c>
      <c r="AD202" s="176">
        <v>0</v>
      </c>
      <c r="AE202" s="176">
        <v>0</v>
      </c>
      <c r="AF202" s="176">
        <v>0</v>
      </c>
      <c r="AG202" s="176">
        <v>26.109000000000002</v>
      </c>
      <c r="AH202" s="176">
        <v>25.969000000000001</v>
      </c>
      <c r="AI202" s="176">
        <v>0</v>
      </c>
      <c r="AJ202" s="176">
        <v>0</v>
      </c>
      <c r="AK202" s="176">
        <v>0</v>
      </c>
      <c r="AL202" s="176">
        <v>0</v>
      </c>
      <c r="AM202" s="176">
        <v>0</v>
      </c>
      <c r="AN202" s="176">
        <v>0</v>
      </c>
      <c r="AO202" s="176">
        <v>0</v>
      </c>
      <c r="AP202" s="176">
        <v>0</v>
      </c>
      <c r="AQ202" s="176">
        <v>0</v>
      </c>
      <c r="AR202" s="176">
        <v>0</v>
      </c>
      <c r="AS202" s="176">
        <v>0</v>
      </c>
      <c r="AT202" s="176">
        <v>0</v>
      </c>
      <c r="AU202" s="176">
        <v>0</v>
      </c>
      <c r="AV202" s="176">
        <v>0</v>
      </c>
      <c r="AW202" s="176">
        <v>0</v>
      </c>
      <c r="AX202" s="176">
        <v>0</v>
      </c>
      <c r="AY202" s="176">
        <v>0</v>
      </c>
      <c r="AZ202" s="176">
        <v>27.879000000000001</v>
      </c>
      <c r="BA202" s="176">
        <v>0</v>
      </c>
      <c r="BB202" s="176">
        <v>0</v>
      </c>
      <c r="BC202" s="176">
        <v>0</v>
      </c>
      <c r="BD202" s="176">
        <v>26.379000000000001</v>
      </c>
      <c r="BE202" s="176">
        <v>0</v>
      </c>
      <c r="BF202" s="176">
        <v>0</v>
      </c>
      <c r="BG202" s="176">
        <v>0</v>
      </c>
      <c r="BH202" s="176">
        <v>0</v>
      </c>
      <c r="BI202" s="176">
        <v>24.808</v>
      </c>
      <c r="BJ202" s="176">
        <v>24.367999999999999</v>
      </c>
      <c r="BK202" s="176">
        <v>0</v>
      </c>
      <c r="BL202" s="176">
        <v>0</v>
      </c>
      <c r="BM202" s="176">
        <v>0</v>
      </c>
      <c r="BN202" s="176">
        <v>26.411999999999999</v>
      </c>
      <c r="BO202" s="176">
        <v>27.225000000000001</v>
      </c>
      <c r="BP202" s="176">
        <v>0</v>
      </c>
      <c r="BQ202" s="176">
        <v>0</v>
      </c>
      <c r="BR202" s="176">
        <v>0</v>
      </c>
      <c r="BS202" s="176">
        <v>0</v>
      </c>
      <c r="BT202" s="176">
        <v>27.977</v>
      </c>
      <c r="BU202" s="176">
        <v>28.324999999999999</v>
      </c>
      <c r="BV202" s="176">
        <v>0</v>
      </c>
      <c r="BW202" s="176">
        <v>0</v>
      </c>
      <c r="BX202" s="176">
        <v>0</v>
      </c>
      <c r="BY202" s="176">
        <v>0</v>
      </c>
      <c r="BZ202" s="176">
        <v>27.795999999999999</v>
      </c>
      <c r="CA202" s="176">
        <v>0</v>
      </c>
      <c r="CB202" s="176">
        <v>0</v>
      </c>
      <c r="CC202" s="176">
        <v>0</v>
      </c>
      <c r="CD202" s="176">
        <v>0</v>
      </c>
      <c r="CE202" s="176">
        <v>133.92400000000001</v>
      </c>
      <c r="CF202" s="176">
        <v>0</v>
      </c>
      <c r="CG202" s="176">
        <v>0</v>
      </c>
      <c r="CH202" s="176">
        <v>26.446000000000002</v>
      </c>
      <c r="CI202" s="176">
        <v>0</v>
      </c>
      <c r="CJ202" s="176">
        <v>0</v>
      </c>
      <c r="CK202" s="176">
        <v>0</v>
      </c>
      <c r="CL202" s="176">
        <v>0</v>
      </c>
      <c r="CM202" s="176">
        <v>0</v>
      </c>
      <c r="CN202" s="176">
        <v>0</v>
      </c>
      <c r="CO202" s="176">
        <v>0</v>
      </c>
      <c r="CP202" s="176">
        <v>0</v>
      </c>
      <c r="CQ202" s="176">
        <v>0</v>
      </c>
      <c r="CR202" s="176">
        <v>0</v>
      </c>
      <c r="CS202" s="176">
        <v>0</v>
      </c>
      <c r="CT202" s="176">
        <v>0</v>
      </c>
      <c r="CU202" s="176">
        <v>0</v>
      </c>
      <c r="CV202" s="176">
        <v>0</v>
      </c>
      <c r="CW202" s="176">
        <v>0</v>
      </c>
      <c r="CX202" s="176">
        <v>0</v>
      </c>
      <c r="CY202" s="176">
        <v>0</v>
      </c>
      <c r="CZ202" s="176">
        <v>0</v>
      </c>
      <c r="DA202" s="176">
        <v>0</v>
      </c>
      <c r="DB202" s="176">
        <v>0</v>
      </c>
      <c r="DC202" s="176">
        <v>0</v>
      </c>
      <c r="DD202" s="176">
        <v>0</v>
      </c>
      <c r="DE202" s="176">
        <v>0</v>
      </c>
      <c r="DF202" s="176">
        <v>0</v>
      </c>
      <c r="DG202" s="176">
        <v>0</v>
      </c>
      <c r="DH202" s="176">
        <v>0</v>
      </c>
      <c r="DI202" s="176">
        <v>0</v>
      </c>
      <c r="DJ202" s="176">
        <v>0</v>
      </c>
      <c r="DK202" s="176">
        <v>0</v>
      </c>
      <c r="DL202" s="176">
        <v>0</v>
      </c>
      <c r="DM202" s="176">
        <v>0</v>
      </c>
      <c r="DN202" s="176">
        <v>0</v>
      </c>
      <c r="DO202" s="176">
        <v>0</v>
      </c>
      <c r="DP202" s="176">
        <v>0</v>
      </c>
      <c r="DQ202" s="176">
        <v>0</v>
      </c>
      <c r="DR202" s="176">
        <v>0</v>
      </c>
      <c r="DS202" s="176">
        <v>0</v>
      </c>
      <c r="DT202" s="176">
        <v>0</v>
      </c>
      <c r="DU202" s="176">
        <v>0</v>
      </c>
      <c r="DV202" s="176">
        <v>0</v>
      </c>
      <c r="DW202" s="176">
        <v>0</v>
      </c>
      <c r="DX202" s="176">
        <v>0</v>
      </c>
      <c r="DY202" s="176">
        <v>0</v>
      </c>
      <c r="DZ202" s="176">
        <v>0</v>
      </c>
      <c r="EA202" s="176">
        <v>0</v>
      </c>
      <c r="EB202" s="176">
        <v>0</v>
      </c>
      <c r="EC202" s="176">
        <v>0</v>
      </c>
      <c r="ED202" s="176">
        <v>0</v>
      </c>
      <c r="EE202" s="176">
        <v>0</v>
      </c>
      <c r="EF202" s="277">
        <f t="shared" si="6"/>
        <v>0</v>
      </c>
      <c r="EG202" s="277">
        <f t="shared" si="7"/>
        <v>0</v>
      </c>
    </row>
    <row r="203" spans="1:137" x14ac:dyDescent="0.2">
      <c r="A203" s="174" t="str">
        <f>IF('1'!$A$1=1,B203,C203)</f>
        <v xml:space="preserve">       Debit</v>
      </c>
      <c r="B203" s="175" t="s">
        <v>216</v>
      </c>
      <c r="C203" s="175" t="s">
        <v>325</v>
      </c>
      <c r="D203" s="176">
        <v>1834.2719999999999</v>
      </c>
      <c r="E203" s="176">
        <v>1517.7530000000002</v>
      </c>
      <c r="F203" s="176">
        <v>790.71100000000001</v>
      </c>
      <c r="G203" s="176">
        <v>2974.94</v>
      </c>
      <c r="H203" s="176">
        <v>899.35599999999999</v>
      </c>
      <c r="I203" s="176">
        <v>1167.806</v>
      </c>
      <c r="J203" s="176">
        <v>609.20600000000002</v>
      </c>
      <c r="K203" s="176">
        <v>1340.866</v>
      </c>
      <c r="L203" s="176">
        <v>740.63699999999994</v>
      </c>
      <c r="M203" s="176">
        <v>895.49299999999994</v>
      </c>
      <c r="N203" s="176">
        <v>955.81799999999998</v>
      </c>
      <c r="O203" s="176">
        <v>2387.6549999999997</v>
      </c>
      <c r="P203" s="176">
        <v>897.60799999999995</v>
      </c>
      <c r="Q203" s="176">
        <v>2982.415</v>
      </c>
      <c r="R203" s="176">
        <v>1449.5889999999999</v>
      </c>
      <c r="S203" s="176">
        <v>2101.6179999999999</v>
      </c>
      <c r="T203" s="176">
        <v>1361.1489999999999</v>
      </c>
      <c r="U203" s="176">
        <v>1846.3989999999999</v>
      </c>
      <c r="V203" s="176">
        <v>1737.174</v>
      </c>
      <c r="W203" s="176">
        <v>2681.9349999999999</v>
      </c>
      <c r="X203" s="176">
        <v>1129.8440000000001</v>
      </c>
      <c r="Y203" s="176">
        <v>1596.9519999999998</v>
      </c>
      <c r="Z203" s="176">
        <v>1464.9540000000002</v>
      </c>
      <c r="AA203" s="176">
        <v>3485.2020000000002</v>
      </c>
      <c r="AB203" s="176">
        <v>1086.0250000000001</v>
      </c>
      <c r="AC203" s="176">
        <v>1973.027</v>
      </c>
      <c r="AD203" s="176">
        <v>1620.0929999999998</v>
      </c>
      <c r="AE203" s="176">
        <v>2175.4029999999998</v>
      </c>
      <c r="AF203" s="176">
        <v>2166.7429999999999</v>
      </c>
      <c r="AG203" s="176">
        <v>992.13699999999994</v>
      </c>
      <c r="AH203" s="176">
        <v>1584.1280000000002</v>
      </c>
      <c r="AI203" s="176">
        <v>538.34100000000001</v>
      </c>
      <c r="AJ203" s="176">
        <v>731.04099999999994</v>
      </c>
      <c r="AK203" s="176">
        <v>613.06500000000005</v>
      </c>
      <c r="AL203" s="176">
        <v>507.4</v>
      </c>
      <c r="AM203" s="176">
        <v>4595.2570000000005</v>
      </c>
      <c r="AN203" s="176">
        <v>2132.5739999999996</v>
      </c>
      <c r="AO203" s="176">
        <v>842.303</v>
      </c>
      <c r="AP203" s="176">
        <v>2239.0029999999997</v>
      </c>
      <c r="AQ203" s="176">
        <v>1229.1320000000001</v>
      </c>
      <c r="AR203" s="176">
        <v>837.79899999999998</v>
      </c>
      <c r="AS203" s="176">
        <v>1991.365</v>
      </c>
      <c r="AT203" s="176">
        <v>1689.6440000000002</v>
      </c>
      <c r="AU203" s="176">
        <v>1841.308</v>
      </c>
      <c r="AV203" s="176">
        <v>1860.624</v>
      </c>
      <c r="AW203" s="176">
        <v>1096.9670000000001</v>
      </c>
      <c r="AX203" s="176">
        <v>3184.4180000000001</v>
      </c>
      <c r="AY203" s="176">
        <v>3001.2269999999999</v>
      </c>
      <c r="AZ203" s="176">
        <v>1170.9250000000002</v>
      </c>
      <c r="BA203" s="176">
        <v>1222.231</v>
      </c>
      <c r="BB203" s="176">
        <v>1746.1289999999999</v>
      </c>
      <c r="BC203" s="176">
        <v>1849.9929999999999</v>
      </c>
      <c r="BD203" s="176">
        <v>817.745</v>
      </c>
      <c r="BE203" s="176">
        <v>2491.0100000000002</v>
      </c>
      <c r="BF203" s="176">
        <v>2137.3620000000001</v>
      </c>
      <c r="BG203" s="176">
        <v>984.63300000000004</v>
      </c>
      <c r="BH203" s="176">
        <v>1510.953</v>
      </c>
      <c r="BI203" s="176">
        <v>2431.2039999999997</v>
      </c>
      <c r="BJ203" s="176">
        <v>1437.684</v>
      </c>
      <c r="BK203" s="176">
        <v>3871.9470000000001</v>
      </c>
      <c r="BL203" s="176">
        <v>1230.087</v>
      </c>
      <c r="BM203" s="176">
        <v>1820.143</v>
      </c>
      <c r="BN203" s="176">
        <v>1426.2629999999999</v>
      </c>
      <c r="BO203" s="176">
        <v>1007.312</v>
      </c>
      <c r="BP203" s="176">
        <v>1313.902</v>
      </c>
      <c r="BQ203" s="176">
        <v>1762.6849999999999</v>
      </c>
      <c r="BR203" s="176">
        <v>1174.452</v>
      </c>
      <c r="BS203" s="176">
        <v>1706.328</v>
      </c>
      <c r="BT203" s="176">
        <v>2098.2539999999999</v>
      </c>
      <c r="BU203" s="176">
        <v>1784.472</v>
      </c>
      <c r="BV203" s="176">
        <v>1245.6469999999999</v>
      </c>
      <c r="BW203" s="176">
        <v>7324.1270000000004</v>
      </c>
      <c r="BX203" s="176">
        <v>1382.769</v>
      </c>
      <c r="BY203" s="176">
        <v>1254.81</v>
      </c>
      <c r="BZ203" s="176">
        <v>2251.44</v>
      </c>
      <c r="CA203" s="176">
        <v>4329.1509999999998</v>
      </c>
      <c r="CB203" s="176">
        <v>1104.114</v>
      </c>
      <c r="CC203" s="176">
        <v>1225.7940000000001</v>
      </c>
      <c r="CD203" s="176">
        <v>1115.797</v>
      </c>
      <c r="CE203" s="176">
        <v>2437.422</v>
      </c>
      <c r="CF203" s="176">
        <v>5292.1030000000001</v>
      </c>
      <c r="CG203" s="176">
        <v>2822.09</v>
      </c>
      <c r="CH203" s="176">
        <v>3570.2390000000005</v>
      </c>
      <c r="CI203" s="176">
        <v>6748.9380000000001</v>
      </c>
      <c r="CJ203" s="176">
        <v>2014.6510000000001</v>
      </c>
      <c r="CK203" s="176">
        <v>2869.78</v>
      </c>
      <c r="CL203" s="176">
        <v>2428.1559999999999</v>
      </c>
      <c r="CM203" s="176">
        <v>1374.981</v>
      </c>
      <c r="CN203" s="176">
        <v>1111.6870000000001</v>
      </c>
      <c r="CO203" s="176">
        <v>1140.9409999999998</v>
      </c>
      <c r="CP203" s="176">
        <v>1210.3029999999999</v>
      </c>
      <c r="CQ203" s="176">
        <v>4388.232</v>
      </c>
      <c r="CR203" s="176">
        <v>1645.587</v>
      </c>
      <c r="CS203" s="176">
        <v>2559.8019999999997</v>
      </c>
      <c r="CT203" s="176">
        <v>1974.7049999999999</v>
      </c>
      <c r="CU203" s="176">
        <v>5850.9759999999997</v>
      </c>
      <c r="CV203" s="176">
        <v>1535.8810000000001</v>
      </c>
      <c r="CW203" s="176">
        <v>1791.8610000000001</v>
      </c>
      <c r="CX203" s="176">
        <v>1791.8620000000001</v>
      </c>
      <c r="CY203" s="176">
        <v>3218.0370000000003</v>
      </c>
      <c r="CZ203" s="176">
        <v>2120.9789999999998</v>
      </c>
      <c r="DA203" s="176">
        <v>2303.8220000000001</v>
      </c>
      <c r="DB203" s="176">
        <v>3437.4489999999996</v>
      </c>
      <c r="DC203" s="176">
        <v>1426.1759999999999</v>
      </c>
      <c r="DD203" s="176">
        <v>1755.2930000000001</v>
      </c>
      <c r="DE203" s="176">
        <v>2483.288</v>
      </c>
      <c r="DF203" s="176">
        <v>2603.19</v>
      </c>
      <c r="DG203" s="176">
        <v>5489.9010000000007</v>
      </c>
      <c r="DH203" s="176">
        <v>1666.2130000000002</v>
      </c>
      <c r="DI203" s="176">
        <v>1632.8339999999998</v>
      </c>
      <c r="DJ203" s="176">
        <v>5606.2599999999993</v>
      </c>
      <c r="DK203" s="176">
        <v>3188.2039999999997</v>
      </c>
      <c r="DL203" s="176">
        <v>1747.2429999999999</v>
      </c>
      <c r="DM203" s="176">
        <v>3400.1110000000003</v>
      </c>
      <c r="DN203" s="176">
        <v>2131.489</v>
      </c>
      <c r="DO203" s="176">
        <v>1853.521</v>
      </c>
      <c r="DP203" s="176">
        <v>2639.83</v>
      </c>
      <c r="DQ203" s="176">
        <v>2969.4560000000001</v>
      </c>
      <c r="DR203" s="176">
        <v>3473.4229999999998</v>
      </c>
      <c r="DS203" s="176">
        <v>11732.314999999999</v>
      </c>
      <c r="DT203" s="176">
        <v>7326.9589999999998</v>
      </c>
      <c r="DU203" s="176">
        <v>1500.1599999999999</v>
      </c>
      <c r="DV203" s="176">
        <v>3940.6670000000004</v>
      </c>
      <c r="DW203" s="176">
        <v>2567.6379999999999</v>
      </c>
      <c r="DX203" s="176">
        <v>2076.5</v>
      </c>
      <c r="DY203" s="176">
        <v>2827.3920000000003</v>
      </c>
      <c r="DZ203" s="176">
        <v>1838.94</v>
      </c>
      <c r="EA203" s="176">
        <v>1616.2339999999999</v>
      </c>
      <c r="EB203" s="176">
        <v>4916.8780000000006</v>
      </c>
      <c r="EC203" s="176">
        <v>1956.4740000000002</v>
      </c>
      <c r="ED203" s="176">
        <v>2947.2799999999997</v>
      </c>
      <c r="EE203" s="176">
        <v>7005.183</v>
      </c>
      <c r="EF203" s="277">
        <f t="shared" si="6"/>
        <v>42040.898999999998</v>
      </c>
      <c r="EG203" s="277">
        <f t="shared" si="7"/>
        <v>40520.304999999993</v>
      </c>
    </row>
    <row r="204" spans="1:137" ht="25.5" x14ac:dyDescent="0.2">
      <c r="A204" s="217" t="str">
        <f>IF('1'!$A$1=1,B204,C204)</f>
        <v>Direct investor in direct investment enterprises</v>
      </c>
      <c r="B204" s="218" t="s">
        <v>335</v>
      </c>
      <c r="C204" s="218" t="s">
        <v>334</v>
      </c>
      <c r="D204" s="176">
        <v>-1122.701</v>
      </c>
      <c r="E204" s="176">
        <v>-905.75599999999997</v>
      </c>
      <c r="F204" s="176">
        <v>-465.12400000000002</v>
      </c>
      <c r="G204" s="176">
        <v>-1839.4670000000001</v>
      </c>
      <c r="H204" s="176">
        <v>-564.71199999999999</v>
      </c>
      <c r="I204" s="176">
        <v>-721.91600000000005</v>
      </c>
      <c r="J204" s="176">
        <v>-282.846</v>
      </c>
      <c r="K204" s="176">
        <v>-627.17899999999997</v>
      </c>
      <c r="L204" s="176">
        <v>-348.53500000000003</v>
      </c>
      <c r="M204" s="176">
        <v>-458.66699999999997</v>
      </c>
      <c r="N204" s="176">
        <v>-512.87800000000004</v>
      </c>
      <c r="O204" s="176">
        <v>-1264.0530000000001</v>
      </c>
      <c r="P204" s="176">
        <v>-436.67399999999998</v>
      </c>
      <c r="Q204" s="176">
        <v>-1425.2249999999999</v>
      </c>
      <c r="R204" s="176">
        <v>-685.26</v>
      </c>
      <c r="S204" s="176">
        <v>-973.92100000000005</v>
      </c>
      <c r="T204" s="176">
        <v>-630.16200000000003</v>
      </c>
      <c r="U204" s="176">
        <v>-873.29700000000003</v>
      </c>
      <c r="V204" s="176">
        <v>-744.50300000000004</v>
      </c>
      <c r="W204" s="176">
        <v>-1127.9159999999999</v>
      </c>
      <c r="X204" s="176">
        <v>-472.95800000000003</v>
      </c>
      <c r="Y204" s="176">
        <v>-901.505</v>
      </c>
      <c r="Z204" s="176">
        <v>-848.13099999999997</v>
      </c>
      <c r="AA204" s="176">
        <v>-2096.3620000000001</v>
      </c>
      <c r="AB204" s="176">
        <v>-515.86199999999997</v>
      </c>
      <c r="AC204" s="176">
        <v>-945.97199999999998</v>
      </c>
      <c r="AD204" s="176">
        <v>-783.04499999999996</v>
      </c>
      <c r="AE204" s="176">
        <v>-913.13199999999995</v>
      </c>
      <c r="AF204" s="176">
        <v>-898.40599999999995</v>
      </c>
      <c r="AG204" s="176">
        <v>-391.63300000000004</v>
      </c>
      <c r="AH204" s="176">
        <v>-986.83399999999995</v>
      </c>
      <c r="AI204" s="176">
        <v>-333.25900000000001</v>
      </c>
      <c r="AJ204" s="176">
        <v>-469.95499999999998</v>
      </c>
      <c r="AK204" s="176">
        <v>-506.44499999999999</v>
      </c>
      <c r="AL204" s="176">
        <v>-427.28399999999999</v>
      </c>
      <c r="AM204" s="176">
        <v>-3769.7620000000002</v>
      </c>
      <c r="AN204" s="176">
        <v>-1080.5039999999999</v>
      </c>
      <c r="AO204" s="176">
        <v>-434.73700000000002</v>
      </c>
      <c r="AP204" s="176">
        <v>-1132.672</v>
      </c>
      <c r="AQ204" s="176">
        <v>-758.40099999999995</v>
      </c>
      <c r="AR204" s="176">
        <v>-523.62400000000002</v>
      </c>
      <c r="AS204" s="176">
        <v>-1231.502</v>
      </c>
      <c r="AT204" s="176">
        <v>-528.01400000000001</v>
      </c>
      <c r="AU204" s="176">
        <v>-577.12599999999998</v>
      </c>
      <c r="AV204" s="176">
        <v>-592.01700000000005</v>
      </c>
      <c r="AW204" s="176">
        <v>-843.82100000000003</v>
      </c>
      <c r="AX204" s="176">
        <v>-2486.0810000000001</v>
      </c>
      <c r="AY204" s="176">
        <v>-2334.288</v>
      </c>
      <c r="AZ204" s="176">
        <v>-669.1</v>
      </c>
      <c r="BA204" s="176">
        <v>-706.178</v>
      </c>
      <c r="BB204" s="176">
        <v>-1020.814</v>
      </c>
      <c r="BC204" s="176">
        <v>-911.59100000000001</v>
      </c>
      <c r="BD204" s="176">
        <v>-369.30399999999997</v>
      </c>
      <c r="BE204" s="176">
        <v>-1219.0050000000001</v>
      </c>
      <c r="BF204" s="176">
        <v>-1313.319</v>
      </c>
      <c r="BG204" s="176">
        <v>-580.68100000000004</v>
      </c>
      <c r="BH204" s="176">
        <v>-891.71</v>
      </c>
      <c r="BI204" s="176">
        <v>-1538.1089999999999</v>
      </c>
      <c r="BJ204" s="176">
        <v>-901.59799999999996</v>
      </c>
      <c r="BK204" s="176">
        <v>-2502.6</v>
      </c>
      <c r="BL204" s="176">
        <v>-892.41600000000005</v>
      </c>
      <c r="BM204" s="176">
        <v>-1303.616</v>
      </c>
      <c r="BN204" s="176">
        <v>-1003.6669999999999</v>
      </c>
      <c r="BO204" s="176">
        <v>-598.94200000000001</v>
      </c>
      <c r="BP204" s="176">
        <v>-804.43</v>
      </c>
      <c r="BQ204" s="176">
        <v>-1095.001</v>
      </c>
      <c r="BR204" s="176">
        <v>-764.75900000000001</v>
      </c>
      <c r="BS204" s="176">
        <v>-1128.3779999999999</v>
      </c>
      <c r="BT204" s="176">
        <v>-1342.8819999999998</v>
      </c>
      <c r="BU204" s="176">
        <v>-991.37299999999993</v>
      </c>
      <c r="BV204" s="176">
        <v>-707.75400000000002</v>
      </c>
      <c r="BW204" s="176">
        <v>-4169.1180000000004</v>
      </c>
      <c r="BX204" s="176">
        <v>-987.69200000000001</v>
      </c>
      <c r="BY204" s="176">
        <v>-892.30899999999997</v>
      </c>
      <c r="BZ204" s="176">
        <v>-1584.346</v>
      </c>
      <c r="CA204" s="176">
        <v>-3044.3710000000001</v>
      </c>
      <c r="CB204" s="176">
        <v>-772.88</v>
      </c>
      <c r="CC204" s="176">
        <v>-871.67600000000004</v>
      </c>
      <c r="CD204" s="176">
        <v>-925.29499999999996</v>
      </c>
      <c r="CE204" s="176">
        <v>-1848.155</v>
      </c>
      <c r="CF204" s="176">
        <v>-4383.3580000000002</v>
      </c>
      <c r="CG204" s="176">
        <v>-1872.6020000000001</v>
      </c>
      <c r="CH204" s="176">
        <v>-2644.6220000000003</v>
      </c>
      <c r="CI204" s="176">
        <v>-3809.884</v>
      </c>
      <c r="CJ204" s="176">
        <v>-1483.0070000000001</v>
      </c>
      <c r="CK204" s="176">
        <v>-2329.92</v>
      </c>
      <c r="CL204" s="176">
        <v>-1345.7249999999999</v>
      </c>
      <c r="CM204" s="176">
        <v>-965.41200000000003</v>
      </c>
      <c r="CN204" s="176">
        <v>-731.37300000000005</v>
      </c>
      <c r="CO204" s="176">
        <v>-526.58799999999997</v>
      </c>
      <c r="CP204" s="176">
        <v>-796.25199999999995</v>
      </c>
      <c r="CQ204" s="176">
        <v>-1170.1949999999999</v>
      </c>
      <c r="CR204" s="176">
        <v>-804.50900000000001</v>
      </c>
      <c r="CS204" s="176">
        <v>-841.07799999999997</v>
      </c>
      <c r="CT204" s="176">
        <v>-950.78399999999999</v>
      </c>
      <c r="CU204" s="176">
        <v>-4241.9579999999996</v>
      </c>
      <c r="CV204" s="176">
        <v>-914.21500000000003</v>
      </c>
      <c r="CW204" s="176">
        <v>-1279.9010000000001</v>
      </c>
      <c r="CX204" s="176">
        <v>-1097.058</v>
      </c>
      <c r="CY204" s="176">
        <v>-2047.8420000000001</v>
      </c>
      <c r="CZ204" s="176">
        <v>-621.66600000000005</v>
      </c>
      <c r="DA204" s="176">
        <v>-1645.587</v>
      </c>
      <c r="DB204" s="176">
        <v>-2669.5079999999998</v>
      </c>
      <c r="DC204" s="176">
        <v>-950.78399999999999</v>
      </c>
      <c r="DD204" s="176">
        <v>-804.50900000000001</v>
      </c>
      <c r="DE204" s="176">
        <v>-1314.682</v>
      </c>
      <c r="DF204" s="176">
        <v>-1482.3720000000001</v>
      </c>
      <c r="DG204" s="176">
        <v>-4302.8950000000004</v>
      </c>
      <c r="DH204" s="176">
        <v>-1136.0540000000001</v>
      </c>
      <c r="DI204" s="176">
        <v>-1063.241</v>
      </c>
      <c r="DJ204" s="176">
        <v>-2242.5039999999999</v>
      </c>
      <c r="DK204" s="176">
        <v>-1653.143</v>
      </c>
      <c r="DL204" s="176">
        <v>-1191.3019999999999</v>
      </c>
      <c r="DM204" s="176">
        <v>-2469.1280000000002</v>
      </c>
      <c r="DN204" s="176">
        <v>-1475.646</v>
      </c>
      <c r="DO204" s="176">
        <v>-1153.3019999999999</v>
      </c>
      <c r="DP204" s="176">
        <v>-1526.152</v>
      </c>
      <c r="DQ204" s="176">
        <v>-2350.8200000000002</v>
      </c>
      <c r="DR204" s="176">
        <v>-1654.011</v>
      </c>
      <c r="DS204" s="176">
        <v>-6638.57</v>
      </c>
      <c r="DT204" s="176">
        <v>-6568.9979999999996</v>
      </c>
      <c r="DU204" s="176">
        <v>-875.09299999999996</v>
      </c>
      <c r="DV204" s="176">
        <v>-2364.4</v>
      </c>
      <c r="DW204" s="176">
        <v>-1863.6079999999999</v>
      </c>
      <c r="DX204" s="176">
        <v>-1370.49</v>
      </c>
      <c r="DY204" s="176">
        <v>-2245.2820000000002</v>
      </c>
      <c r="DZ204" s="176">
        <v>-1379.2049999999999</v>
      </c>
      <c r="EA204" s="176">
        <v>-1243.2570000000001</v>
      </c>
      <c r="EB204" s="176">
        <v>-3677.3290000000002</v>
      </c>
      <c r="EC204" s="176">
        <v>-1456.9490000000001</v>
      </c>
      <c r="ED204" s="176">
        <v>-1642.056</v>
      </c>
      <c r="EE204" s="176">
        <v>-5485.9870000000001</v>
      </c>
      <c r="EF204" s="277">
        <f t="shared" si="6"/>
        <v>-24553.873</v>
      </c>
      <c r="EG204" s="277">
        <f t="shared" si="7"/>
        <v>-30172.654000000006</v>
      </c>
    </row>
    <row r="205" spans="1:137" x14ac:dyDescent="0.2">
      <c r="A205" s="174" t="str">
        <f>IF('1'!$A$1=1,B205,C205)</f>
        <v xml:space="preserve">       Credit</v>
      </c>
      <c r="B205" s="219" t="s">
        <v>214</v>
      </c>
      <c r="C205" s="219" t="s">
        <v>324</v>
      </c>
      <c r="D205" s="176">
        <v>0</v>
      </c>
      <c r="E205" s="176">
        <v>0</v>
      </c>
      <c r="F205" s="176">
        <v>0</v>
      </c>
      <c r="G205" s="176">
        <v>0</v>
      </c>
      <c r="H205" s="176">
        <v>0</v>
      </c>
      <c r="I205" s="176">
        <v>0</v>
      </c>
      <c r="J205" s="176">
        <v>0</v>
      </c>
      <c r="K205" s="176">
        <v>0</v>
      </c>
      <c r="L205" s="176">
        <v>0</v>
      </c>
      <c r="M205" s="176">
        <v>0</v>
      </c>
      <c r="N205" s="176">
        <v>0</v>
      </c>
      <c r="O205" s="176">
        <v>0</v>
      </c>
      <c r="P205" s="176">
        <v>0</v>
      </c>
      <c r="Q205" s="176">
        <v>0</v>
      </c>
      <c r="R205" s="176">
        <v>0</v>
      </c>
      <c r="S205" s="176">
        <v>0</v>
      </c>
      <c r="T205" s="176">
        <v>0</v>
      </c>
      <c r="U205" s="176">
        <v>0</v>
      </c>
      <c r="V205" s="176">
        <v>0</v>
      </c>
      <c r="W205" s="176">
        <v>25.065000000000001</v>
      </c>
      <c r="X205" s="176">
        <v>0</v>
      </c>
      <c r="Y205" s="176">
        <v>25.757000000000001</v>
      </c>
      <c r="Z205" s="176">
        <v>0</v>
      </c>
      <c r="AA205" s="176">
        <v>0</v>
      </c>
      <c r="AB205" s="176">
        <v>0</v>
      </c>
      <c r="AC205" s="176">
        <v>0</v>
      </c>
      <c r="AD205" s="176">
        <v>0</v>
      </c>
      <c r="AE205" s="176">
        <v>0</v>
      </c>
      <c r="AF205" s="176">
        <v>0</v>
      </c>
      <c r="AG205" s="176">
        <v>26.109000000000002</v>
      </c>
      <c r="AH205" s="176">
        <v>25.969000000000001</v>
      </c>
      <c r="AI205" s="176">
        <v>0</v>
      </c>
      <c r="AJ205" s="176">
        <v>0</v>
      </c>
      <c r="AK205" s="176">
        <v>0</v>
      </c>
      <c r="AL205" s="176">
        <v>0</v>
      </c>
      <c r="AM205" s="176">
        <v>0</v>
      </c>
      <c r="AN205" s="176">
        <v>0</v>
      </c>
      <c r="AO205" s="176">
        <v>0</v>
      </c>
      <c r="AP205" s="176">
        <v>0</v>
      </c>
      <c r="AQ205" s="176">
        <v>0</v>
      </c>
      <c r="AR205" s="176">
        <v>0</v>
      </c>
      <c r="AS205" s="176">
        <v>0</v>
      </c>
      <c r="AT205" s="176">
        <v>0</v>
      </c>
      <c r="AU205" s="176">
        <v>0</v>
      </c>
      <c r="AV205" s="176">
        <v>0</v>
      </c>
      <c r="AW205" s="176">
        <v>0</v>
      </c>
      <c r="AX205" s="176">
        <v>0</v>
      </c>
      <c r="AY205" s="176">
        <v>0</v>
      </c>
      <c r="AZ205" s="176">
        <v>27.879000000000001</v>
      </c>
      <c r="BA205" s="176">
        <v>0</v>
      </c>
      <c r="BB205" s="176">
        <v>0</v>
      </c>
      <c r="BC205" s="176">
        <v>0</v>
      </c>
      <c r="BD205" s="176">
        <v>26.379000000000001</v>
      </c>
      <c r="BE205" s="176">
        <v>0</v>
      </c>
      <c r="BF205" s="176">
        <v>0</v>
      </c>
      <c r="BG205" s="176">
        <v>0</v>
      </c>
      <c r="BH205" s="176">
        <v>0</v>
      </c>
      <c r="BI205" s="176">
        <v>24.808</v>
      </c>
      <c r="BJ205" s="176">
        <v>24.367999999999999</v>
      </c>
      <c r="BK205" s="176">
        <v>0</v>
      </c>
      <c r="BL205" s="176">
        <v>0</v>
      </c>
      <c r="BM205" s="176">
        <v>0</v>
      </c>
      <c r="BN205" s="176">
        <v>26.411999999999999</v>
      </c>
      <c r="BO205" s="176">
        <v>27.225000000000001</v>
      </c>
      <c r="BP205" s="176">
        <v>0</v>
      </c>
      <c r="BQ205" s="176">
        <v>0</v>
      </c>
      <c r="BR205" s="176">
        <v>0</v>
      </c>
      <c r="BS205" s="176">
        <v>0</v>
      </c>
      <c r="BT205" s="176">
        <v>27.977</v>
      </c>
      <c r="BU205" s="176">
        <v>28.324999999999999</v>
      </c>
      <c r="BV205" s="176">
        <v>0</v>
      </c>
      <c r="BW205" s="176">
        <v>0</v>
      </c>
      <c r="BX205" s="176">
        <v>0</v>
      </c>
      <c r="BY205" s="176">
        <v>0</v>
      </c>
      <c r="BZ205" s="176">
        <v>27.795999999999999</v>
      </c>
      <c r="CA205" s="176">
        <v>0</v>
      </c>
      <c r="CB205" s="176">
        <v>0</v>
      </c>
      <c r="CC205" s="176">
        <v>0</v>
      </c>
      <c r="CD205" s="176">
        <v>0</v>
      </c>
      <c r="CE205" s="176">
        <v>133.92400000000001</v>
      </c>
      <c r="CF205" s="176">
        <v>0</v>
      </c>
      <c r="CG205" s="176">
        <v>0</v>
      </c>
      <c r="CH205" s="176">
        <v>26.446000000000002</v>
      </c>
      <c r="CI205" s="176">
        <v>0</v>
      </c>
      <c r="CJ205" s="176">
        <v>0</v>
      </c>
      <c r="CK205" s="176">
        <v>0</v>
      </c>
      <c r="CL205" s="176">
        <v>0</v>
      </c>
      <c r="CM205" s="176">
        <v>0</v>
      </c>
      <c r="CN205" s="176">
        <v>0</v>
      </c>
      <c r="CO205" s="176">
        <v>0</v>
      </c>
      <c r="CP205" s="176">
        <v>0</v>
      </c>
      <c r="CQ205" s="176">
        <v>0</v>
      </c>
      <c r="CR205" s="176">
        <v>0</v>
      </c>
      <c r="CS205" s="176">
        <v>0</v>
      </c>
      <c r="CT205" s="176">
        <v>0</v>
      </c>
      <c r="CU205" s="176">
        <v>0</v>
      </c>
      <c r="CV205" s="176">
        <v>0</v>
      </c>
      <c r="CW205" s="176">
        <v>0</v>
      </c>
      <c r="CX205" s="176">
        <v>0</v>
      </c>
      <c r="CY205" s="176">
        <v>0</v>
      </c>
      <c r="CZ205" s="176">
        <v>0</v>
      </c>
      <c r="DA205" s="176">
        <v>0</v>
      </c>
      <c r="DB205" s="176">
        <v>0</v>
      </c>
      <c r="DC205" s="176">
        <v>0</v>
      </c>
      <c r="DD205" s="176">
        <v>0</v>
      </c>
      <c r="DE205" s="176">
        <v>0</v>
      </c>
      <c r="DF205" s="176">
        <v>0</v>
      </c>
      <c r="DG205" s="176">
        <v>0</v>
      </c>
      <c r="DH205" s="176">
        <v>0</v>
      </c>
      <c r="DI205" s="176">
        <v>0</v>
      </c>
      <c r="DJ205" s="176">
        <v>0</v>
      </c>
      <c r="DK205" s="176">
        <v>0</v>
      </c>
      <c r="DL205" s="176">
        <v>0</v>
      </c>
      <c r="DM205" s="176">
        <v>0</v>
      </c>
      <c r="DN205" s="176">
        <v>0</v>
      </c>
      <c r="DO205" s="176">
        <v>0</v>
      </c>
      <c r="DP205" s="176">
        <v>0</v>
      </c>
      <c r="DQ205" s="176">
        <v>0</v>
      </c>
      <c r="DR205" s="176">
        <v>0</v>
      </c>
      <c r="DS205" s="176">
        <v>0</v>
      </c>
      <c r="DT205" s="176">
        <v>0</v>
      </c>
      <c r="DU205" s="176">
        <v>0</v>
      </c>
      <c r="DV205" s="176">
        <v>0</v>
      </c>
      <c r="DW205" s="176">
        <v>0</v>
      </c>
      <c r="DX205" s="176">
        <v>0</v>
      </c>
      <c r="DY205" s="176">
        <v>0</v>
      </c>
      <c r="DZ205" s="176">
        <v>0</v>
      </c>
      <c r="EA205" s="176">
        <v>0</v>
      </c>
      <c r="EB205" s="176">
        <v>0</v>
      </c>
      <c r="EC205" s="176">
        <v>0</v>
      </c>
      <c r="ED205" s="176">
        <v>0</v>
      </c>
      <c r="EE205" s="176">
        <v>0</v>
      </c>
      <c r="EF205" s="277">
        <f t="shared" si="6"/>
        <v>0</v>
      </c>
      <c r="EG205" s="277">
        <f t="shared" si="7"/>
        <v>0</v>
      </c>
    </row>
    <row r="206" spans="1:137" x14ac:dyDescent="0.2">
      <c r="A206" s="174" t="str">
        <f>IF('1'!$A$1=1,B206,C206)</f>
        <v xml:space="preserve">       Debit</v>
      </c>
      <c r="B206" s="219" t="s">
        <v>216</v>
      </c>
      <c r="C206" s="219" t="s">
        <v>325</v>
      </c>
      <c r="D206" s="176">
        <v>1122.701</v>
      </c>
      <c r="E206" s="176">
        <v>905.75599999999997</v>
      </c>
      <c r="F206" s="176">
        <v>465.12400000000002</v>
      </c>
      <c r="G206" s="176">
        <v>1839.4670000000001</v>
      </c>
      <c r="H206" s="176">
        <v>564.71199999999999</v>
      </c>
      <c r="I206" s="176">
        <v>721.91600000000005</v>
      </c>
      <c r="J206" s="176">
        <v>282.846</v>
      </c>
      <c r="K206" s="176">
        <v>627.17899999999997</v>
      </c>
      <c r="L206" s="176">
        <v>348.53500000000003</v>
      </c>
      <c r="M206" s="176">
        <v>458.66699999999997</v>
      </c>
      <c r="N206" s="176">
        <v>512.87800000000004</v>
      </c>
      <c r="O206" s="176">
        <v>1264.0530000000001</v>
      </c>
      <c r="P206" s="176">
        <v>436.67399999999998</v>
      </c>
      <c r="Q206" s="176">
        <v>1425.2249999999999</v>
      </c>
      <c r="R206" s="176">
        <v>685.26</v>
      </c>
      <c r="S206" s="176">
        <v>973.92100000000005</v>
      </c>
      <c r="T206" s="176">
        <v>630.16200000000003</v>
      </c>
      <c r="U206" s="176">
        <v>873.29700000000003</v>
      </c>
      <c r="V206" s="176">
        <v>744.50300000000004</v>
      </c>
      <c r="W206" s="176">
        <v>1152.981</v>
      </c>
      <c r="X206" s="176">
        <v>472.95800000000003</v>
      </c>
      <c r="Y206" s="176">
        <v>927.26199999999994</v>
      </c>
      <c r="Z206" s="176">
        <v>848.13099999999997</v>
      </c>
      <c r="AA206" s="176">
        <v>2096.3620000000001</v>
      </c>
      <c r="AB206" s="176">
        <v>515.86199999999997</v>
      </c>
      <c r="AC206" s="176">
        <v>945.97199999999998</v>
      </c>
      <c r="AD206" s="176">
        <v>783.04499999999996</v>
      </c>
      <c r="AE206" s="176">
        <v>913.13199999999995</v>
      </c>
      <c r="AF206" s="176">
        <v>898.40599999999995</v>
      </c>
      <c r="AG206" s="176">
        <v>417.74200000000002</v>
      </c>
      <c r="AH206" s="176">
        <v>1012.803</v>
      </c>
      <c r="AI206" s="176">
        <v>333.25900000000001</v>
      </c>
      <c r="AJ206" s="176">
        <v>469.95499999999998</v>
      </c>
      <c r="AK206" s="176">
        <v>506.44499999999999</v>
      </c>
      <c r="AL206" s="176">
        <v>427.28399999999999</v>
      </c>
      <c r="AM206" s="176">
        <v>3769.7620000000002</v>
      </c>
      <c r="AN206" s="176">
        <v>1080.5039999999999</v>
      </c>
      <c r="AO206" s="176">
        <v>434.73700000000002</v>
      </c>
      <c r="AP206" s="176">
        <v>1132.672</v>
      </c>
      <c r="AQ206" s="176">
        <v>758.40099999999995</v>
      </c>
      <c r="AR206" s="176">
        <v>523.62400000000002</v>
      </c>
      <c r="AS206" s="176">
        <v>1231.502</v>
      </c>
      <c r="AT206" s="176">
        <v>528.01400000000001</v>
      </c>
      <c r="AU206" s="176">
        <v>577.12599999999998</v>
      </c>
      <c r="AV206" s="176">
        <v>592.01700000000005</v>
      </c>
      <c r="AW206" s="176">
        <v>843.82100000000003</v>
      </c>
      <c r="AX206" s="176">
        <v>2486.0810000000001</v>
      </c>
      <c r="AY206" s="176">
        <v>2334.288</v>
      </c>
      <c r="AZ206" s="176">
        <v>696.97900000000004</v>
      </c>
      <c r="BA206" s="176">
        <v>706.178</v>
      </c>
      <c r="BB206" s="176">
        <v>1020.814</v>
      </c>
      <c r="BC206" s="176">
        <v>911.59100000000001</v>
      </c>
      <c r="BD206" s="176">
        <v>395.68299999999999</v>
      </c>
      <c r="BE206" s="176">
        <v>1219.0050000000001</v>
      </c>
      <c r="BF206" s="176">
        <v>1313.319</v>
      </c>
      <c r="BG206" s="176">
        <v>580.68100000000004</v>
      </c>
      <c r="BH206" s="176">
        <v>891.71</v>
      </c>
      <c r="BI206" s="176">
        <v>1562.9169999999999</v>
      </c>
      <c r="BJ206" s="176">
        <v>925.96600000000001</v>
      </c>
      <c r="BK206" s="176">
        <v>2502.6</v>
      </c>
      <c r="BL206" s="176">
        <v>892.41600000000005</v>
      </c>
      <c r="BM206" s="176">
        <v>1303.616</v>
      </c>
      <c r="BN206" s="176">
        <v>1030.079</v>
      </c>
      <c r="BO206" s="176">
        <v>626.16700000000003</v>
      </c>
      <c r="BP206" s="176">
        <v>804.43</v>
      </c>
      <c r="BQ206" s="176">
        <v>1095.001</v>
      </c>
      <c r="BR206" s="176">
        <v>764.75900000000001</v>
      </c>
      <c r="BS206" s="176">
        <v>1128.3779999999999</v>
      </c>
      <c r="BT206" s="176">
        <v>1370.8589999999999</v>
      </c>
      <c r="BU206" s="176">
        <v>1019.698</v>
      </c>
      <c r="BV206" s="176">
        <v>707.75400000000002</v>
      </c>
      <c r="BW206" s="176">
        <v>4169.1180000000004</v>
      </c>
      <c r="BX206" s="176">
        <v>987.69200000000001</v>
      </c>
      <c r="BY206" s="176">
        <v>892.30899999999997</v>
      </c>
      <c r="BZ206" s="176">
        <v>1612.1420000000001</v>
      </c>
      <c r="CA206" s="176">
        <v>3044.3710000000001</v>
      </c>
      <c r="CB206" s="176">
        <v>772.88</v>
      </c>
      <c r="CC206" s="176">
        <v>871.67600000000004</v>
      </c>
      <c r="CD206" s="176">
        <v>925.29499999999996</v>
      </c>
      <c r="CE206" s="176">
        <v>1982.079</v>
      </c>
      <c r="CF206" s="176">
        <v>4383.3580000000002</v>
      </c>
      <c r="CG206" s="176">
        <v>1872.6020000000001</v>
      </c>
      <c r="CH206" s="176">
        <v>2671.0680000000002</v>
      </c>
      <c r="CI206" s="176">
        <v>3809.884</v>
      </c>
      <c r="CJ206" s="176">
        <v>1483.0070000000001</v>
      </c>
      <c r="CK206" s="176">
        <v>2329.92</v>
      </c>
      <c r="CL206" s="176">
        <v>1345.7249999999999</v>
      </c>
      <c r="CM206" s="176">
        <v>965.41200000000003</v>
      </c>
      <c r="CN206" s="176">
        <v>731.37300000000005</v>
      </c>
      <c r="CO206" s="176">
        <v>526.58799999999997</v>
      </c>
      <c r="CP206" s="176">
        <v>796.25199999999995</v>
      </c>
      <c r="CQ206" s="176">
        <v>1170.1949999999999</v>
      </c>
      <c r="CR206" s="176">
        <v>804.50900000000001</v>
      </c>
      <c r="CS206" s="176">
        <v>841.07799999999997</v>
      </c>
      <c r="CT206" s="176">
        <v>950.78399999999999</v>
      </c>
      <c r="CU206" s="176">
        <v>4241.9579999999996</v>
      </c>
      <c r="CV206" s="176">
        <v>914.21500000000003</v>
      </c>
      <c r="CW206" s="176">
        <v>1279.9010000000001</v>
      </c>
      <c r="CX206" s="176">
        <v>1097.058</v>
      </c>
      <c r="CY206" s="176">
        <v>2047.8420000000001</v>
      </c>
      <c r="CZ206" s="176">
        <v>621.66600000000005</v>
      </c>
      <c r="DA206" s="176">
        <v>1645.587</v>
      </c>
      <c r="DB206" s="176">
        <v>2669.5079999999998</v>
      </c>
      <c r="DC206" s="176">
        <v>950.78399999999999</v>
      </c>
      <c r="DD206" s="176">
        <v>804.50900000000001</v>
      </c>
      <c r="DE206" s="176">
        <v>1314.682</v>
      </c>
      <c r="DF206" s="176">
        <v>1482.3720000000001</v>
      </c>
      <c r="DG206" s="176">
        <v>4302.8950000000004</v>
      </c>
      <c r="DH206" s="176">
        <v>1136.0540000000001</v>
      </c>
      <c r="DI206" s="176">
        <v>1063.241</v>
      </c>
      <c r="DJ206" s="176">
        <v>2242.5039999999999</v>
      </c>
      <c r="DK206" s="176">
        <v>1653.143</v>
      </c>
      <c r="DL206" s="176">
        <v>1191.3019999999999</v>
      </c>
      <c r="DM206" s="176">
        <v>2469.1280000000002</v>
      </c>
      <c r="DN206" s="176">
        <v>1475.646</v>
      </c>
      <c r="DO206" s="176">
        <v>1153.3019999999999</v>
      </c>
      <c r="DP206" s="176">
        <v>1526.152</v>
      </c>
      <c r="DQ206" s="176">
        <v>2350.8200000000002</v>
      </c>
      <c r="DR206" s="176">
        <v>1654.011</v>
      </c>
      <c r="DS206" s="176">
        <v>6638.57</v>
      </c>
      <c r="DT206" s="176">
        <v>6568.9979999999996</v>
      </c>
      <c r="DU206" s="176">
        <v>875.09299999999996</v>
      </c>
      <c r="DV206" s="176">
        <v>2364.4</v>
      </c>
      <c r="DW206" s="176">
        <v>1863.6079999999999</v>
      </c>
      <c r="DX206" s="176">
        <v>1370.49</v>
      </c>
      <c r="DY206" s="176">
        <v>2245.2820000000002</v>
      </c>
      <c r="DZ206" s="176">
        <v>1379.2049999999999</v>
      </c>
      <c r="EA206" s="176">
        <v>1243.2570000000001</v>
      </c>
      <c r="EB206" s="176">
        <v>3677.3290000000002</v>
      </c>
      <c r="EC206" s="176">
        <v>1456.9490000000001</v>
      </c>
      <c r="ED206" s="176">
        <v>1642.056</v>
      </c>
      <c r="EE206" s="176">
        <v>5485.9870000000001</v>
      </c>
      <c r="EF206" s="277">
        <f t="shared" si="6"/>
        <v>24553.873</v>
      </c>
      <c r="EG206" s="277">
        <f t="shared" si="7"/>
        <v>30172.654000000006</v>
      </c>
    </row>
    <row r="207" spans="1:137" ht="25.5" x14ac:dyDescent="0.2">
      <c r="A207" s="217" t="str">
        <f>IF('1'!$A$1=1,B207,C207)</f>
        <v>Direct investment enterprises in direct investor (reverse investment)</v>
      </c>
      <c r="B207" s="218" t="s">
        <v>337</v>
      </c>
      <c r="C207" s="218" t="s">
        <v>336</v>
      </c>
      <c r="D207" s="176">
        <v>0</v>
      </c>
      <c r="E207" s="176">
        <v>-24.48</v>
      </c>
      <c r="F207" s="176">
        <v>-23.256</v>
      </c>
      <c r="G207" s="176">
        <v>-22.709</v>
      </c>
      <c r="H207" s="176">
        <v>0</v>
      </c>
      <c r="I207" s="176">
        <v>-21.233000000000001</v>
      </c>
      <c r="J207" s="176">
        <v>-21.757000000000001</v>
      </c>
      <c r="K207" s="176">
        <v>-21.626999999999999</v>
      </c>
      <c r="L207" s="176">
        <v>0</v>
      </c>
      <c r="M207" s="176">
        <v>-21.841000000000001</v>
      </c>
      <c r="N207" s="176">
        <v>0</v>
      </c>
      <c r="O207" s="176">
        <v>-23.408000000000001</v>
      </c>
      <c r="P207" s="176">
        <v>0</v>
      </c>
      <c r="Q207" s="176">
        <v>-26.393000000000001</v>
      </c>
      <c r="R207" s="176">
        <v>-26.356000000000002</v>
      </c>
      <c r="S207" s="176">
        <v>-25.629000000000001</v>
      </c>
      <c r="T207" s="176">
        <v>-25.206</v>
      </c>
      <c r="U207" s="176">
        <v>0</v>
      </c>
      <c r="V207" s="176">
        <v>-24.817</v>
      </c>
      <c r="W207" s="176">
        <v>-25.065000000000001</v>
      </c>
      <c r="X207" s="176">
        <v>-26.274999999999999</v>
      </c>
      <c r="Y207" s="176">
        <v>-51.515000000000001</v>
      </c>
      <c r="Z207" s="176">
        <v>-51.402000000000001</v>
      </c>
      <c r="AA207" s="176">
        <v>-26.204999999999998</v>
      </c>
      <c r="AB207" s="176">
        <v>0</v>
      </c>
      <c r="AC207" s="176">
        <v>0</v>
      </c>
      <c r="AD207" s="176">
        <v>0</v>
      </c>
      <c r="AE207" s="176">
        <v>0</v>
      </c>
      <c r="AF207" s="176">
        <v>0</v>
      </c>
      <c r="AG207" s="176">
        <v>0</v>
      </c>
      <c r="AH207" s="176">
        <v>0</v>
      </c>
      <c r="AI207" s="176">
        <v>0</v>
      </c>
      <c r="AJ207" s="176">
        <v>0</v>
      </c>
      <c r="AK207" s="176">
        <v>0</v>
      </c>
      <c r="AL207" s="176">
        <v>0</v>
      </c>
      <c r="AM207" s="176">
        <v>0</v>
      </c>
      <c r="AN207" s="176">
        <v>0</v>
      </c>
      <c r="AO207" s="176">
        <v>0</v>
      </c>
      <c r="AP207" s="176">
        <v>0</v>
      </c>
      <c r="AQ207" s="176">
        <v>0</v>
      </c>
      <c r="AR207" s="176">
        <v>0</v>
      </c>
      <c r="AS207" s="176">
        <v>0</v>
      </c>
      <c r="AT207" s="176">
        <v>0</v>
      </c>
      <c r="AU207" s="176">
        <v>0</v>
      </c>
      <c r="AV207" s="176">
        <v>0</v>
      </c>
      <c r="AW207" s="176">
        <v>0</v>
      </c>
      <c r="AX207" s="176">
        <v>0</v>
      </c>
      <c r="AY207" s="176">
        <v>0</v>
      </c>
      <c r="AZ207" s="176">
        <v>0</v>
      </c>
      <c r="BA207" s="176">
        <v>-27.161000000000001</v>
      </c>
      <c r="BB207" s="176">
        <v>0</v>
      </c>
      <c r="BC207" s="176">
        <v>0</v>
      </c>
      <c r="BD207" s="176">
        <v>0</v>
      </c>
      <c r="BE207" s="176">
        <v>0</v>
      </c>
      <c r="BF207" s="176">
        <v>-77.254000000000005</v>
      </c>
      <c r="BG207" s="176">
        <v>-75.741</v>
      </c>
      <c r="BH207" s="176">
        <v>-99.078999999999994</v>
      </c>
      <c r="BI207" s="176">
        <v>0</v>
      </c>
      <c r="BJ207" s="176">
        <v>0</v>
      </c>
      <c r="BK207" s="176">
        <v>0</v>
      </c>
      <c r="BL207" s="176">
        <v>0</v>
      </c>
      <c r="BM207" s="176">
        <v>-24.597000000000001</v>
      </c>
      <c r="BN207" s="176">
        <v>-26.411999999999999</v>
      </c>
      <c r="BO207" s="176">
        <v>0</v>
      </c>
      <c r="BP207" s="176">
        <v>0</v>
      </c>
      <c r="BQ207" s="176">
        <v>0</v>
      </c>
      <c r="BR207" s="176">
        <v>0</v>
      </c>
      <c r="BS207" s="176">
        <v>0</v>
      </c>
      <c r="BT207" s="176">
        <v>0</v>
      </c>
      <c r="BU207" s="176">
        <v>0</v>
      </c>
      <c r="BV207" s="176">
        <v>0</v>
      </c>
      <c r="BW207" s="176">
        <v>0</v>
      </c>
      <c r="BX207" s="176">
        <v>0</v>
      </c>
      <c r="BY207" s="176">
        <v>0</v>
      </c>
      <c r="BZ207" s="176">
        <v>0</v>
      </c>
      <c r="CA207" s="176">
        <v>0</v>
      </c>
      <c r="CB207" s="176">
        <v>0</v>
      </c>
      <c r="CC207" s="176">
        <v>0</v>
      </c>
      <c r="CD207" s="176">
        <v>0</v>
      </c>
      <c r="CE207" s="176">
        <v>-26.785</v>
      </c>
      <c r="CF207" s="176">
        <v>0</v>
      </c>
      <c r="CG207" s="176">
        <v>0</v>
      </c>
      <c r="CH207" s="176">
        <v>0</v>
      </c>
      <c r="CI207" s="176">
        <v>0</v>
      </c>
      <c r="CJ207" s="176">
        <v>0</v>
      </c>
      <c r="CK207" s="176">
        <v>0</v>
      </c>
      <c r="CL207" s="176">
        <v>0</v>
      </c>
      <c r="CM207" s="176">
        <v>0</v>
      </c>
      <c r="CN207" s="176">
        <v>0</v>
      </c>
      <c r="CO207" s="176">
        <v>0</v>
      </c>
      <c r="CP207" s="176">
        <v>0</v>
      </c>
      <c r="CQ207" s="176">
        <v>0</v>
      </c>
      <c r="CR207" s="176">
        <v>0</v>
      </c>
      <c r="CS207" s="176">
        <v>0</v>
      </c>
      <c r="CT207" s="176">
        <v>0</v>
      </c>
      <c r="CU207" s="176">
        <v>0</v>
      </c>
      <c r="CV207" s="176">
        <v>0</v>
      </c>
      <c r="CW207" s="176">
        <v>0</v>
      </c>
      <c r="CX207" s="176">
        <v>-36.569000000000003</v>
      </c>
      <c r="CY207" s="176">
        <v>0</v>
      </c>
      <c r="CZ207" s="176">
        <v>-36.569000000000003</v>
      </c>
      <c r="DA207" s="176">
        <v>0</v>
      </c>
      <c r="DB207" s="176">
        <v>0</v>
      </c>
      <c r="DC207" s="176">
        <v>0</v>
      </c>
      <c r="DD207" s="176">
        <v>-36.569000000000003</v>
      </c>
      <c r="DE207" s="176">
        <v>0</v>
      </c>
      <c r="DF207" s="176">
        <v>0</v>
      </c>
      <c r="DG207" s="176">
        <v>-37.094000000000001</v>
      </c>
      <c r="DH207" s="176">
        <v>0</v>
      </c>
      <c r="DI207" s="176">
        <v>0</v>
      </c>
      <c r="DJ207" s="176">
        <v>-2551.8150000000001</v>
      </c>
      <c r="DK207" s="176">
        <v>0</v>
      </c>
      <c r="DL207" s="176">
        <v>0</v>
      </c>
      <c r="DM207" s="176">
        <v>-40.478000000000002</v>
      </c>
      <c r="DN207" s="176">
        <v>0</v>
      </c>
      <c r="DO207" s="176">
        <v>0</v>
      </c>
      <c r="DP207" s="176">
        <v>-41.247</v>
      </c>
      <c r="DQ207" s="176">
        <v>-41.241999999999997</v>
      </c>
      <c r="DR207" s="176">
        <v>0</v>
      </c>
      <c r="DS207" s="176">
        <v>0</v>
      </c>
      <c r="DT207" s="176">
        <v>-42.109000000000002</v>
      </c>
      <c r="DU207" s="176">
        <v>0</v>
      </c>
      <c r="DV207" s="176">
        <v>0</v>
      </c>
      <c r="DW207" s="176">
        <v>0</v>
      </c>
      <c r="DX207" s="176">
        <v>0</v>
      </c>
      <c r="DY207" s="176">
        <v>-41.579000000000001</v>
      </c>
      <c r="DZ207" s="176">
        <v>-41.793999999999997</v>
      </c>
      <c r="EA207" s="176">
        <v>0</v>
      </c>
      <c r="EB207" s="176">
        <v>0</v>
      </c>
      <c r="EC207" s="176">
        <v>0</v>
      </c>
      <c r="ED207" s="176">
        <v>0</v>
      </c>
      <c r="EE207" s="176">
        <v>0</v>
      </c>
      <c r="EF207" s="277">
        <f t="shared" si="6"/>
        <v>-2674.7820000000002</v>
      </c>
      <c r="EG207" s="277">
        <f t="shared" si="7"/>
        <v>-125.482</v>
      </c>
    </row>
    <row r="208" spans="1:137" x14ac:dyDescent="0.2">
      <c r="A208" s="174" t="str">
        <f>IF('1'!$A$1=1,B208,C208)</f>
        <v xml:space="preserve">       Credit</v>
      </c>
      <c r="B208" s="219" t="s">
        <v>214</v>
      </c>
      <c r="C208" s="219" t="s">
        <v>324</v>
      </c>
      <c r="D208" s="176">
        <v>0</v>
      </c>
      <c r="E208" s="176">
        <v>0</v>
      </c>
      <c r="F208" s="176">
        <v>0</v>
      </c>
      <c r="G208" s="176">
        <v>0</v>
      </c>
      <c r="H208" s="176">
        <v>0</v>
      </c>
      <c r="I208" s="176">
        <v>0</v>
      </c>
      <c r="J208" s="176">
        <v>0</v>
      </c>
      <c r="K208" s="176">
        <v>0</v>
      </c>
      <c r="L208" s="176">
        <v>0</v>
      </c>
      <c r="M208" s="176">
        <v>0</v>
      </c>
      <c r="N208" s="176">
        <v>0</v>
      </c>
      <c r="O208" s="176">
        <v>0</v>
      </c>
      <c r="P208" s="176">
        <v>0</v>
      </c>
      <c r="Q208" s="176">
        <v>0</v>
      </c>
      <c r="R208" s="176">
        <v>0</v>
      </c>
      <c r="S208" s="176">
        <v>0</v>
      </c>
      <c r="T208" s="176">
        <v>0</v>
      </c>
      <c r="U208" s="176">
        <v>0</v>
      </c>
      <c r="V208" s="176">
        <v>0</v>
      </c>
      <c r="W208" s="176">
        <v>0</v>
      </c>
      <c r="X208" s="176">
        <v>0</v>
      </c>
      <c r="Y208" s="176">
        <v>0</v>
      </c>
      <c r="Z208" s="176">
        <v>0</v>
      </c>
      <c r="AA208" s="176">
        <v>0</v>
      </c>
      <c r="AB208" s="176">
        <v>0</v>
      </c>
      <c r="AC208" s="176">
        <v>0</v>
      </c>
      <c r="AD208" s="176">
        <v>0</v>
      </c>
      <c r="AE208" s="176">
        <v>0</v>
      </c>
      <c r="AF208" s="176">
        <v>0</v>
      </c>
      <c r="AG208" s="176">
        <v>0</v>
      </c>
      <c r="AH208" s="176">
        <v>0</v>
      </c>
      <c r="AI208" s="176">
        <v>0</v>
      </c>
      <c r="AJ208" s="176">
        <v>0</v>
      </c>
      <c r="AK208" s="176">
        <v>0</v>
      </c>
      <c r="AL208" s="176">
        <v>0</v>
      </c>
      <c r="AM208" s="176">
        <v>0</v>
      </c>
      <c r="AN208" s="176">
        <v>0</v>
      </c>
      <c r="AO208" s="176">
        <v>0</v>
      </c>
      <c r="AP208" s="176">
        <v>0</v>
      </c>
      <c r="AQ208" s="176">
        <v>0</v>
      </c>
      <c r="AR208" s="176">
        <v>0</v>
      </c>
      <c r="AS208" s="176">
        <v>0</v>
      </c>
      <c r="AT208" s="176">
        <v>0</v>
      </c>
      <c r="AU208" s="176">
        <v>0</v>
      </c>
      <c r="AV208" s="176">
        <v>0</v>
      </c>
      <c r="AW208" s="176">
        <v>0</v>
      </c>
      <c r="AX208" s="176">
        <v>0</v>
      </c>
      <c r="AY208" s="176">
        <v>0</v>
      </c>
      <c r="AZ208" s="176">
        <v>0</v>
      </c>
      <c r="BA208" s="176">
        <v>0</v>
      </c>
      <c r="BB208" s="176">
        <v>0</v>
      </c>
      <c r="BC208" s="176">
        <v>0</v>
      </c>
      <c r="BD208" s="176">
        <v>0</v>
      </c>
      <c r="BE208" s="176">
        <v>0</v>
      </c>
      <c r="BF208" s="176">
        <v>0</v>
      </c>
      <c r="BG208" s="176">
        <v>0</v>
      </c>
      <c r="BH208" s="176">
        <v>0</v>
      </c>
      <c r="BI208" s="176">
        <v>0</v>
      </c>
      <c r="BJ208" s="176">
        <v>0</v>
      </c>
      <c r="BK208" s="176">
        <v>0</v>
      </c>
      <c r="BL208" s="176">
        <v>0</v>
      </c>
      <c r="BM208" s="176">
        <v>0</v>
      </c>
      <c r="BN208" s="176">
        <v>0</v>
      </c>
      <c r="BO208" s="176">
        <v>0</v>
      </c>
      <c r="BP208" s="176">
        <v>0</v>
      </c>
      <c r="BQ208" s="176">
        <v>0</v>
      </c>
      <c r="BR208" s="176">
        <v>0</v>
      </c>
      <c r="BS208" s="176">
        <v>0</v>
      </c>
      <c r="BT208" s="176">
        <v>0</v>
      </c>
      <c r="BU208" s="176">
        <v>0</v>
      </c>
      <c r="BV208" s="176">
        <v>0</v>
      </c>
      <c r="BW208" s="176">
        <v>0</v>
      </c>
      <c r="BX208" s="176">
        <v>0</v>
      </c>
      <c r="BY208" s="176">
        <v>0</v>
      </c>
      <c r="BZ208" s="176">
        <v>0</v>
      </c>
      <c r="CA208" s="176">
        <v>0</v>
      </c>
      <c r="CB208" s="176">
        <v>0</v>
      </c>
      <c r="CC208" s="176">
        <v>0</v>
      </c>
      <c r="CD208" s="176">
        <v>0</v>
      </c>
      <c r="CE208" s="176">
        <v>0</v>
      </c>
      <c r="CF208" s="176">
        <v>0</v>
      </c>
      <c r="CG208" s="176">
        <v>0</v>
      </c>
      <c r="CH208" s="176">
        <v>0</v>
      </c>
      <c r="CI208" s="176">
        <v>0</v>
      </c>
      <c r="CJ208" s="176">
        <v>0</v>
      </c>
      <c r="CK208" s="176">
        <v>0</v>
      </c>
      <c r="CL208" s="176">
        <v>0</v>
      </c>
      <c r="CM208" s="176">
        <v>0</v>
      </c>
      <c r="CN208" s="176">
        <v>0</v>
      </c>
      <c r="CO208" s="176">
        <v>0</v>
      </c>
      <c r="CP208" s="176">
        <v>0</v>
      </c>
      <c r="CQ208" s="176">
        <v>0</v>
      </c>
      <c r="CR208" s="176">
        <v>0</v>
      </c>
      <c r="CS208" s="176">
        <v>0</v>
      </c>
      <c r="CT208" s="176">
        <v>0</v>
      </c>
      <c r="CU208" s="176">
        <v>0</v>
      </c>
      <c r="CV208" s="176">
        <v>0</v>
      </c>
      <c r="CW208" s="176">
        <v>0</v>
      </c>
      <c r="CX208" s="176">
        <v>0</v>
      </c>
      <c r="CY208" s="176">
        <v>0</v>
      </c>
      <c r="CZ208" s="176">
        <v>0</v>
      </c>
      <c r="DA208" s="176">
        <v>0</v>
      </c>
      <c r="DB208" s="176">
        <v>0</v>
      </c>
      <c r="DC208" s="176">
        <v>0</v>
      </c>
      <c r="DD208" s="176">
        <v>0</v>
      </c>
      <c r="DE208" s="176">
        <v>0</v>
      </c>
      <c r="DF208" s="176">
        <v>0</v>
      </c>
      <c r="DG208" s="176">
        <v>0</v>
      </c>
      <c r="DH208" s="176">
        <v>0</v>
      </c>
      <c r="DI208" s="176">
        <v>0</v>
      </c>
      <c r="DJ208" s="176">
        <v>0</v>
      </c>
      <c r="DK208" s="176">
        <v>0</v>
      </c>
      <c r="DL208" s="176">
        <v>0</v>
      </c>
      <c r="DM208" s="176">
        <v>0</v>
      </c>
      <c r="DN208" s="176">
        <v>0</v>
      </c>
      <c r="DO208" s="176">
        <v>0</v>
      </c>
      <c r="DP208" s="176">
        <v>0</v>
      </c>
      <c r="DQ208" s="176">
        <v>0</v>
      </c>
      <c r="DR208" s="176">
        <v>0</v>
      </c>
      <c r="DS208" s="176">
        <v>0</v>
      </c>
      <c r="DT208" s="176">
        <v>0</v>
      </c>
      <c r="DU208" s="176">
        <v>0</v>
      </c>
      <c r="DV208" s="176">
        <v>0</v>
      </c>
      <c r="DW208" s="176">
        <v>0</v>
      </c>
      <c r="DX208" s="176">
        <v>0</v>
      </c>
      <c r="DY208" s="176">
        <v>0</v>
      </c>
      <c r="DZ208" s="176">
        <v>0</v>
      </c>
      <c r="EA208" s="176">
        <v>0</v>
      </c>
      <c r="EB208" s="176">
        <v>0</v>
      </c>
      <c r="EC208" s="176">
        <v>0</v>
      </c>
      <c r="ED208" s="176">
        <v>0</v>
      </c>
      <c r="EE208" s="176">
        <v>0</v>
      </c>
      <c r="EF208" s="277">
        <f t="shared" si="6"/>
        <v>0</v>
      </c>
      <c r="EG208" s="277">
        <f t="shared" si="7"/>
        <v>0</v>
      </c>
    </row>
    <row r="209" spans="1:137" x14ac:dyDescent="0.2">
      <c r="A209" s="174" t="str">
        <f>IF('1'!$A$1=1,B209,C209)</f>
        <v xml:space="preserve">       Debit</v>
      </c>
      <c r="B209" s="219" t="s">
        <v>216</v>
      </c>
      <c r="C209" s="219" t="s">
        <v>325</v>
      </c>
      <c r="D209" s="176">
        <v>0</v>
      </c>
      <c r="E209" s="176">
        <v>24.48</v>
      </c>
      <c r="F209" s="176">
        <v>23.256</v>
      </c>
      <c r="G209" s="176">
        <v>22.709</v>
      </c>
      <c r="H209" s="176">
        <v>0</v>
      </c>
      <c r="I209" s="176">
        <v>21.233000000000001</v>
      </c>
      <c r="J209" s="176">
        <v>21.757000000000001</v>
      </c>
      <c r="K209" s="176">
        <v>21.626999999999999</v>
      </c>
      <c r="L209" s="176">
        <v>0</v>
      </c>
      <c r="M209" s="176">
        <v>21.841000000000001</v>
      </c>
      <c r="N209" s="176">
        <v>0</v>
      </c>
      <c r="O209" s="176">
        <v>23.408000000000001</v>
      </c>
      <c r="P209" s="176">
        <v>0</v>
      </c>
      <c r="Q209" s="176">
        <v>26.393000000000001</v>
      </c>
      <c r="R209" s="176">
        <v>26.356000000000002</v>
      </c>
      <c r="S209" s="176">
        <v>25.629000000000001</v>
      </c>
      <c r="T209" s="176">
        <v>25.206</v>
      </c>
      <c r="U209" s="176">
        <v>0</v>
      </c>
      <c r="V209" s="176">
        <v>24.817</v>
      </c>
      <c r="W209" s="176">
        <v>25.065000000000001</v>
      </c>
      <c r="X209" s="176">
        <v>26.274999999999999</v>
      </c>
      <c r="Y209" s="176">
        <v>51.515000000000001</v>
      </c>
      <c r="Z209" s="176">
        <v>51.402000000000001</v>
      </c>
      <c r="AA209" s="176">
        <v>26.204999999999998</v>
      </c>
      <c r="AB209" s="176">
        <v>0</v>
      </c>
      <c r="AC209" s="176">
        <v>0</v>
      </c>
      <c r="AD209" s="176">
        <v>0</v>
      </c>
      <c r="AE209" s="176">
        <v>0</v>
      </c>
      <c r="AF209" s="176">
        <v>0</v>
      </c>
      <c r="AG209" s="176">
        <v>0</v>
      </c>
      <c r="AH209" s="176">
        <v>0</v>
      </c>
      <c r="AI209" s="176">
        <v>0</v>
      </c>
      <c r="AJ209" s="176">
        <v>0</v>
      </c>
      <c r="AK209" s="176">
        <v>0</v>
      </c>
      <c r="AL209" s="176">
        <v>0</v>
      </c>
      <c r="AM209" s="176">
        <v>0</v>
      </c>
      <c r="AN209" s="176">
        <v>0</v>
      </c>
      <c r="AO209" s="176">
        <v>0</v>
      </c>
      <c r="AP209" s="176">
        <v>0</v>
      </c>
      <c r="AQ209" s="176">
        <v>0</v>
      </c>
      <c r="AR209" s="176">
        <v>0</v>
      </c>
      <c r="AS209" s="176">
        <v>0</v>
      </c>
      <c r="AT209" s="176">
        <v>0</v>
      </c>
      <c r="AU209" s="176">
        <v>0</v>
      </c>
      <c r="AV209" s="176">
        <v>0</v>
      </c>
      <c r="AW209" s="176">
        <v>0</v>
      </c>
      <c r="AX209" s="176">
        <v>0</v>
      </c>
      <c r="AY209" s="176">
        <v>0</v>
      </c>
      <c r="AZ209" s="176">
        <v>0</v>
      </c>
      <c r="BA209" s="176">
        <v>27.161000000000001</v>
      </c>
      <c r="BB209" s="176">
        <v>0</v>
      </c>
      <c r="BC209" s="176">
        <v>0</v>
      </c>
      <c r="BD209" s="176">
        <v>0</v>
      </c>
      <c r="BE209" s="176">
        <v>0</v>
      </c>
      <c r="BF209" s="176">
        <v>77.254000000000005</v>
      </c>
      <c r="BG209" s="176">
        <v>75.741</v>
      </c>
      <c r="BH209" s="176">
        <v>99.078999999999994</v>
      </c>
      <c r="BI209" s="176">
        <v>0</v>
      </c>
      <c r="BJ209" s="176">
        <v>0</v>
      </c>
      <c r="BK209" s="176">
        <v>0</v>
      </c>
      <c r="BL209" s="176">
        <v>0</v>
      </c>
      <c r="BM209" s="176">
        <v>24.597000000000001</v>
      </c>
      <c r="BN209" s="176">
        <v>26.411999999999999</v>
      </c>
      <c r="BO209" s="176">
        <v>0</v>
      </c>
      <c r="BP209" s="176">
        <v>0</v>
      </c>
      <c r="BQ209" s="176">
        <v>0</v>
      </c>
      <c r="BR209" s="176">
        <v>0</v>
      </c>
      <c r="BS209" s="176">
        <v>0</v>
      </c>
      <c r="BT209" s="176">
        <v>0</v>
      </c>
      <c r="BU209" s="176">
        <v>0</v>
      </c>
      <c r="BV209" s="176">
        <v>0</v>
      </c>
      <c r="BW209" s="176">
        <v>0</v>
      </c>
      <c r="BX209" s="176">
        <v>0</v>
      </c>
      <c r="BY209" s="176">
        <v>0</v>
      </c>
      <c r="BZ209" s="176">
        <v>0</v>
      </c>
      <c r="CA209" s="176">
        <v>0</v>
      </c>
      <c r="CB209" s="176">
        <v>0</v>
      </c>
      <c r="CC209" s="176">
        <v>0</v>
      </c>
      <c r="CD209" s="176">
        <v>0</v>
      </c>
      <c r="CE209" s="176">
        <v>26.785</v>
      </c>
      <c r="CF209" s="176">
        <v>0</v>
      </c>
      <c r="CG209" s="176">
        <v>0</v>
      </c>
      <c r="CH209" s="176">
        <v>0</v>
      </c>
      <c r="CI209" s="176">
        <v>0</v>
      </c>
      <c r="CJ209" s="176">
        <v>0</v>
      </c>
      <c r="CK209" s="176">
        <v>0</v>
      </c>
      <c r="CL209" s="176">
        <v>0</v>
      </c>
      <c r="CM209" s="176">
        <v>0</v>
      </c>
      <c r="CN209" s="176">
        <v>0</v>
      </c>
      <c r="CO209" s="176">
        <v>0</v>
      </c>
      <c r="CP209" s="176">
        <v>0</v>
      </c>
      <c r="CQ209" s="176">
        <v>0</v>
      </c>
      <c r="CR209" s="176">
        <v>0</v>
      </c>
      <c r="CS209" s="176">
        <v>0</v>
      </c>
      <c r="CT209" s="176">
        <v>0</v>
      </c>
      <c r="CU209" s="176">
        <v>0</v>
      </c>
      <c r="CV209" s="176">
        <v>0</v>
      </c>
      <c r="CW209" s="176">
        <v>0</v>
      </c>
      <c r="CX209" s="176">
        <v>36.569000000000003</v>
      </c>
      <c r="CY209" s="176">
        <v>0</v>
      </c>
      <c r="CZ209" s="176">
        <v>36.569000000000003</v>
      </c>
      <c r="DA209" s="176">
        <v>0</v>
      </c>
      <c r="DB209" s="176">
        <v>0</v>
      </c>
      <c r="DC209" s="176">
        <v>0</v>
      </c>
      <c r="DD209" s="176">
        <v>36.569000000000003</v>
      </c>
      <c r="DE209" s="176">
        <v>0</v>
      </c>
      <c r="DF209" s="176">
        <v>0</v>
      </c>
      <c r="DG209" s="176">
        <v>37.094000000000001</v>
      </c>
      <c r="DH209" s="176">
        <v>0</v>
      </c>
      <c r="DI209" s="176">
        <v>0</v>
      </c>
      <c r="DJ209" s="176">
        <v>2551.8150000000001</v>
      </c>
      <c r="DK209" s="176">
        <v>0</v>
      </c>
      <c r="DL209" s="176">
        <v>0</v>
      </c>
      <c r="DM209" s="176">
        <v>40.478000000000002</v>
      </c>
      <c r="DN209" s="176">
        <v>0</v>
      </c>
      <c r="DO209" s="176">
        <v>0</v>
      </c>
      <c r="DP209" s="176">
        <v>41.247</v>
      </c>
      <c r="DQ209" s="176">
        <v>41.241999999999997</v>
      </c>
      <c r="DR209" s="176">
        <v>0</v>
      </c>
      <c r="DS209" s="176">
        <v>0</v>
      </c>
      <c r="DT209" s="176">
        <v>42.109000000000002</v>
      </c>
      <c r="DU209" s="176">
        <v>0</v>
      </c>
      <c r="DV209" s="176">
        <v>0</v>
      </c>
      <c r="DW209" s="176">
        <v>0</v>
      </c>
      <c r="DX209" s="176">
        <v>0</v>
      </c>
      <c r="DY209" s="176">
        <v>41.579000000000001</v>
      </c>
      <c r="DZ209" s="176">
        <v>41.793999999999997</v>
      </c>
      <c r="EA209" s="176">
        <v>0</v>
      </c>
      <c r="EB209" s="176">
        <v>0</v>
      </c>
      <c r="EC209" s="176">
        <v>0</v>
      </c>
      <c r="ED209" s="176">
        <v>0</v>
      </c>
      <c r="EE209" s="176">
        <v>0</v>
      </c>
      <c r="EF209" s="277">
        <f t="shared" si="6"/>
        <v>2674.7820000000002</v>
      </c>
      <c r="EG209" s="277">
        <f t="shared" si="7"/>
        <v>125.482</v>
      </c>
    </row>
    <row r="210" spans="1:137" x14ac:dyDescent="0.2">
      <c r="A210" s="217" t="str">
        <f>IF('1'!$A$1=1,B210,C210)</f>
        <v>Between fellow enterprises</v>
      </c>
      <c r="B210" s="218" t="s">
        <v>339</v>
      </c>
      <c r="C210" s="218" t="s">
        <v>338</v>
      </c>
      <c r="D210" s="176">
        <v>-711.57100000000003</v>
      </c>
      <c r="E210" s="176">
        <v>-587.51700000000005</v>
      </c>
      <c r="F210" s="176">
        <v>-302.33100000000002</v>
      </c>
      <c r="G210" s="176">
        <v>-1112.7639999999999</v>
      </c>
      <c r="H210" s="176">
        <v>-334.64400000000001</v>
      </c>
      <c r="I210" s="176">
        <v>-424.65699999999998</v>
      </c>
      <c r="J210" s="176">
        <v>-304.60300000000001</v>
      </c>
      <c r="K210" s="176">
        <v>-692.06</v>
      </c>
      <c r="L210" s="176">
        <v>-392.10199999999998</v>
      </c>
      <c r="M210" s="176">
        <v>-414.98500000000001</v>
      </c>
      <c r="N210" s="176">
        <v>-442.94</v>
      </c>
      <c r="O210" s="176">
        <v>-1100.194</v>
      </c>
      <c r="P210" s="176">
        <v>-460.93400000000003</v>
      </c>
      <c r="Q210" s="176">
        <v>-1530.797</v>
      </c>
      <c r="R210" s="176">
        <v>-737.97299999999996</v>
      </c>
      <c r="S210" s="176">
        <v>-1102.068</v>
      </c>
      <c r="T210" s="176">
        <v>-705.78099999999995</v>
      </c>
      <c r="U210" s="176">
        <v>-973.10199999999998</v>
      </c>
      <c r="V210" s="176">
        <v>-967.85400000000004</v>
      </c>
      <c r="W210" s="176">
        <v>-1503.8889999999999</v>
      </c>
      <c r="X210" s="176">
        <v>-630.61099999999999</v>
      </c>
      <c r="Y210" s="176">
        <v>-618.17499999999995</v>
      </c>
      <c r="Z210" s="176">
        <v>-565.42100000000005</v>
      </c>
      <c r="AA210" s="176">
        <v>-1362.635</v>
      </c>
      <c r="AB210" s="176">
        <v>-570.16300000000001</v>
      </c>
      <c r="AC210" s="176">
        <v>-1027.0550000000001</v>
      </c>
      <c r="AD210" s="176">
        <v>-837.048</v>
      </c>
      <c r="AE210" s="176">
        <v>-1262.271</v>
      </c>
      <c r="AF210" s="176">
        <v>-1268.337</v>
      </c>
      <c r="AG210" s="176">
        <v>-574.39499999999998</v>
      </c>
      <c r="AH210" s="176">
        <v>-571.32500000000005</v>
      </c>
      <c r="AI210" s="176">
        <v>-205.08199999999999</v>
      </c>
      <c r="AJ210" s="176">
        <v>-261.08600000000001</v>
      </c>
      <c r="AK210" s="176">
        <v>-106.62</v>
      </c>
      <c r="AL210" s="176">
        <v>-80.116</v>
      </c>
      <c r="AM210" s="176">
        <v>-825.495</v>
      </c>
      <c r="AN210" s="176">
        <v>-1052.07</v>
      </c>
      <c r="AO210" s="176">
        <v>-407.56599999999997</v>
      </c>
      <c r="AP210" s="176">
        <v>-1106.3309999999999</v>
      </c>
      <c r="AQ210" s="176">
        <v>-470.73099999999999</v>
      </c>
      <c r="AR210" s="176">
        <v>-314.17500000000001</v>
      </c>
      <c r="AS210" s="176">
        <v>-759.86300000000006</v>
      </c>
      <c r="AT210" s="176">
        <v>-1161.6300000000001</v>
      </c>
      <c r="AU210" s="176">
        <v>-1264.182</v>
      </c>
      <c r="AV210" s="176">
        <v>-1268.607</v>
      </c>
      <c r="AW210" s="176">
        <v>-253.14599999999999</v>
      </c>
      <c r="AX210" s="176">
        <v>-698.33699999999999</v>
      </c>
      <c r="AY210" s="176">
        <v>-666.93899999999996</v>
      </c>
      <c r="AZ210" s="176">
        <v>-473.94600000000003</v>
      </c>
      <c r="BA210" s="176">
        <v>-488.892</v>
      </c>
      <c r="BB210" s="176">
        <v>-725.31500000000005</v>
      </c>
      <c r="BC210" s="176">
        <v>-938.40200000000004</v>
      </c>
      <c r="BD210" s="176">
        <v>-422.06200000000001</v>
      </c>
      <c r="BE210" s="176">
        <v>-1272.0050000000001</v>
      </c>
      <c r="BF210" s="176">
        <v>-746.78899999999999</v>
      </c>
      <c r="BG210" s="176">
        <v>-328.21100000000001</v>
      </c>
      <c r="BH210" s="176">
        <v>-520.16399999999999</v>
      </c>
      <c r="BI210" s="176">
        <v>-868.28700000000003</v>
      </c>
      <c r="BJ210" s="176">
        <v>-511.71800000000002</v>
      </c>
      <c r="BK210" s="176">
        <v>-1369.347</v>
      </c>
      <c r="BL210" s="176">
        <v>-337.67099999999999</v>
      </c>
      <c r="BM210" s="176">
        <v>-491.93</v>
      </c>
      <c r="BN210" s="176">
        <v>-369.77199999999999</v>
      </c>
      <c r="BO210" s="176">
        <v>-381.14499999999998</v>
      </c>
      <c r="BP210" s="176">
        <v>-509.47199999999998</v>
      </c>
      <c r="BQ210" s="176">
        <v>-667.68399999999997</v>
      </c>
      <c r="BR210" s="176">
        <v>-409.69299999999998</v>
      </c>
      <c r="BS210" s="176">
        <v>-577.95000000000005</v>
      </c>
      <c r="BT210" s="176">
        <v>-727.39499999999998</v>
      </c>
      <c r="BU210" s="176">
        <v>-764.774</v>
      </c>
      <c r="BV210" s="176">
        <v>-537.89300000000003</v>
      </c>
      <c r="BW210" s="176">
        <v>-3155.009</v>
      </c>
      <c r="BX210" s="176">
        <v>-395.077</v>
      </c>
      <c r="BY210" s="176">
        <v>-362.50099999999998</v>
      </c>
      <c r="BZ210" s="176">
        <v>-639.298</v>
      </c>
      <c r="CA210" s="176">
        <v>-1284.78</v>
      </c>
      <c r="CB210" s="176">
        <v>-331.23399999999998</v>
      </c>
      <c r="CC210" s="176">
        <v>-354.11799999999999</v>
      </c>
      <c r="CD210" s="176">
        <v>-190.50200000000001</v>
      </c>
      <c r="CE210" s="176">
        <v>-428.55799999999999</v>
      </c>
      <c r="CF210" s="176">
        <v>-908.745</v>
      </c>
      <c r="CG210" s="176">
        <v>-949.48800000000006</v>
      </c>
      <c r="CH210" s="176">
        <v>-899.17100000000005</v>
      </c>
      <c r="CI210" s="176">
        <v>-2939.0540000000001</v>
      </c>
      <c r="CJ210" s="176">
        <v>-531.64400000000001</v>
      </c>
      <c r="CK210" s="176">
        <v>-539.86</v>
      </c>
      <c r="CL210" s="176">
        <v>-1082.431</v>
      </c>
      <c r="CM210" s="176">
        <v>-409.56900000000002</v>
      </c>
      <c r="CN210" s="176">
        <v>-380.31400000000002</v>
      </c>
      <c r="CO210" s="176">
        <v>-614.35299999999995</v>
      </c>
      <c r="CP210" s="176">
        <v>-414.05099999999999</v>
      </c>
      <c r="CQ210" s="176">
        <v>-3218.0369999999998</v>
      </c>
      <c r="CR210" s="176">
        <v>-841.07799999999997</v>
      </c>
      <c r="CS210" s="176">
        <v>-1718.7239999999999</v>
      </c>
      <c r="CT210" s="176">
        <v>-1023.921</v>
      </c>
      <c r="CU210" s="176">
        <v>-1609.018</v>
      </c>
      <c r="CV210" s="176">
        <v>-621.66600000000005</v>
      </c>
      <c r="CW210" s="176">
        <v>-511.96</v>
      </c>
      <c r="CX210" s="176">
        <v>-658.23500000000001</v>
      </c>
      <c r="CY210" s="176">
        <v>-1170.1949999999999</v>
      </c>
      <c r="CZ210" s="176">
        <v>-1462.7439999999999</v>
      </c>
      <c r="DA210" s="176">
        <v>-658.23500000000001</v>
      </c>
      <c r="DB210" s="176">
        <v>-767.94100000000003</v>
      </c>
      <c r="DC210" s="176">
        <v>-475.392</v>
      </c>
      <c r="DD210" s="176">
        <v>-914.21500000000003</v>
      </c>
      <c r="DE210" s="176">
        <v>-1168.606</v>
      </c>
      <c r="DF210" s="176">
        <v>-1120.818</v>
      </c>
      <c r="DG210" s="176">
        <v>-1149.912</v>
      </c>
      <c r="DH210" s="176">
        <v>-530.15899999999999</v>
      </c>
      <c r="DI210" s="176">
        <v>-569.59299999999996</v>
      </c>
      <c r="DJ210" s="176">
        <v>-811.94100000000003</v>
      </c>
      <c r="DK210" s="176">
        <v>-1535.0609999999999</v>
      </c>
      <c r="DL210" s="176">
        <v>-555.94100000000003</v>
      </c>
      <c r="DM210" s="176">
        <v>-890.505</v>
      </c>
      <c r="DN210" s="176">
        <v>-655.84299999999996</v>
      </c>
      <c r="DO210" s="176">
        <v>-700.21900000000005</v>
      </c>
      <c r="DP210" s="176">
        <v>-1072.431</v>
      </c>
      <c r="DQ210" s="176">
        <v>-577.39400000000001</v>
      </c>
      <c r="DR210" s="176">
        <v>-1819.412</v>
      </c>
      <c r="DS210" s="176">
        <v>-5093.7449999999999</v>
      </c>
      <c r="DT210" s="176">
        <v>-715.85199999999998</v>
      </c>
      <c r="DU210" s="176">
        <v>-625.06700000000001</v>
      </c>
      <c r="DV210" s="176">
        <v>-1576.2670000000001</v>
      </c>
      <c r="DW210" s="176">
        <v>-704.03</v>
      </c>
      <c r="DX210" s="176">
        <v>-706.01</v>
      </c>
      <c r="DY210" s="176">
        <v>-540.53099999999995</v>
      </c>
      <c r="DZ210" s="176">
        <v>-417.94099999999997</v>
      </c>
      <c r="EA210" s="176">
        <v>-372.97699999999998</v>
      </c>
      <c r="EB210" s="176">
        <v>-1239.549</v>
      </c>
      <c r="EC210" s="176">
        <v>-499.52499999999998</v>
      </c>
      <c r="ED210" s="176">
        <v>-1305.2239999999999</v>
      </c>
      <c r="EE210" s="176">
        <v>-1519.1959999999999</v>
      </c>
      <c r="EF210" s="277">
        <f t="shared" si="6"/>
        <v>-14812.243999999999</v>
      </c>
      <c r="EG210" s="277">
        <f t="shared" si="7"/>
        <v>-10222.168999999998</v>
      </c>
    </row>
    <row r="211" spans="1:137" x14ac:dyDescent="0.2">
      <c r="A211" s="174" t="str">
        <f>IF('1'!$A$1=1,B211,C211)</f>
        <v xml:space="preserve">       Credit</v>
      </c>
      <c r="B211" s="219" t="s">
        <v>214</v>
      </c>
      <c r="C211" s="219" t="s">
        <v>324</v>
      </c>
      <c r="D211" s="176">
        <v>0</v>
      </c>
      <c r="E211" s="176">
        <v>0</v>
      </c>
      <c r="F211" s="176">
        <v>0</v>
      </c>
      <c r="G211" s="176">
        <v>0</v>
      </c>
      <c r="H211" s="176">
        <v>0</v>
      </c>
      <c r="I211" s="176">
        <v>0</v>
      </c>
      <c r="J211" s="176">
        <v>0</v>
      </c>
      <c r="K211" s="176">
        <v>0</v>
      </c>
      <c r="L211" s="176">
        <v>0</v>
      </c>
      <c r="M211" s="176">
        <v>0</v>
      </c>
      <c r="N211" s="176">
        <v>0</v>
      </c>
      <c r="O211" s="176">
        <v>0</v>
      </c>
      <c r="P211" s="176">
        <v>0</v>
      </c>
      <c r="Q211" s="176">
        <v>0</v>
      </c>
      <c r="R211" s="176">
        <v>0</v>
      </c>
      <c r="S211" s="176">
        <v>0</v>
      </c>
      <c r="T211" s="176">
        <v>0</v>
      </c>
      <c r="U211" s="176">
        <v>0</v>
      </c>
      <c r="V211" s="176">
        <v>0</v>
      </c>
      <c r="W211" s="176">
        <v>0</v>
      </c>
      <c r="X211" s="176">
        <v>0</v>
      </c>
      <c r="Y211" s="176">
        <v>0</v>
      </c>
      <c r="Z211" s="176">
        <v>0</v>
      </c>
      <c r="AA211" s="176">
        <v>0</v>
      </c>
      <c r="AB211" s="176">
        <v>0</v>
      </c>
      <c r="AC211" s="176">
        <v>0</v>
      </c>
      <c r="AD211" s="176">
        <v>0</v>
      </c>
      <c r="AE211" s="176">
        <v>0</v>
      </c>
      <c r="AF211" s="176">
        <v>0</v>
      </c>
      <c r="AG211" s="176">
        <v>0</v>
      </c>
      <c r="AH211" s="176">
        <v>0</v>
      </c>
      <c r="AI211" s="176">
        <v>0</v>
      </c>
      <c r="AJ211" s="176">
        <v>0</v>
      </c>
      <c r="AK211" s="176">
        <v>0</v>
      </c>
      <c r="AL211" s="176">
        <v>0</v>
      </c>
      <c r="AM211" s="176">
        <v>0</v>
      </c>
      <c r="AN211" s="176">
        <v>0</v>
      </c>
      <c r="AO211" s="176">
        <v>0</v>
      </c>
      <c r="AP211" s="176">
        <v>0</v>
      </c>
      <c r="AQ211" s="176">
        <v>0</v>
      </c>
      <c r="AR211" s="176">
        <v>0</v>
      </c>
      <c r="AS211" s="176">
        <v>0</v>
      </c>
      <c r="AT211" s="176">
        <v>0</v>
      </c>
      <c r="AU211" s="176">
        <v>0</v>
      </c>
      <c r="AV211" s="176">
        <v>0</v>
      </c>
      <c r="AW211" s="176">
        <v>0</v>
      </c>
      <c r="AX211" s="176">
        <v>0</v>
      </c>
      <c r="AY211" s="176">
        <v>0</v>
      </c>
      <c r="AZ211" s="176">
        <v>0</v>
      </c>
      <c r="BA211" s="176">
        <v>0</v>
      </c>
      <c r="BB211" s="176">
        <v>0</v>
      </c>
      <c r="BC211" s="176">
        <v>0</v>
      </c>
      <c r="BD211" s="176">
        <v>0</v>
      </c>
      <c r="BE211" s="176">
        <v>0</v>
      </c>
      <c r="BF211" s="176">
        <v>0</v>
      </c>
      <c r="BG211" s="176">
        <v>0</v>
      </c>
      <c r="BH211" s="176">
        <v>0</v>
      </c>
      <c r="BI211" s="176">
        <v>0</v>
      </c>
      <c r="BJ211" s="176">
        <v>0</v>
      </c>
      <c r="BK211" s="176">
        <v>0</v>
      </c>
      <c r="BL211" s="176">
        <v>0</v>
      </c>
      <c r="BM211" s="176">
        <v>0</v>
      </c>
      <c r="BN211" s="176">
        <v>0</v>
      </c>
      <c r="BO211" s="176">
        <v>0</v>
      </c>
      <c r="BP211" s="176">
        <v>0</v>
      </c>
      <c r="BQ211" s="176">
        <v>0</v>
      </c>
      <c r="BR211" s="176">
        <v>0</v>
      </c>
      <c r="BS211" s="176">
        <v>0</v>
      </c>
      <c r="BT211" s="176">
        <v>0</v>
      </c>
      <c r="BU211" s="176">
        <v>0</v>
      </c>
      <c r="BV211" s="176">
        <v>0</v>
      </c>
      <c r="BW211" s="176">
        <v>0</v>
      </c>
      <c r="BX211" s="176">
        <v>0</v>
      </c>
      <c r="BY211" s="176">
        <v>0</v>
      </c>
      <c r="BZ211" s="176">
        <v>0</v>
      </c>
      <c r="CA211" s="176">
        <v>0</v>
      </c>
      <c r="CB211" s="176">
        <v>0</v>
      </c>
      <c r="CC211" s="176">
        <v>0</v>
      </c>
      <c r="CD211" s="176">
        <v>0</v>
      </c>
      <c r="CE211" s="176">
        <v>0</v>
      </c>
      <c r="CF211" s="176">
        <v>0</v>
      </c>
      <c r="CG211" s="176">
        <v>0</v>
      </c>
      <c r="CH211" s="176">
        <v>0</v>
      </c>
      <c r="CI211" s="176">
        <v>0</v>
      </c>
      <c r="CJ211" s="176">
        <v>0</v>
      </c>
      <c r="CK211" s="176">
        <v>0</v>
      </c>
      <c r="CL211" s="176">
        <v>0</v>
      </c>
      <c r="CM211" s="176">
        <v>0</v>
      </c>
      <c r="CN211" s="176">
        <v>0</v>
      </c>
      <c r="CO211" s="176">
        <v>0</v>
      </c>
      <c r="CP211" s="176">
        <v>0</v>
      </c>
      <c r="CQ211" s="176">
        <v>0</v>
      </c>
      <c r="CR211" s="176">
        <v>0</v>
      </c>
      <c r="CS211" s="176">
        <v>0</v>
      </c>
      <c r="CT211" s="176">
        <v>0</v>
      </c>
      <c r="CU211" s="176">
        <v>0</v>
      </c>
      <c r="CV211" s="176">
        <v>0</v>
      </c>
      <c r="CW211" s="176">
        <v>0</v>
      </c>
      <c r="CX211" s="176">
        <v>0</v>
      </c>
      <c r="CY211" s="176">
        <v>0</v>
      </c>
      <c r="CZ211" s="176">
        <v>0</v>
      </c>
      <c r="DA211" s="176">
        <v>0</v>
      </c>
      <c r="DB211" s="176">
        <v>0</v>
      </c>
      <c r="DC211" s="176">
        <v>0</v>
      </c>
      <c r="DD211" s="176">
        <v>0</v>
      </c>
      <c r="DE211" s="176">
        <v>0</v>
      </c>
      <c r="DF211" s="176">
        <v>0</v>
      </c>
      <c r="DG211" s="176">
        <v>0</v>
      </c>
      <c r="DH211" s="176">
        <v>0</v>
      </c>
      <c r="DI211" s="176">
        <v>0</v>
      </c>
      <c r="DJ211" s="176">
        <v>0</v>
      </c>
      <c r="DK211" s="176">
        <v>0</v>
      </c>
      <c r="DL211" s="176">
        <v>0</v>
      </c>
      <c r="DM211" s="176">
        <v>0</v>
      </c>
      <c r="DN211" s="176">
        <v>0</v>
      </c>
      <c r="DO211" s="176">
        <v>0</v>
      </c>
      <c r="DP211" s="176">
        <v>0</v>
      </c>
      <c r="DQ211" s="176">
        <v>0</v>
      </c>
      <c r="DR211" s="176">
        <v>0</v>
      </c>
      <c r="DS211" s="176">
        <v>0</v>
      </c>
      <c r="DT211" s="176">
        <v>0</v>
      </c>
      <c r="DU211" s="176">
        <v>0</v>
      </c>
      <c r="DV211" s="176">
        <v>0</v>
      </c>
      <c r="DW211" s="176">
        <v>0</v>
      </c>
      <c r="DX211" s="176">
        <v>0</v>
      </c>
      <c r="DY211" s="176">
        <v>0</v>
      </c>
      <c r="DZ211" s="176">
        <v>0</v>
      </c>
      <c r="EA211" s="176">
        <v>0</v>
      </c>
      <c r="EB211" s="176">
        <v>0</v>
      </c>
      <c r="EC211" s="176">
        <v>0</v>
      </c>
      <c r="ED211" s="176">
        <v>0</v>
      </c>
      <c r="EE211" s="176">
        <v>0</v>
      </c>
      <c r="EF211" s="277">
        <f t="shared" si="6"/>
        <v>0</v>
      </c>
      <c r="EG211" s="277">
        <f t="shared" si="7"/>
        <v>0</v>
      </c>
    </row>
    <row r="212" spans="1:137" x14ac:dyDescent="0.2">
      <c r="A212" s="174" t="str">
        <f>IF('1'!$A$1=1,B212,C212)</f>
        <v xml:space="preserve">       Debit</v>
      </c>
      <c r="B212" s="219" t="s">
        <v>216</v>
      </c>
      <c r="C212" s="219" t="s">
        <v>325</v>
      </c>
      <c r="D212" s="176">
        <v>711.57100000000003</v>
      </c>
      <c r="E212" s="176">
        <v>587.51700000000005</v>
      </c>
      <c r="F212" s="176">
        <v>302.33100000000002</v>
      </c>
      <c r="G212" s="176">
        <v>1112.7639999999999</v>
      </c>
      <c r="H212" s="176">
        <v>334.64400000000001</v>
      </c>
      <c r="I212" s="176">
        <v>424.65699999999998</v>
      </c>
      <c r="J212" s="176">
        <v>304.60300000000001</v>
      </c>
      <c r="K212" s="176">
        <v>692.06</v>
      </c>
      <c r="L212" s="176">
        <v>392.10199999999998</v>
      </c>
      <c r="M212" s="176">
        <v>414.98500000000001</v>
      </c>
      <c r="N212" s="176">
        <v>442.94</v>
      </c>
      <c r="O212" s="176">
        <v>1100.194</v>
      </c>
      <c r="P212" s="176">
        <v>460.93400000000003</v>
      </c>
      <c r="Q212" s="176">
        <v>1530.797</v>
      </c>
      <c r="R212" s="176">
        <v>737.97299999999996</v>
      </c>
      <c r="S212" s="176">
        <v>1102.068</v>
      </c>
      <c r="T212" s="176">
        <v>705.78099999999995</v>
      </c>
      <c r="U212" s="176">
        <v>973.10199999999998</v>
      </c>
      <c r="V212" s="176">
        <v>967.85400000000004</v>
      </c>
      <c r="W212" s="176">
        <v>1503.8889999999999</v>
      </c>
      <c r="X212" s="176">
        <v>630.61099999999999</v>
      </c>
      <c r="Y212" s="176">
        <v>618.17499999999995</v>
      </c>
      <c r="Z212" s="176">
        <v>565.42100000000005</v>
      </c>
      <c r="AA212" s="176">
        <v>1362.635</v>
      </c>
      <c r="AB212" s="176">
        <v>570.16300000000001</v>
      </c>
      <c r="AC212" s="176">
        <v>1027.0550000000001</v>
      </c>
      <c r="AD212" s="176">
        <v>837.048</v>
      </c>
      <c r="AE212" s="176">
        <v>1262.271</v>
      </c>
      <c r="AF212" s="176">
        <v>1268.337</v>
      </c>
      <c r="AG212" s="176">
        <v>574.39499999999998</v>
      </c>
      <c r="AH212" s="176">
        <v>571.32500000000005</v>
      </c>
      <c r="AI212" s="176">
        <v>205.08199999999999</v>
      </c>
      <c r="AJ212" s="176">
        <v>261.08600000000001</v>
      </c>
      <c r="AK212" s="176">
        <v>106.62</v>
      </c>
      <c r="AL212" s="176">
        <v>80.116</v>
      </c>
      <c r="AM212" s="176">
        <v>825.495</v>
      </c>
      <c r="AN212" s="176">
        <v>1052.07</v>
      </c>
      <c r="AO212" s="176">
        <v>407.56599999999997</v>
      </c>
      <c r="AP212" s="176">
        <v>1106.3309999999999</v>
      </c>
      <c r="AQ212" s="176">
        <v>470.73099999999999</v>
      </c>
      <c r="AR212" s="176">
        <v>314.17500000000001</v>
      </c>
      <c r="AS212" s="176">
        <v>759.86300000000006</v>
      </c>
      <c r="AT212" s="176">
        <v>1161.6300000000001</v>
      </c>
      <c r="AU212" s="176">
        <v>1264.182</v>
      </c>
      <c r="AV212" s="176">
        <v>1268.607</v>
      </c>
      <c r="AW212" s="176">
        <v>253.14599999999999</v>
      </c>
      <c r="AX212" s="176">
        <v>698.33699999999999</v>
      </c>
      <c r="AY212" s="176">
        <v>666.93899999999996</v>
      </c>
      <c r="AZ212" s="176">
        <v>473.94600000000003</v>
      </c>
      <c r="BA212" s="176">
        <v>488.892</v>
      </c>
      <c r="BB212" s="176">
        <v>725.31500000000005</v>
      </c>
      <c r="BC212" s="176">
        <v>938.40200000000004</v>
      </c>
      <c r="BD212" s="176">
        <v>422.06200000000001</v>
      </c>
      <c r="BE212" s="176">
        <v>1272.0050000000001</v>
      </c>
      <c r="BF212" s="176">
        <v>746.78899999999999</v>
      </c>
      <c r="BG212" s="176">
        <v>328.21100000000001</v>
      </c>
      <c r="BH212" s="176">
        <v>520.16399999999999</v>
      </c>
      <c r="BI212" s="176">
        <v>868.28700000000003</v>
      </c>
      <c r="BJ212" s="176">
        <v>511.71800000000002</v>
      </c>
      <c r="BK212" s="176">
        <v>1369.347</v>
      </c>
      <c r="BL212" s="176">
        <v>337.67099999999999</v>
      </c>
      <c r="BM212" s="176">
        <v>491.93</v>
      </c>
      <c r="BN212" s="176">
        <v>369.77199999999999</v>
      </c>
      <c r="BO212" s="176">
        <v>381.14499999999998</v>
      </c>
      <c r="BP212" s="176">
        <v>509.47199999999998</v>
      </c>
      <c r="BQ212" s="176">
        <v>667.68399999999997</v>
      </c>
      <c r="BR212" s="176">
        <v>409.69299999999998</v>
      </c>
      <c r="BS212" s="176">
        <v>577.95000000000005</v>
      </c>
      <c r="BT212" s="176">
        <v>727.39499999999998</v>
      </c>
      <c r="BU212" s="176">
        <v>764.774</v>
      </c>
      <c r="BV212" s="176">
        <v>537.89300000000003</v>
      </c>
      <c r="BW212" s="176">
        <v>3155.009</v>
      </c>
      <c r="BX212" s="176">
        <v>395.077</v>
      </c>
      <c r="BY212" s="176">
        <v>362.50099999999998</v>
      </c>
      <c r="BZ212" s="176">
        <v>639.298</v>
      </c>
      <c r="CA212" s="176">
        <v>1284.78</v>
      </c>
      <c r="CB212" s="176">
        <v>331.23399999999998</v>
      </c>
      <c r="CC212" s="176">
        <v>354.11799999999999</v>
      </c>
      <c r="CD212" s="176">
        <v>190.50200000000001</v>
      </c>
      <c r="CE212" s="176">
        <v>428.55799999999999</v>
      </c>
      <c r="CF212" s="176">
        <v>908.745</v>
      </c>
      <c r="CG212" s="176">
        <v>949.48800000000006</v>
      </c>
      <c r="CH212" s="176">
        <v>899.17100000000005</v>
      </c>
      <c r="CI212" s="176">
        <v>2939.0540000000001</v>
      </c>
      <c r="CJ212" s="176">
        <v>531.64400000000001</v>
      </c>
      <c r="CK212" s="176">
        <v>539.86</v>
      </c>
      <c r="CL212" s="176">
        <v>1082.431</v>
      </c>
      <c r="CM212" s="176">
        <v>409.56900000000002</v>
      </c>
      <c r="CN212" s="176">
        <v>380.31400000000002</v>
      </c>
      <c r="CO212" s="176">
        <v>614.35299999999995</v>
      </c>
      <c r="CP212" s="176">
        <v>414.05099999999999</v>
      </c>
      <c r="CQ212" s="176">
        <v>3218.0369999999998</v>
      </c>
      <c r="CR212" s="176">
        <v>841.07799999999997</v>
      </c>
      <c r="CS212" s="176">
        <v>1718.7239999999999</v>
      </c>
      <c r="CT212" s="176">
        <v>1023.921</v>
      </c>
      <c r="CU212" s="176">
        <v>1609.018</v>
      </c>
      <c r="CV212" s="176">
        <v>621.66600000000005</v>
      </c>
      <c r="CW212" s="176">
        <v>511.96</v>
      </c>
      <c r="CX212" s="176">
        <v>658.23500000000001</v>
      </c>
      <c r="CY212" s="176">
        <v>1170.1949999999999</v>
      </c>
      <c r="CZ212" s="176">
        <v>1462.7439999999999</v>
      </c>
      <c r="DA212" s="176">
        <v>658.23500000000001</v>
      </c>
      <c r="DB212" s="176">
        <v>767.94100000000003</v>
      </c>
      <c r="DC212" s="176">
        <v>475.392</v>
      </c>
      <c r="DD212" s="176">
        <v>914.21500000000003</v>
      </c>
      <c r="DE212" s="176">
        <v>1168.606</v>
      </c>
      <c r="DF212" s="176">
        <v>1120.818</v>
      </c>
      <c r="DG212" s="176">
        <v>1149.912</v>
      </c>
      <c r="DH212" s="176">
        <v>530.15899999999999</v>
      </c>
      <c r="DI212" s="176">
        <v>569.59299999999996</v>
      </c>
      <c r="DJ212" s="176">
        <v>811.94100000000003</v>
      </c>
      <c r="DK212" s="176">
        <v>1535.0609999999999</v>
      </c>
      <c r="DL212" s="176">
        <v>555.94100000000003</v>
      </c>
      <c r="DM212" s="176">
        <v>890.505</v>
      </c>
      <c r="DN212" s="176">
        <v>655.84299999999996</v>
      </c>
      <c r="DO212" s="176">
        <v>700.21900000000005</v>
      </c>
      <c r="DP212" s="176">
        <v>1072.431</v>
      </c>
      <c r="DQ212" s="176">
        <v>577.39400000000001</v>
      </c>
      <c r="DR212" s="176">
        <v>1819.412</v>
      </c>
      <c r="DS212" s="176">
        <v>5093.7449999999999</v>
      </c>
      <c r="DT212" s="176">
        <v>715.85199999999998</v>
      </c>
      <c r="DU212" s="176">
        <v>625.06700000000001</v>
      </c>
      <c r="DV212" s="176">
        <v>1576.2670000000001</v>
      </c>
      <c r="DW212" s="176">
        <v>704.03</v>
      </c>
      <c r="DX212" s="176">
        <v>706.01</v>
      </c>
      <c r="DY212" s="176">
        <v>540.53099999999995</v>
      </c>
      <c r="DZ212" s="176">
        <v>417.94099999999997</v>
      </c>
      <c r="EA212" s="176">
        <v>372.97699999999998</v>
      </c>
      <c r="EB212" s="176">
        <v>1239.549</v>
      </c>
      <c r="EC212" s="176">
        <v>499.52499999999998</v>
      </c>
      <c r="ED212" s="176">
        <v>1305.2239999999999</v>
      </c>
      <c r="EE212" s="176">
        <v>1519.1959999999999</v>
      </c>
      <c r="EF212" s="277">
        <f t="shared" si="6"/>
        <v>14812.243999999999</v>
      </c>
      <c r="EG212" s="277">
        <f t="shared" si="7"/>
        <v>10222.168999999998</v>
      </c>
    </row>
    <row r="213" spans="1:137" x14ac:dyDescent="0.2">
      <c r="A213" s="205" t="str">
        <f>IF('1'!$A$1=1,B213,C213)</f>
        <v>Portfolio investment</v>
      </c>
      <c r="B213" s="206" t="s">
        <v>147</v>
      </c>
      <c r="C213" s="206" t="s">
        <v>146</v>
      </c>
      <c r="D213" s="179">
        <v>-2703.9690000000001</v>
      </c>
      <c r="E213" s="179">
        <v>-2276.63</v>
      </c>
      <c r="F213" s="179">
        <v>-3627.97</v>
      </c>
      <c r="G213" s="179">
        <v>-3974.1579999999999</v>
      </c>
      <c r="H213" s="179">
        <v>-4371.2889999999998</v>
      </c>
      <c r="I213" s="179">
        <v>-3269.8560000000002</v>
      </c>
      <c r="J213" s="179">
        <v>-3655.239</v>
      </c>
      <c r="K213" s="179">
        <v>-1859.9110000000001</v>
      </c>
      <c r="L213" s="179">
        <v>-3006.1120000000001</v>
      </c>
      <c r="M213" s="179">
        <v>-3975.1179999999999</v>
      </c>
      <c r="N213" s="179">
        <v>-3963.1460000000002</v>
      </c>
      <c r="O213" s="179">
        <v>-2762.19</v>
      </c>
      <c r="P213" s="179">
        <v>-752.05</v>
      </c>
      <c r="Q213" s="179">
        <v>-1108.508</v>
      </c>
      <c r="R213" s="179">
        <v>-14917.588</v>
      </c>
      <c r="S213" s="179">
        <v>-1307.104</v>
      </c>
      <c r="T213" s="179">
        <v>-1386.356</v>
      </c>
      <c r="U213" s="179">
        <v>-224.56200000000001</v>
      </c>
      <c r="V213" s="179">
        <v>-893.404</v>
      </c>
      <c r="W213" s="179">
        <v>-1027.6569999999999</v>
      </c>
      <c r="X213" s="179">
        <v>-16553.541000000001</v>
      </c>
      <c r="Y213" s="179">
        <v>-1365.135</v>
      </c>
      <c r="Z213" s="179">
        <v>-719.62599999999998</v>
      </c>
      <c r="AA213" s="179">
        <v>-235.84100000000001</v>
      </c>
      <c r="AB213" s="179">
        <v>-1004.573</v>
      </c>
      <c r="AC213" s="179">
        <v>-162.167</v>
      </c>
      <c r="AD213" s="179">
        <v>-16173.934999999999</v>
      </c>
      <c r="AE213" s="179">
        <v>-1826.2639999999999</v>
      </c>
      <c r="AF213" s="179">
        <v>-687.01599999999996</v>
      </c>
      <c r="AG213" s="179">
        <v>-261.089</v>
      </c>
      <c r="AH213" s="179">
        <v>-1064.742</v>
      </c>
      <c r="AI213" s="179">
        <v>-128.17599999999999</v>
      </c>
      <c r="AJ213" s="179">
        <v>-16918.377</v>
      </c>
      <c r="AK213" s="179">
        <v>-2585.5329999999999</v>
      </c>
      <c r="AL213" s="179">
        <v>-2109.7160000000003</v>
      </c>
      <c r="AM213" s="179">
        <v>-1843.606</v>
      </c>
      <c r="AN213" s="179">
        <v>-2701.2619999999997</v>
      </c>
      <c r="AO213" s="179">
        <v>-1956.3159999999998</v>
      </c>
      <c r="AP213" s="179">
        <v>-19518.833000000002</v>
      </c>
      <c r="AQ213" s="179">
        <v>-3033.6030000000001</v>
      </c>
      <c r="AR213" s="179">
        <v>-2618.123</v>
      </c>
      <c r="AS213" s="179">
        <v>-1074.289</v>
      </c>
      <c r="AT213" s="179">
        <v>-3220.8829999999998</v>
      </c>
      <c r="AU213" s="179">
        <v>-3545.2049999999999</v>
      </c>
      <c r="AV213" s="179">
        <v>-19733.887999999999</v>
      </c>
      <c r="AW213" s="179">
        <v>-2784.61</v>
      </c>
      <c r="AX213" s="179">
        <v>-2150.8789999999999</v>
      </c>
      <c r="AY213" s="179">
        <v>-917.04200000000003</v>
      </c>
      <c r="AZ213" s="179">
        <v>-1143.046</v>
      </c>
      <c r="BA213" s="179">
        <v>-1683.962</v>
      </c>
      <c r="BB213" s="179">
        <v>-17837.385999999999</v>
      </c>
      <c r="BC213" s="179">
        <v>-3485.4940000000001</v>
      </c>
      <c r="BD213" s="179">
        <v>-685.84999999999991</v>
      </c>
      <c r="BE213" s="179">
        <v>-344.50099999999998</v>
      </c>
      <c r="BF213" s="179">
        <v>-1339.07</v>
      </c>
      <c r="BG213" s="179">
        <v>-2120.7469999999998</v>
      </c>
      <c r="BH213" s="179">
        <v>-22862.455000000002</v>
      </c>
      <c r="BI213" s="179">
        <v>-3994.1219999999998</v>
      </c>
      <c r="BJ213" s="179">
        <v>-1632.623</v>
      </c>
      <c r="BK213" s="179">
        <v>-731.89200000000005</v>
      </c>
      <c r="BL213" s="179">
        <v>-2701.3670000000002</v>
      </c>
      <c r="BM213" s="179">
        <v>-2705.6179999999999</v>
      </c>
      <c r="BN213" s="179">
        <v>-18620.666999999998</v>
      </c>
      <c r="BO213" s="179">
        <v>-3893.125</v>
      </c>
      <c r="BP213" s="179">
        <v>-3110.4630000000002</v>
      </c>
      <c r="BQ213" s="179">
        <v>-2884.393</v>
      </c>
      <c r="BR213" s="179">
        <v>-4315.4290000000001</v>
      </c>
      <c r="BS213" s="179">
        <v>-2394.364</v>
      </c>
      <c r="BT213" s="179">
        <v>-18380.703000000001</v>
      </c>
      <c r="BU213" s="179">
        <v>-3398.9940000000001</v>
      </c>
      <c r="BV213" s="179">
        <v>-2123.2620000000002</v>
      </c>
      <c r="BW213" s="179">
        <v>-450.71600000000001</v>
      </c>
      <c r="BX213" s="179">
        <v>-3978.9870000000001</v>
      </c>
      <c r="BY213" s="179">
        <v>-2955.7740000000003</v>
      </c>
      <c r="BZ213" s="179">
        <v>-19401.300999999999</v>
      </c>
      <c r="CA213" s="179">
        <v>-3435.3909999999996</v>
      </c>
      <c r="CB213" s="179">
        <v>-3477.9589999999998</v>
      </c>
      <c r="CC213" s="179">
        <v>-3078.1059999999998</v>
      </c>
      <c r="CD213" s="179">
        <v>-3483.462</v>
      </c>
      <c r="CE213" s="179">
        <v>-2464.2060000000001</v>
      </c>
      <c r="CF213" s="179">
        <v>-17613.613999999998</v>
      </c>
      <c r="CG213" s="179">
        <v>-1028.6120000000001</v>
      </c>
      <c r="CH213" s="179">
        <v>-6638.0010000000002</v>
      </c>
      <c r="CI213" s="179">
        <v>-1551.1680000000001</v>
      </c>
      <c r="CJ213" s="179">
        <v>-3833.4340000000002</v>
      </c>
      <c r="CK213" s="179">
        <v>-10427.815000000001</v>
      </c>
      <c r="CL213" s="179">
        <v>-8249.8819999999996</v>
      </c>
      <c r="CM213" s="179">
        <v>-3042.5099999999998</v>
      </c>
      <c r="CN213" s="179">
        <v>-4797.8029999999999</v>
      </c>
      <c r="CO213" s="179">
        <v>-3744.627</v>
      </c>
      <c r="CP213" s="179">
        <v>-3822.01</v>
      </c>
      <c r="CQ213" s="179">
        <v>-2962.056</v>
      </c>
      <c r="CR213" s="179">
        <v>-731.37199999999996</v>
      </c>
      <c r="CS213" s="179">
        <v>-877.64600000000007</v>
      </c>
      <c r="CT213" s="179">
        <v>-2742.645</v>
      </c>
      <c r="CU213" s="179">
        <v>-1279.9010000000001</v>
      </c>
      <c r="CV213" s="179">
        <v>-511.96</v>
      </c>
      <c r="CW213" s="179">
        <v>-987.35200000000009</v>
      </c>
      <c r="CX213" s="179">
        <v>-1535.8810000000001</v>
      </c>
      <c r="CY213" s="179">
        <v>-1023.921</v>
      </c>
      <c r="CZ213" s="179">
        <v>-3547.154</v>
      </c>
      <c r="DA213" s="179">
        <v>-438.82299999999998</v>
      </c>
      <c r="DB213" s="179">
        <v>-658.2349999999999</v>
      </c>
      <c r="DC213" s="179">
        <v>-1499.3120000000001</v>
      </c>
      <c r="DD213" s="179">
        <v>-950.78400000000011</v>
      </c>
      <c r="DE213" s="179">
        <v>-328.67</v>
      </c>
      <c r="DF213" s="179">
        <v>-1446.2159999999999</v>
      </c>
      <c r="DG213" s="179">
        <v>-667.69099999999992</v>
      </c>
      <c r="DH213" s="179">
        <v>-757.36900000000003</v>
      </c>
      <c r="DI213" s="179">
        <v>-1329.0509999999999</v>
      </c>
      <c r="DJ213" s="179">
        <v>-773.27700000000004</v>
      </c>
      <c r="DK213" s="179">
        <v>-669.12900000000002</v>
      </c>
      <c r="DL213" s="179">
        <v>-1270.722</v>
      </c>
      <c r="DM213" s="179">
        <v>-566.68499999999995</v>
      </c>
      <c r="DN213" s="179">
        <v>-2951.2930000000001</v>
      </c>
      <c r="DO213" s="179">
        <v>-1112.1129999999998</v>
      </c>
      <c r="DP213" s="179">
        <v>-329.97900000000004</v>
      </c>
      <c r="DQ213" s="179">
        <v>-371.18200000000002</v>
      </c>
      <c r="DR213" s="179">
        <v>-7732.4989999999998</v>
      </c>
      <c r="DS213" s="179">
        <v>-375.76799999999992</v>
      </c>
      <c r="DT213" s="179">
        <v>-12632.689</v>
      </c>
      <c r="DU213" s="179">
        <v>-875.09299999999996</v>
      </c>
      <c r="DV213" s="179">
        <v>-248.88400000000001</v>
      </c>
      <c r="DW213" s="179">
        <v>-455.548</v>
      </c>
      <c r="DX213" s="179">
        <v>-2740.98</v>
      </c>
      <c r="DY213" s="179">
        <v>-582.1099999999999</v>
      </c>
      <c r="DZ213" s="179">
        <v>-8693.1720000000005</v>
      </c>
      <c r="EA213" s="179">
        <v>-828.83899999999994</v>
      </c>
      <c r="EB213" s="179">
        <v>-123.95500000000001</v>
      </c>
      <c r="EC213" s="179">
        <v>-333.01600000000008</v>
      </c>
      <c r="ED213" s="179">
        <v>-2736.76</v>
      </c>
      <c r="EE213" s="179">
        <v>-295.39999999999998</v>
      </c>
      <c r="EF213" s="278">
        <f t="shared" si="6"/>
        <v>-18239.066999999999</v>
      </c>
      <c r="EG213" s="278">
        <f t="shared" si="7"/>
        <v>-30546.446000000004</v>
      </c>
    </row>
    <row r="214" spans="1:137" x14ac:dyDescent="0.2">
      <c r="A214" s="174" t="str">
        <f>IF('1'!$A$1=1,B214,C214)</f>
        <v xml:space="preserve">      Credit</v>
      </c>
      <c r="B214" s="175" t="s">
        <v>214</v>
      </c>
      <c r="C214" s="175" t="s">
        <v>245</v>
      </c>
      <c r="D214" s="176">
        <v>15.813000000000001</v>
      </c>
      <c r="E214" s="176">
        <v>0</v>
      </c>
      <c r="F214" s="176">
        <v>0</v>
      </c>
      <c r="G214" s="176">
        <v>0</v>
      </c>
      <c r="H214" s="176">
        <v>20.914999999999999</v>
      </c>
      <c r="I214" s="176">
        <v>0</v>
      </c>
      <c r="J214" s="176">
        <v>21.757000000000001</v>
      </c>
      <c r="K214" s="176">
        <v>0</v>
      </c>
      <c r="L214" s="176">
        <v>0</v>
      </c>
      <c r="M214" s="176">
        <v>21.841000000000001</v>
      </c>
      <c r="N214" s="176">
        <v>0</v>
      </c>
      <c r="O214" s="176">
        <v>0</v>
      </c>
      <c r="P214" s="176">
        <v>0</v>
      </c>
      <c r="Q214" s="176">
        <v>0</v>
      </c>
      <c r="R214" s="176">
        <v>26.356000000000002</v>
      </c>
      <c r="S214" s="176">
        <v>0</v>
      </c>
      <c r="T214" s="176">
        <v>0</v>
      </c>
      <c r="U214" s="176">
        <v>24.951000000000001</v>
      </c>
      <c r="V214" s="176">
        <v>0</v>
      </c>
      <c r="W214" s="176">
        <v>0</v>
      </c>
      <c r="X214" s="176">
        <v>26.274999999999999</v>
      </c>
      <c r="Y214" s="176">
        <v>0</v>
      </c>
      <c r="Z214" s="176">
        <v>0</v>
      </c>
      <c r="AA214" s="176">
        <v>0</v>
      </c>
      <c r="AB214" s="176">
        <v>0</v>
      </c>
      <c r="AC214" s="176">
        <v>0</v>
      </c>
      <c r="AD214" s="176">
        <v>27.001999999999999</v>
      </c>
      <c r="AE214" s="176">
        <v>0</v>
      </c>
      <c r="AF214" s="176">
        <v>0</v>
      </c>
      <c r="AG214" s="176">
        <v>0</v>
      </c>
      <c r="AH214" s="176">
        <v>0</v>
      </c>
      <c r="AI214" s="176">
        <v>0</v>
      </c>
      <c r="AJ214" s="176">
        <v>26.109000000000002</v>
      </c>
      <c r="AK214" s="176">
        <v>0</v>
      </c>
      <c r="AL214" s="176">
        <v>26.704999999999998</v>
      </c>
      <c r="AM214" s="176">
        <v>0</v>
      </c>
      <c r="AN214" s="176">
        <v>0</v>
      </c>
      <c r="AO214" s="176">
        <v>27.170999999999999</v>
      </c>
      <c r="AP214" s="176">
        <v>26.341000000000001</v>
      </c>
      <c r="AQ214" s="176">
        <v>0</v>
      </c>
      <c r="AR214" s="176">
        <v>26.181000000000001</v>
      </c>
      <c r="AS214" s="176">
        <v>0</v>
      </c>
      <c r="AT214" s="176">
        <v>26.401</v>
      </c>
      <c r="AU214" s="176">
        <v>27.481999999999999</v>
      </c>
      <c r="AV214" s="176">
        <v>28.190999999999999</v>
      </c>
      <c r="AW214" s="176">
        <v>0</v>
      </c>
      <c r="AX214" s="176">
        <v>0</v>
      </c>
      <c r="AY214" s="176">
        <v>194.524</v>
      </c>
      <c r="AZ214" s="176">
        <v>27.879000000000001</v>
      </c>
      <c r="BA214" s="176">
        <v>54.320999999999998</v>
      </c>
      <c r="BB214" s="176">
        <v>26.864000000000001</v>
      </c>
      <c r="BC214" s="176">
        <v>0</v>
      </c>
      <c r="BD214" s="176">
        <v>79.137</v>
      </c>
      <c r="BE214" s="176">
        <v>26.5</v>
      </c>
      <c r="BF214" s="176">
        <v>0</v>
      </c>
      <c r="BG214" s="176">
        <v>0</v>
      </c>
      <c r="BH214" s="176">
        <v>74.308999999999997</v>
      </c>
      <c r="BI214" s="176">
        <v>0</v>
      </c>
      <c r="BJ214" s="176">
        <v>24.367999999999999</v>
      </c>
      <c r="BK214" s="176">
        <v>0</v>
      </c>
      <c r="BL214" s="176">
        <v>0</v>
      </c>
      <c r="BM214" s="176">
        <v>0</v>
      </c>
      <c r="BN214" s="176">
        <v>79.236999999999995</v>
      </c>
      <c r="BO214" s="176">
        <v>0</v>
      </c>
      <c r="BP214" s="176">
        <v>26.814</v>
      </c>
      <c r="BQ214" s="176">
        <v>0</v>
      </c>
      <c r="BR214" s="176">
        <v>0</v>
      </c>
      <c r="BS214" s="176">
        <v>27.521000000000001</v>
      </c>
      <c r="BT214" s="176">
        <v>83.93</v>
      </c>
      <c r="BU214" s="176">
        <v>28.324999999999999</v>
      </c>
      <c r="BV214" s="176">
        <v>56.62</v>
      </c>
      <c r="BW214" s="176">
        <v>0</v>
      </c>
      <c r="BX214" s="176">
        <v>28.22</v>
      </c>
      <c r="BY214" s="176">
        <v>55.768999999999998</v>
      </c>
      <c r="BZ214" s="176">
        <v>83.387</v>
      </c>
      <c r="CA214" s="176">
        <v>55.86</v>
      </c>
      <c r="CB214" s="176">
        <v>55.206000000000003</v>
      </c>
      <c r="CC214" s="176">
        <v>190.679</v>
      </c>
      <c r="CD214" s="176">
        <v>27.215</v>
      </c>
      <c r="CE214" s="176">
        <v>26.785</v>
      </c>
      <c r="CF214" s="176">
        <v>80.183000000000007</v>
      </c>
      <c r="CG214" s="176">
        <v>52.75</v>
      </c>
      <c r="CH214" s="176">
        <v>26.446000000000002</v>
      </c>
      <c r="CI214" s="176">
        <v>163.28</v>
      </c>
      <c r="CJ214" s="176">
        <v>0</v>
      </c>
      <c r="CK214" s="176">
        <v>85.241</v>
      </c>
      <c r="CL214" s="176">
        <v>175.529</v>
      </c>
      <c r="CM214" s="176">
        <v>29.254999999999999</v>
      </c>
      <c r="CN214" s="176">
        <v>58.51</v>
      </c>
      <c r="CO214" s="176">
        <v>29.254999999999999</v>
      </c>
      <c r="CP214" s="176">
        <v>0</v>
      </c>
      <c r="CQ214" s="176">
        <v>36.569000000000003</v>
      </c>
      <c r="CR214" s="176">
        <v>0</v>
      </c>
      <c r="CS214" s="176">
        <v>36.569000000000003</v>
      </c>
      <c r="CT214" s="176">
        <v>36.569000000000003</v>
      </c>
      <c r="CU214" s="176">
        <v>0</v>
      </c>
      <c r="CV214" s="176">
        <v>0</v>
      </c>
      <c r="CW214" s="176">
        <v>36.569000000000003</v>
      </c>
      <c r="CX214" s="176">
        <v>73.137</v>
      </c>
      <c r="CY214" s="176">
        <v>73.137</v>
      </c>
      <c r="CZ214" s="176">
        <v>73.137</v>
      </c>
      <c r="DA214" s="176">
        <v>36.569000000000003</v>
      </c>
      <c r="DB214" s="176">
        <v>73.137</v>
      </c>
      <c r="DC214" s="176">
        <v>36.569000000000003</v>
      </c>
      <c r="DD214" s="176">
        <v>73.137</v>
      </c>
      <c r="DE214" s="176">
        <v>73.037999999999997</v>
      </c>
      <c r="DF214" s="176">
        <v>144.62200000000001</v>
      </c>
      <c r="DG214" s="176">
        <v>37.094000000000001</v>
      </c>
      <c r="DH214" s="176">
        <v>75.736999999999995</v>
      </c>
      <c r="DI214" s="176">
        <v>113.919</v>
      </c>
      <c r="DJ214" s="176">
        <v>115.992</v>
      </c>
      <c r="DK214" s="176">
        <v>118.08199999999999</v>
      </c>
      <c r="DL214" s="176">
        <v>198.55</v>
      </c>
      <c r="DM214" s="176">
        <v>80.954999999999998</v>
      </c>
      <c r="DN214" s="176">
        <v>204.95099999999999</v>
      </c>
      <c r="DO214" s="176">
        <v>205.947</v>
      </c>
      <c r="DP214" s="176">
        <v>206.23699999999999</v>
      </c>
      <c r="DQ214" s="176">
        <v>164.97</v>
      </c>
      <c r="DR214" s="176">
        <v>165.40100000000001</v>
      </c>
      <c r="DS214" s="176">
        <v>167.00800000000001</v>
      </c>
      <c r="DT214" s="176">
        <v>168.43600000000001</v>
      </c>
      <c r="DU214" s="176">
        <v>500.053</v>
      </c>
      <c r="DV214" s="176">
        <v>207.404</v>
      </c>
      <c r="DW214" s="176">
        <v>124.241</v>
      </c>
      <c r="DX214" s="176">
        <v>207.65</v>
      </c>
      <c r="DY214" s="176">
        <v>166.31700000000001</v>
      </c>
      <c r="DZ214" s="176">
        <v>250.76499999999999</v>
      </c>
      <c r="EA214" s="176">
        <v>248.65100000000001</v>
      </c>
      <c r="EB214" s="176">
        <v>247.91</v>
      </c>
      <c r="EC214" s="176">
        <v>208.136</v>
      </c>
      <c r="ED214" s="176">
        <v>252.62400000000002</v>
      </c>
      <c r="EE214" s="176">
        <v>295.399</v>
      </c>
      <c r="EF214" s="277">
        <f t="shared" si="6"/>
        <v>1817.7490000000003</v>
      </c>
      <c r="EG214" s="277">
        <f t="shared" si="7"/>
        <v>2877.5859999999998</v>
      </c>
    </row>
    <row r="215" spans="1:137" x14ac:dyDescent="0.2">
      <c r="A215" s="174" t="str">
        <f>IF('1'!$A$1=1,B215,C215)</f>
        <v xml:space="preserve">      Debit</v>
      </c>
      <c r="B215" s="175" t="s">
        <v>216</v>
      </c>
      <c r="C215" s="175" t="s">
        <v>246</v>
      </c>
      <c r="D215" s="176">
        <v>2719.7820000000002</v>
      </c>
      <c r="E215" s="176">
        <v>2276.63</v>
      </c>
      <c r="F215" s="176">
        <v>3627.97</v>
      </c>
      <c r="G215" s="176">
        <v>3974.1579999999999</v>
      </c>
      <c r="H215" s="176">
        <v>4392.2039999999997</v>
      </c>
      <c r="I215" s="176">
        <v>3269.8560000000002</v>
      </c>
      <c r="J215" s="176">
        <v>3676.9960000000001</v>
      </c>
      <c r="K215" s="176">
        <v>1859.9110000000001</v>
      </c>
      <c r="L215" s="176">
        <v>3006.1120000000001</v>
      </c>
      <c r="M215" s="176">
        <v>3996.9589999999998</v>
      </c>
      <c r="N215" s="176">
        <v>3963.1460000000002</v>
      </c>
      <c r="O215" s="176">
        <v>2762.19</v>
      </c>
      <c r="P215" s="176">
        <v>752.05</v>
      </c>
      <c r="Q215" s="176">
        <v>1108.508</v>
      </c>
      <c r="R215" s="176">
        <v>14943.944</v>
      </c>
      <c r="S215" s="176">
        <v>1307.104</v>
      </c>
      <c r="T215" s="176">
        <v>1386.356</v>
      </c>
      <c r="U215" s="176">
        <v>249.51300000000001</v>
      </c>
      <c r="V215" s="176">
        <v>893.404</v>
      </c>
      <c r="W215" s="176">
        <v>1027.6569999999999</v>
      </c>
      <c r="X215" s="176">
        <v>16579.816000000003</v>
      </c>
      <c r="Y215" s="176">
        <v>1365.135</v>
      </c>
      <c r="Z215" s="176">
        <v>719.62599999999998</v>
      </c>
      <c r="AA215" s="176">
        <v>235.84100000000001</v>
      </c>
      <c r="AB215" s="176">
        <v>1004.573</v>
      </c>
      <c r="AC215" s="176">
        <v>162.167</v>
      </c>
      <c r="AD215" s="176">
        <v>16200.937</v>
      </c>
      <c r="AE215" s="176">
        <v>1826.2639999999999</v>
      </c>
      <c r="AF215" s="176">
        <v>687.01599999999996</v>
      </c>
      <c r="AG215" s="176">
        <v>261.089</v>
      </c>
      <c r="AH215" s="176">
        <v>1064.742</v>
      </c>
      <c r="AI215" s="176">
        <v>128.17599999999999</v>
      </c>
      <c r="AJ215" s="176">
        <v>16944.486000000001</v>
      </c>
      <c r="AK215" s="176">
        <v>2585.5329999999999</v>
      </c>
      <c r="AL215" s="176">
        <v>2136.4210000000003</v>
      </c>
      <c r="AM215" s="176">
        <v>1843.606</v>
      </c>
      <c r="AN215" s="176">
        <v>2701.2619999999997</v>
      </c>
      <c r="AO215" s="176">
        <v>1983.4869999999999</v>
      </c>
      <c r="AP215" s="176">
        <v>19545.174000000003</v>
      </c>
      <c r="AQ215" s="176">
        <v>3033.6030000000001</v>
      </c>
      <c r="AR215" s="176">
        <v>2644.3040000000001</v>
      </c>
      <c r="AS215" s="176">
        <v>1074.289</v>
      </c>
      <c r="AT215" s="176">
        <v>3247.2839999999997</v>
      </c>
      <c r="AU215" s="176">
        <v>3572.6869999999999</v>
      </c>
      <c r="AV215" s="176">
        <v>19762.078999999998</v>
      </c>
      <c r="AW215" s="176">
        <v>2784.61</v>
      </c>
      <c r="AX215" s="176">
        <v>2150.8789999999999</v>
      </c>
      <c r="AY215" s="176">
        <v>1111.566</v>
      </c>
      <c r="AZ215" s="176">
        <v>1170.925</v>
      </c>
      <c r="BA215" s="176">
        <v>1738.2829999999999</v>
      </c>
      <c r="BB215" s="176">
        <v>17864.25</v>
      </c>
      <c r="BC215" s="176">
        <v>3485.4940000000001</v>
      </c>
      <c r="BD215" s="176">
        <v>764.98699999999997</v>
      </c>
      <c r="BE215" s="176">
        <v>371.00099999999998</v>
      </c>
      <c r="BF215" s="176">
        <v>1339.07</v>
      </c>
      <c r="BG215" s="176">
        <v>2120.7469999999998</v>
      </c>
      <c r="BH215" s="176">
        <v>22936.764000000003</v>
      </c>
      <c r="BI215" s="176">
        <v>3994.1219999999998</v>
      </c>
      <c r="BJ215" s="176">
        <v>1656.991</v>
      </c>
      <c r="BK215" s="176">
        <v>731.89200000000005</v>
      </c>
      <c r="BL215" s="176">
        <v>2701.3670000000002</v>
      </c>
      <c r="BM215" s="176">
        <v>2705.6179999999999</v>
      </c>
      <c r="BN215" s="176">
        <v>18699.903999999999</v>
      </c>
      <c r="BO215" s="176">
        <v>3893.125</v>
      </c>
      <c r="BP215" s="176">
        <v>3137.277</v>
      </c>
      <c r="BQ215" s="176">
        <v>2884.393</v>
      </c>
      <c r="BR215" s="176">
        <v>4315.4290000000001</v>
      </c>
      <c r="BS215" s="176">
        <v>2421.8850000000002</v>
      </c>
      <c r="BT215" s="176">
        <v>18464.633000000002</v>
      </c>
      <c r="BU215" s="176">
        <v>3427.319</v>
      </c>
      <c r="BV215" s="176">
        <v>2179.8820000000001</v>
      </c>
      <c r="BW215" s="176">
        <v>450.71600000000001</v>
      </c>
      <c r="BX215" s="176">
        <v>4007.2069999999999</v>
      </c>
      <c r="BY215" s="176">
        <v>3011.5430000000001</v>
      </c>
      <c r="BZ215" s="176">
        <v>19484.687999999998</v>
      </c>
      <c r="CA215" s="176">
        <v>3491.2509999999997</v>
      </c>
      <c r="CB215" s="176">
        <v>3533.165</v>
      </c>
      <c r="CC215" s="176">
        <v>3268.7849999999999</v>
      </c>
      <c r="CD215" s="176">
        <v>3510.6770000000001</v>
      </c>
      <c r="CE215" s="176">
        <v>2490.991</v>
      </c>
      <c r="CF215" s="176">
        <v>17693.796999999999</v>
      </c>
      <c r="CG215" s="176">
        <v>1081.3620000000001</v>
      </c>
      <c r="CH215" s="176">
        <v>6664.4470000000001</v>
      </c>
      <c r="CI215" s="176">
        <v>1714.4480000000001</v>
      </c>
      <c r="CJ215" s="176">
        <v>3833.4340000000002</v>
      </c>
      <c r="CK215" s="176">
        <v>10513.056</v>
      </c>
      <c r="CL215" s="176">
        <v>8425.4110000000001</v>
      </c>
      <c r="CM215" s="176">
        <v>3071.7649999999999</v>
      </c>
      <c r="CN215" s="176">
        <v>4856.3130000000001</v>
      </c>
      <c r="CO215" s="176">
        <v>3773.8820000000001</v>
      </c>
      <c r="CP215" s="176">
        <v>3822.01</v>
      </c>
      <c r="CQ215" s="176">
        <v>2998.625</v>
      </c>
      <c r="CR215" s="176">
        <v>731.37199999999996</v>
      </c>
      <c r="CS215" s="176">
        <v>914.21500000000003</v>
      </c>
      <c r="CT215" s="176">
        <v>2779.2139999999999</v>
      </c>
      <c r="CU215" s="176">
        <v>1279.9010000000001</v>
      </c>
      <c r="CV215" s="176">
        <v>511.96</v>
      </c>
      <c r="CW215" s="176">
        <v>1023.921</v>
      </c>
      <c r="CX215" s="176">
        <v>1609.018</v>
      </c>
      <c r="CY215" s="176">
        <v>1097.058</v>
      </c>
      <c r="CZ215" s="176">
        <v>3620.2910000000002</v>
      </c>
      <c r="DA215" s="176">
        <v>475.392</v>
      </c>
      <c r="DB215" s="176">
        <v>731.37199999999996</v>
      </c>
      <c r="DC215" s="176">
        <v>1535.8810000000001</v>
      </c>
      <c r="DD215" s="176">
        <v>1023.921</v>
      </c>
      <c r="DE215" s="176">
        <v>401.70800000000003</v>
      </c>
      <c r="DF215" s="176">
        <v>1590.838</v>
      </c>
      <c r="DG215" s="176">
        <v>704.78499999999997</v>
      </c>
      <c r="DH215" s="176">
        <v>833.10599999999999</v>
      </c>
      <c r="DI215" s="176">
        <v>1442.97</v>
      </c>
      <c r="DJ215" s="176">
        <v>889.26900000000001</v>
      </c>
      <c r="DK215" s="176">
        <v>787.21100000000001</v>
      </c>
      <c r="DL215" s="176">
        <v>1469.2719999999999</v>
      </c>
      <c r="DM215" s="176">
        <v>647.64</v>
      </c>
      <c r="DN215" s="176">
        <v>3156.2440000000001</v>
      </c>
      <c r="DO215" s="176">
        <v>1318.06</v>
      </c>
      <c r="DP215" s="176">
        <v>536.21600000000001</v>
      </c>
      <c r="DQ215" s="176">
        <v>536.15200000000004</v>
      </c>
      <c r="DR215" s="176">
        <v>7897.9</v>
      </c>
      <c r="DS215" s="176">
        <v>542.77599999999995</v>
      </c>
      <c r="DT215" s="176">
        <v>12801.125</v>
      </c>
      <c r="DU215" s="176">
        <v>1375.146</v>
      </c>
      <c r="DV215" s="176">
        <v>456.28800000000001</v>
      </c>
      <c r="DW215" s="176">
        <v>579.78899999999999</v>
      </c>
      <c r="DX215" s="176">
        <v>2948.63</v>
      </c>
      <c r="DY215" s="176">
        <v>748.42699999999991</v>
      </c>
      <c r="DZ215" s="176">
        <v>8943.9369999999999</v>
      </c>
      <c r="EA215" s="176">
        <v>1077.49</v>
      </c>
      <c r="EB215" s="176">
        <v>371.86500000000001</v>
      </c>
      <c r="EC215" s="176">
        <v>541.15200000000004</v>
      </c>
      <c r="ED215" s="176">
        <v>2989.384</v>
      </c>
      <c r="EE215" s="176">
        <v>590.79899999999998</v>
      </c>
      <c r="EF215" s="277">
        <f t="shared" si="6"/>
        <v>20056.816000000003</v>
      </c>
      <c r="EG215" s="277">
        <f t="shared" si="7"/>
        <v>33424.032000000007</v>
      </c>
    </row>
    <row r="216" spans="1:137" ht="25.5" x14ac:dyDescent="0.2">
      <c r="A216" s="207" t="str">
        <f>IF('1'!$A$1=1,B216,C216)</f>
        <v>Investment income on equity and investment fund shares</v>
      </c>
      <c r="B216" s="208" t="s">
        <v>341</v>
      </c>
      <c r="C216" s="208" t="s">
        <v>340</v>
      </c>
      <c r="D216" s="176">
        <v>0</v>
      </c>
      <c r="E216" s="176">
        <v>0</v>
      </c>
      <c r="F216" s="176">
        <v>0</v>
      </c>
      <c r="G216" s="176">
        <v>0</v>
      </c>
      <c r="H216" s="176">
        <v>0</v>
      </c>
      <c r="I216" s="176">
        <v>0</v>
      </c>
      <c r="J216" s="176">
        <v>0</v>
      </c>
      <c r="K216" s="176">
        <v>0</v>
      </c>
      <c r="L216" s="176">
        <v>0</v>
      </c>
      <c r="M216" s="176">
        <v>21.841000000000001</v>
      </c>
      <c r="N216" s="176">
        <v>0</v>
      </c>
      <c r="O216" s="176">
        <v>0</v>
      </c>
      <c r="P216" s="176">
        <v>0</v>
      </c>
      <c r="Q216" s="176">
        <v>0</v>
      </c>
      <c r="R216" s="176">
        <v>0</v>
      </c>
      <c r="S216" s="176">
        <v>0</v>
      </c>
      <c r="T216" s="176">
        <v>0</v>
      </c>
      <c r="U216" s="176">
        <v>24.951000000000001</v>
      </c>
      <c r="V216" s="176">
        <v>0</v>
      </c>
      <c r="W216" s="176">
        <v>0</v>
      </c>
      <c r="X216" s="176">
        <v>-26.274999999999999</v>
      </c>
      <c r="Y216" s="176">
        <v>0</v>
      </c>
      <c r="Z216" s="176">
        <v>0</v>
      </c>
      <c r="AA216" s="176">
        <v>0</v>
      </c>
      <c r="AB216" s="176">
        <v>0</v>
      </c>
      <c r="AC216" s="176">
        <v>0</v>
      </c>
      <c r="AD216" s="176">
        <v>0</v>
      </c>
      <c r="AE216" s="176">
        <v>0</v>
      </c>
      <c r="AF216" s="176">
        <v>0</v>
      </c>
      <c r="AG216" s="176">
        <v>-26.109000000000002</v>
      </c>
      <c r="AH216" s="176">
        <v>0</v>
      </c>
      <c r="AI216" s="176">
        <v>0</v>
      </c>
      <c r="AJ216" s="176">
        <v>0</v>
      </c>
      <c r="AK216" s="176">
        <v>-1599.299</v>
      </c>
      <c r="AL216" s="176">
        <v>-1575.6110000000001</v>
      </c>
      <c r="AM216" s="176">
        <v>-1678.5070000000001</v>
      </c>
      <c r="AN216" s="176">
        <v>-1706.06</v>
      </c>
      <c r="AO216" s="176">
        <v>-1603.0919999999999</v>
      </c>
      <c r="AP216" s="176">
        <v>-1317.06</v>
      </c>
      <c r="AQ216" s="176">
        <v>-1961.3810000000001</v>
      </c>
      <c r="AR216" s="176">
        <v>-2015.9549999999999</v>
      </c>
      <c r="AS216" s="176">
        <v>-864.67200000000003</v>
      </c>
      <c r="AT216" s="176">
        <v>-2587.2669999999998</v>
      </c>
      <c r="AU216" s="176">
        <v>-2171.0950000000003</v>
      </c>
      <c r="AV216" s="176">
        <v>-1888.8150000000001</v>
      </c>
      <c r="AW216" s="176">
        <v>-984.45799999999997</v>
      </c>
      <c r="AX216" s="176">
        <v>-782.13800000000003</v>
      </c>
      <c r="AY216" s="176">
        <v>-694.72799999999995</v>
      </c>
      <c r="AZ216" s="176">
        <v>-278.79199999999997</v>
      </c>
      <c r="BA216" s="176">
        <v>-325.928</v>
      </c>
      <c r="BB216" s="176">
        <v>0</v>
      </c>
      <c r="BC216" s="176">
        <v>-107.246</v>
      </c>
      <c r="BD216" s="176">
        <v>79.137</v>
      </c>
      <c r="BE216" s="176">
        <v>0</v>
      </c>
      <c r="BF216" s="176">
        <v>0</v>
      </c>
      <c r="BG216" s="176">
        <v>-504.94</v>
      </c>
      <c r="BH216" s="176">
        <v>-4384.241</v>
      </c>
      <c r="BI216" s="176">
        <v>-917.904</v>
      </c>
      <c r="BJ216" s="176">
        <v>24.367999999999999</v>
      </c>
      <c r="BK216" s="176">
        <v>0</v>
      </c>
      <c r="BL216" s="176">
        <v>0</v>
      </c>
      <c r="BM216" s="176">
        <v>0</v>
      </c>
      <c r="BN216" s="176">
        <v>0</v>
      </c>
      <c r="BO216" s="176">
        <v>-54.448999999999998</v>
      </c>
      <c r="BP216" s="176">
        <v>-107.25800000000001</v>
      </c>
      <c r="BQ216" s="176">
        <v>-26.707000000000001</v>
      </c>
      <c r="BR216" s="176">
        <v>0</v>
      </c>
      <c r="BS216" s="176">
        <v>0</v>
      </c>
      <c r="BT216" s="176">
        <v>27.977</v>
      </c>
      <c r="BU216" s="176">
        <v>0</v>
      </c>
      <c r="BV216" s="176">
        <v>0</v>
      </c>
      <c r="BW216" s="176">
        <v>0</v>
      </c>
      <c r="BX216" s="176">
        <v>28.22</v>
      </c>
      <c r="BY216" s="176">
        <v>0</v>
      </c>
      <c r="BZ216" s="176">
        <v>-83.387</v>
      </c>
      <c r="CA216" s="176">
        <v>-139.65</v>
      </c>
      <c r="CB216" s="176">
        <v>0</v>
      </c>
      <c r="CC216" s="176">
        <v>0</v>
      </c>
      <c r="CD216" s="176">
        <v>0</v>
      </c>
      <c r="CE216" s="176">
        <v>-53.57</v>
      </c>
      <c r="CF216" s="176">
        <v>-53.456000000000003</v>
      </c>
      <c r="CG216" s="176">
        <v>-26.374000000000002</v>
      </c>
      <c r="CH216" s="176">
        <v>-52.892000000000003</v>
      </c>
      <c r="CI216" s="176">
        <v>136.06700000000001</v>
      </c>
      <c r="CJ216" s="176">
        <v>-27.981000000000002</v>
      </c>
      <c r="CK216" s="176">
        <v>0</v>
      </c>
      <c r="CL216" s="176">
        <v>0</v>
      </c>
      <c r="CM216" s="176">
        <v>0</v>
      </c>
      <c r="CN216" s="176">
        <v>0</v>
      </c>
      <c r="CO216" s="176">
        <v>0</v>
      </c>
      <c r="CP216" s="176">
        <v>0</v>
      </c>
      <c r="CQ216" s="176">
        <v>0</v>
      </c>
      <c r="CR216" s="176">
        <v>0</v>
      </c>
      <c r="CS216" s="176">
        <v>0</v>
      </c>
      <c r="CT216" s="176">
        <v>0</v>
      </c>
      <c r="CU216" s="176">
        <v>0</v>
      </c>
      <c r="CV216" s="176">
        <v>0</v>
      </c>
      <c r="CW216" s="176">
        <v>0</v>
      </c>
      <c r="CX216" s="176">
        <v>0</v>
      </c>
      <c r="CY216" s="176">
        <v>0</v>
      </c>
      <c r="CZ216" s="176">
        <v>0</v>
      </c>
      <c r="DA216" s="176">
        <v>0</v>
      </c>
      <c r="DB216" s="176">
        <v>0</v>
      </c>
      <c r="DC216" s="176">
        <v>0</v>
      </c>
      <c r="DD216" s="176">
        <v>0</v>
      </c>
      <c r="DE216" s="176">
        <v>0</v>
      </c>
      <c r="DF216" s="176">
        <v>0</v>
      </c>
      <c r="DG216" s="176">
        <v>0</v>
      </c>
      <c r="DH216" s="176">
        <v>0</v>
      </c>
      <c r="DI216" s="176">
        <v>0</v>
      </c>
      <c r="DJ216" s="176">
        <v>0</v>
      </c>
      <c r="DK216" s="176">
        <v>0</v>
      </c>
      <c r="DL216" s="176">
        <v>0</v>
      </c>
      <c r="DM216" s="176">
        <v>0</v>
      </c>
      <c r="DN216" s="176">
        <v>0</v>
      </c>
      <c r="DO216" s="176">
        <v>0</v>
      </c>
      <c r="DP216" s="176">
        <v>0</v>
      </c>
      <c r="DQ216" s="176">
        <v>0</v>
      </c>
      <c r="DR216" s="176">
        <v>0</v>
      </c>
      <c r="DS216" s="176">
        <v>0</v>
      </c>
      <c r="DT216" s="176">
        <v>0</v>
      </c>
      <c r="DU216" s="176">
        <v>0</v>
      </c>
      <c r="DV216" s="176">
        <v>0</v>
      </c>
      <c r="DW216" s="176">
        <v>0</v>
      </c>
      <c r="DX216" s="176">
        <v>-41.53</v>
      </c>
      <c r="DY216" s="176">
        <v>-41.579000000000001</v>
      </c>
      <c r="DZ216" s="176">
        <v>-41.793999999999997</v>
      </c>
      <c r="EA216" s="176">
        <v>-124.32599999999999</v>
      </c>
      <c r="EB216" s="176">
        <v>-82.637</v>
      </c>
      <c r="EC216" s="176">
        <v>-83.254000000000005</v>
      </c>
      <c r="ED216" s="176">
        <v>-84.207999999999998</v>
      </c>
      <c r="EE216" s="176">
        <v>-84.4</v>
      </c>
      <c r="EF216" s="277">
        <f t="shared" si="6"/>
        <v>0</v>
      </c>
      <c r="EG216" s="277">
        <f t="shared" si="7"/>
        <v>-583.72799999999995</v>
      </c>
    </row>
    <row r="217" spans="1:137" x14ac:dyDescent="0.2">
      <c r="A217" s="174" t="str">
        <f>IF('1'!$A$1=1,B217,C217)</f>
        <v xml:space="preserve">       Credit</v>
      </c>
      <c r="B217" s="175" t="s">
        <v>214</v>
      </c>
      <c r="C217" s="175" t="s">
        <v>324</v>
      </c>
      <c r="D217" s="176">
        <v>0</v>
      </c>
      <c r="E217" s="176">
        <v>0</v>
      </c>
      <c r="F217" s="176">
        <v>0</v>
      </c>
      <c r="G217" s="176">
        <v>0</v>
      </c>
      <c r="H217" s="176">
        <v>0</v>
      </c>
      <c r="I217" s="176">
        <v>0</v>
      </c>
      <c r="J217" s="176">
        <v>0</v>
      </c>
      <c r="K217" s="176">
        <v>0</v>
      </c>
      <c r="L217" s="176">
        <v>0</v>
      </c>
      <c r="M217" s="176">
        <v>21.841000000000001</v>
      </c>
      <c r="N217" s="176">
        <v>0</v>
      </c>
      <c r="O217" s="176">
        <v>0</v>
      </c>
      <c r="P217" s="176">
        <v>0</v>
      </c>
      <c r="Q217" s="176">
        <v>0</v>
      </c>
      <c r="R217" s="176">
        <v>0</v>
      </c>
      <c r="S217" s="176">
        <v>0</v>
      </c>
      <c r="T217" s="176">
        <v>0</v>
      </c>
      <c r="U217" s="176">
        <v>24.951000000000001</v>
      </c>
      <c r="V217" s="176">
        <v>0</v>
      </c>
      <c r="W217" s="176">
        <v>0</v>
      </c>
      <c r="X217" s="176">
        <v>0</v>
      </c>
      <c r="Y217" s="176">
        <v>0</v>
      </c>
      <c r="Z217" s="176">
        <v>0</v>
      </c>
      <c r="AA217" s="176">
        <v>0</v>
      </c>
      <c r="AB217" s="176">
        <v>0</v>
      </c>
      <c r="AC217" s="176">
        <v>0</v>
      </c>
      <c r="AD217" s="176">
        <v>0</v>
      </c>
      <c r="AE217" s="176">
        <v>0</v>
      </c>
      <c r="AF217" s="176">
        <v>0</v>
      </c>
      <c r="AG217" s="176">
        <v>0</v>
      </c>
      <c r="AH217" s="176">
        <v>0</v>
      </c>
      <c r="AI217" s="176">
        <v>0</v>
      </c>
      <c r="AJ217" s="176">
        <v>0</v>
      </c>
      <c r="AK217" s="176">
        <v>0</v>
      </c>
      <c r="AL217" s="176">
        <v>26.704999999999998</v>
      </c>
      <c r="AM217" s="176">
        <v>0</v>
      </c>
      <c r="AN217" s="176">
        <v>0</v>
      </c>
      <c r="AO217" s="176">
        <v>27.170999999999999</v>
      </c>
      <c r="AP217" s="176">
        <v>0</v>
      </c>
      <c r="AQ217" s="176">
        <v>0</v>
      </c>
      <c r="AR217" s="176">
        <v>26.181000000000001</v>
      </c>
      <c r="AS217" s="176">
        <v>0</v>
      </c>
      <c r="AT217" s="176">
        <v>0</v>
      </c>
      <c r="AU217" s="176">
        <v>27.481999999999999</v>
      </c>
      <c r="AV217" s="176">
        <v>0</v>
      </c>
      <c r="AW217" s="176">
        <v>0</v>
      </c>
      <c r="AX217" s="176">
        <v>0</v>
      </c>
      <c r="AY217" s="176">
        <v>111.157</v>
      </c>
      <c r="AZ217" s="176">
        <v>27.879000000000001</v>
      </c>
      <c r="BA217" s="176">
        <v>0</v>
      </c>
      <c r="BB217" s="176">
        <v>0</v>
      </c>
      <c r="BC217" s="176">
        <v>0</v>
      </c>
      <c r="BD217" s="176">
        <v>79.137</v>
      </c>
      <c r="BE217" s="176">
        <v>26.5</v>
      </c>
      <c r="BF217" s="176">
        <v>0</v>
      </c>
      <c r="BG217" s="176">
        <v>0</v>
      </c>
      <c r="BH217" s="176">
        <v>0</v>
      </c>
      <c r="BI217" s="176">
        <v>0</v>
      </c>
      <c r="BJ217" s="176">
        <v>24.367999999999999</v>
      </c>
      <c r="BK217" s="176">
        <v>0</v>
      </c>
      <c r="BL217" s="176">
        <v>0</v>
      </c>
      <c r="BM217" s="176">
        <v>0</v>
      </c>
      <c r="BN217" s="176">
        <v>26.411999999999999</v>
      </c>
      <c r="BO217" s="176">
        <v>0</v>
      </c>
      <c r="BP217" s="176">
        <v>26.814</v>
      </c>
      <c r="BQ217" s="176">
        <v>0</v>
      </c>
      <c r="BR217" s="176">
        <v>0</v>
      </c>
      <c r="BS217" s="176">
        <v>0</v>
      </c>
      <c r="BT217" s="176">
        <v>27.977</v>
      </c>
      <c r="BU217" s="176">
        <v>0</v>
      </c>
      <c r="BV217" s="176">
        <v>28.31</v>
      </c>
      <c r="BW217" s="176">
        <v>0</v>
      </c>
      <c r="BX217" s="176">
        <v>28.22</v>
      </c>
      <c r="BY217" s="176">
        <v>0</v>
      </c>
      <c r="BZ217" s="176">
        <v>0</v>
      </c>
      <c r="CA217" s="176">
        <v>27.93</v>
      </c>
      <c r="CB217" s="176">
        <v>0</v>
      </c>
      <c r="CC217" s="176">
        <v>27.24</v>
      </c>
      <c r="CD217" s="176">
        <v>27.215</v>
      </c>
      <c r="CE217" s="176">
        <v>0</v>
      </c>
      <c r="CF217" s="176">
        <v>0</v>
      </c>
      <c r="CG217" s="176">
        <v>26.375</v>
      </c>
      <c r="CH217" s="176">
        <v>0</v>
      </c>
      <c r="CI217" s="176">
        <v>136.06700000000001</v>
      </c>
      <c r="CJ217" s="176">
        <v>0</v>
      </c>
      <c r="CK217" s="176">
        <v>28.414000000000001</v>
      </c>
      <c r="CL217" s="176">
        <v>0</v>
      </c>
      <c r="CM217" s="176">
        <v>0</v>
      </c>
      <c r="CN217" s="176">
        <v>0</v>
      </c>
      <c r="CO217" s="176">
        <v>0</v>
      </c>
      <c r="CP217" s="176">
        <v>0</v>
      </c>
      <c r="CQ217" s="176">
        <v>0</v>
      </c>
      <c r="CR217" s="176">
        <v>0</v>
      </c>
      <c r="CS217" s="176">
        <v>0</v>
      </c>
      <c r="CT217" s="176">
        <v>0</v>
      </c>
      <c r="CU217" s="176">
        <v>0</v>
      </c>
      <c r="CV217" s="176">
        <v>0</v>
      </c>
      <c r="CW217" s="176">
        <v>0</v>
      </c>
      <c r="CX217" s="176">
        <v>0</v>
      </c>
      <c r="CY217" s="176">
        <v>0</v>
      </c>
      <c r="CZ217" s="176">
        <v>0</v>
      </c>
      <c r="DA217" s="176">
        <v>0</v>
      </c>
      <c r="DB217" s="176">
        <v>0</v>
      </c>
      <c r="DC217" s="176">
        <v>0</v>
      </c>
      <c r="DD217" s="176">
        <v>0</v>
      </c>
      <c r="DE217" s="176">
        <v>0</v>
      </c>
      <c r="DF217" s="176">
        <v>0</v>
      </c>
      <c r="DG217" s="176">
        <v>0</v>
      </c>
      <c r="DH217" s="176">
        <v>0</v>
      </c>
      <c r="DI217" s="176">
        <v>0</v>
      </c>
      <c r="DJ217" s="176">
        <v>0</v>
      </c>
      <c r="DK217" s="176">
        <v>0</v>
      </c>
      <c r="DL217" s="176">
        <v>0</v>
      </c>
      <c r="DM217" s="176">
        <v>0</v>
      </c>
      <c r="DN217" s="176">
        <v>0</v>
      </c>
      <c r="DO217" s="176">
        <v>0</v>
      </c>
      <c r="DP217" s="176">
        <v>0</v>
      </c>
      <c r="DQ217" s="176">
        <v>0</v>
      </c>
      <c r="DR217" s="176">
        <v>0</v>
      </c>
      <c r="DS217" s="176">
        <v>0</v>
      </c>
      <c r="DT217" s="176">
        <v>0</v>
      </c>
      <c r="DU217" s="176">
        <v>0</v>
      </c>
      <c r="DV217" s="176">
        <v>0</v>
      </c>
      <c r="DW217" s="176">
        <v>0</v>
      </c>
      <c r="DX217" s="176">
        <v>0</v>
      </c>
      <c r="DY217" s="176">
        <v>0</v>
      </c>
      <c r="DZ217" s="176">
        <v>0</v>
      </c>
      <c r="EA217" s="176">
        <v>0</v>
      </c>
      <c r="EB217" s="176">
        <v>0</v>
      </c>
      <c r="EC217" s="176">
        <v>0</v>
      </c>
      <c r="ED217" s="176">
        <v>42.103999999999999</v>
      </c>
      <c r="EE217" s="176">
        <v>0</v>
      </c>
      <c r="EF217" s="277">
        <f t="shared" si="6"/>
        <v>0</v>
      </c>
      <c r="EG217" s="277">
        <f t="shared" si="7"/>
        <v>42.103999999999999</v>
      </c>
    </row>
    <row r="218" spans="1:137" x14ac:dyDescent="0.2">
      <c r="A218" s="174" t="str">
        <f>IF('1'!$A$1=1,B218,C218)</f>
        <v xml:space="preserve">       Debit</v>
      </c>
      <c r="B218" s="175" t="s">
        <v>216</v>
      </c>
      <c r="C218" s="175" t="s">
        <v>325</v>
      </c>
      <c r="D218" s="176">
        <v>0</v>
      </c>
      <c r="E218" s="176">
        <v>0</v>
      </c>
      <c r="F218" s="176">
        <v>0</v>
      </c>
      <c r="G218" s="176">
        <v>0</v>
      </c>
      <c r="H218" s="176">
        <v>0</v>
      </c>
      <c r="I218" s="176">
        <v>0</v>
      </c>
      <c r="J218" s="176">
        <v>0</v>
      </c>
      <c r="K218" s="176">
        <v>0</v>
      </c>
      <c r="L218" s="176">
        <v>0</v>
      </c>
      <c r="M218" s="176">
        <v>0</v>
      </c>
      <c r="N218" s="176">
        <v>0</v>
      </c>
      <c r="O218" s="176">
        <v>0</v>
      </c>
      <c r="P218" s="176">
        <v>0</v>
      </c>
      <c r="Q218" s="176">
        <v>0</v>
      </c>
      <c r="R218" s="176">
        <v>0</v>
      </c>
      <c r="S218" s="176">
        <v>0</v>
      </c>
      <c r="T218" s="176">
        <v>0</v>
      </c>
      <c r="U218" s="176">
        <v>0</v>
      </c>
      <c r="V218" s="176">
        <v>0</v>
      </c>
      <c r="W218" s="176">
        <v>0</v>
      </c>
      <c r="X218" s="176">
        <v>26.274999999999999</v>
      </c>
      <c r="Y218" s="176">
        <v>0</v>
      </c>
      <c r="Z218" s="176">
        <v>0</v>
      </c>
      <c r="AA218" s="176">
        <v>0</v>
      </c>
      <c r="AB218" s="176">
        <v>0</v>
      </c>
      <c r="AC218" s="176">
        <v>0</v>
      </c>
      <c r="AD218" s="176">
        <v>0</v>
      </c>
      <c r="AE218" s="176">
        <v>0</v>
      </c>
      <c r="AF218" s="176">
        <v>0</v>
      </c>
      <c r="AG218" s="176">
        <v>26.109000000000002</v>
      </c>
      <c r="AH218" s="176">
        <v>0</v>
      </c>
      <c r="AI218" s="176">
        <v>0</v>
      </c>
      <c r="AJ218" s="176">
        <v>0</v>
      </c>
      <c r="AK218" s="176">
        <v>1599.299</v>
      </c>
      <c r="AL218" s="176">
        <v>1602.316</v>
      </c>
      <c r="AM218" s="176">
        <v>1678.5070000000001</v>
      </c>
      <c r="AN218" s="176">
        <v>1706.06</v>
      </c>
      <c r="AO218" s="176">
        <v>1630.2629999999999</v>
      </c>
      <c r="AP218" s="176">
        <v>1317.06</v>
      </c>
      <c r="AQ218" s="176">
        <v>1961.3810000000001</v>
      </c>
      <c r="AR218" s="176">
        <v>2042.136</v>
      </c>
      <c r="AS218" s="176">
        <v>864.67200000000003</v>
      </c>
      <c r="AT218" s="176">
        <v>2587.2669999999998</v>
      </c>
      <c r="AU218" s="176">
        <v>2198.5770000000002</v>
      </c>
      <c r="AV218" s="176">
        <v>1888.8150000000001</v>
      </c>
      <c r="AW218" s="176">
        <v>984.45799999999997</v>
      </c>
      <c r="AX218" s="176">
        <v>782.13800000000003</v>
      </c>
      <c r="AY218" s="176">
        <v>805.88499999999999</v>
      </c>
      <c r="AZ218" s="176">
        <v>306.67099999999999</v>
      </c>
      <c r="BA218" s="176">
        <v>325.928</v>
      </c>
      <c r="BB218" s="176">
        <v>0</v>
      </c>
      <c r="BC218" s="176">
        <v>107.246</v>
      </c>
      <c r="BD218" s="176">
        <v>0</v>
      </c>
      <c r="BE218" s="176">
        <v>26.5</v>
      </c>
      <c r="BF218" s="176">
        <v>0</v>
      </c>
      <c r="BG218" s="176">
        <v>504.94</v>
      </c>
      <c r="BH218" s="176">
        <v>4384.241</v>
      </c>
      <c r="BI218" s="176">
        <v>917.904</v>
      </c>
      <c r="BJ218" s="176">
        <v>0</v>
      </c>
      <c r="BK218" s="176">
        <v>0</v>
      </c>
      <c r="BL218" s="176">
        <v>0</v>
      </c>
      <c r="BM218" s="176">
        <v>0</v>
      </c>
      <c r="BN218" s="176">
        <v>26.411999999999999</v>
      </c>
      <c r="BO218" s="176">
        <v>54.448999999999998</v>
      </c>
      <c r="BP218" s="176">
        <v>134.072</v>
      </c>
      <c r="BQ218" s="176">
        <v>26.707000000000001</v>
      </c>
      <c r="BR218" s="176">
        <v>0</v>
      </c>
      <c r="BS218" s="176">
        <v>0</v>
      </c>
      <c r="BT218" s="176">
        <v>0</v>
      </c>
      <c r="BU218" s="176">
        <v>0</v>
      </c>
      <c r="BV218" s="176">
        <v>28.31</v>
      </c>
      <c r="BW218" s="176">
        <v>0</v>
      </c>
      <c r="BX218" s="176">
        <v>0</v>
      </c>
      <c r="BY218" s="176">
        <v>0</v>
      </c>
      <c r="BZ218" s="176">
        <v>83.387</v>
      </c>
      <c r="CA218" s="176">
        <v>167.58</v>
      </c>
      <c r="CB218" s="176">
        <v>0</v>
      </c>
      <c r="CC218" s="176">
        <v>27.24</v>
      </c>
      <c r="CD218" s="176">
        <v>27.215</v>
      </c>
      <c r="CE218" s="176">
        <v>53.57</v>
      </c>
      <c r="CF218" s="176">
        <v>53.456000000000003</v>
      </c>
      <c r="CG218" s="176">
        <v>52.749000000000002</v>
      </c>
      <c r="CH218" s="176">
        <v>52.892000000000003</v>
      </c>
      <c r="CI218" s="176">
        <v>0</v>
      </c>
      <c r="CJ218" s="176">
        <v>27.981000000000002</v>
      </c>
      <c r="CK218" s="176">
        <v>28.414000000000001</v>
      </c>
      <c r="CL218" s="176">
        <v>0</v>
      </c>
      <c r="CM218" s="176">
        <v>0</v>
      </c>
      <c r="CN218" s="176">
        <v>0</v>
      </c>
      <c r="CO218" s="176">
        <v>0</v>
      </c>
      <c r="CP218" s="176">
        <v>0</v>
      </c>
      <c r="CQ218" s="176">
        <v>0</v>
      </c>
      <c r="CR218" s="176">
        <v>0</v>
      </c>
      <c r="CS218" s="176">
        <v>0</v>
      </c>
      <c r="CT218" s="176">
        <v>0</v>
      </c>
      <c r="CU218" s="176">
        <v>0</v>
      </c>
      <c r="CV218" s="176">
        <v>0</v>
      </c>
      <c r="CW218" s="176">
        <v>0</v>
      </c>
      <c r="CX218" s="176">
        <v>0</v>
      </c>
      <c r="CY218" s="176">
        <v>0</v>
      </c>
      <c r="CZ218" s="176">
        <v>0</v>
      </c>
      <c r="DA218" s="176">
        <v>0</v>
      </c>
      <c r="DB218" s="176">
        <v>0</v>
      </c>
      <c r="DC218" s="176">
        <v>0</v>
      </c>
      <c r="DD218" s="176">
        <v>0</v>
      </c>
      <c r="DE218" s="176">
        <v>0</v>
      </c>
      <c r="DF218" s="176">
        <v>0</v>
      </c>
      <c r="DG218" s="176">
        <v>0</v>
      </c>
      <c r="DH218" s="176">
        <v>0</v>
      </c>
      <c r="DI218" s="176">
        <v>0</v>
      </c>
      <c r="DJ218" s="176">
        <v>0</v>
      </c>
      <c r="DK218" s="176">
        <v>0</v>
      </c>
      <c r="DL218" s="176">
        <v>0</v>
      </c>
      <c r="DM218" s="176">
        <v>0</v>
      </c>
      <c r="DN218" s="176">
        <v>0</v>
      </c>
      <c r="DO218" s="176">
        <v>0</v>
      </c>
      <c r="DP218" s="176">
        <v>0</v>
      </c>
      <c r="DQ218" s="176">
        <v>0</v>
      </c>
      <c r="DR218" s="176">
        <v>0</v>
      </c>
      <c r="DS218" s="176">
        <v>0</v>
      </c>
      <c r="DT218" s="176">
        <v>0</v>
      </c>
      <c r="DU218" s="176">
        <v>0</v>
      </c>
      <c r="DV218" s="176">
        <v>0</v>
      </c>
      <c r="DW218" s="176">
        <v>0</v>
      </c>
      <c r="DX218" s="176">
        <v>41.53</v>
      </c>
      <c r="DY218" s="176">
        <v>41.579000000000001</v>
      </c>
      <c r="DZ218" s="176">
        <v>41.793999999999997</v>
      </c>
      <c r="EA218" s="176">
        <v>124.32599999999999</v>
      </c>
      <c r="EB218" s="176">
        <v>82.637</v>
      </c>
      <c r="EC218" s="176">
        <v>83.254000000000005</v>
      </c>
      <c r="ED218" s="176">
        <v>126.312</v>
      </c>
      <c r="EE218" s="176">
        <v>84.4</v>
      </c>
      <c r="EF218" s="277">
        <f t="shared" si="6"/>
        <v>0</v>
      </c>
      <c r="EG218" s="277">
        <f t="shared" si="7"/>
        <v>625.83199999999999</v>
      </c>
    </row>
    <row r="219" spans="1:137" x14ac:dyDescent="0.2">
      <c r="A219" s="215" t="str">
        <f>IF('1'!$A$1=1,B219,C219)</f>
        <v>Interest</v>
      </c>
      <c r="B219" s="216" t="s">
        <v>333</v>
      </c>
      <c r="C219" s="216" t="s">
        <v>332</v>
      </c>
      <c r="D219" s="176">
        <v>-2703.9690000000001</v>
      </c>
      <c r="E219" s="176">
        <v>-2276.63</v>
      </c>
      <c r="F219" s="176">
        <v>-3627.97</v>
      </c>
      <c r="G219" s="176">
        <v>-3974.1579999999999</v>
      </c>
      <c r="H219" s="176">
        <v>-4371.2889999999998</v>
      </c>
      <c r="I219" s="176">
        <v>-3269.8560000000002</v>
      </c>
      <c r="J219" s="176">
        <v>-3655.239</v>
      </c>
      <c r="K219" s="176">
        <v>-1859.9110000000001</v>
      </c>
      <c r="L219" s="176">
        <v>-3006.1120000000001</v>
      </c>
      <c r="M219" s="176">
        <v>-3996.9589999999998</v>
      </c>
      <c r="N219" s="176">
        <v>-3963.1460000000002</v>
      </c>
      <c r="O219" s="176">
        <v>-2762.19</v>
      </c>
      <c r="P219" s="176">
        <v>-752.05</v>
      </c>
      <c r="Q219" s="176">
        <v>-1108.508</v>
      </c>
      <c r="R219" s="176">
        <v>-14917.588</v>
      </c>
      <c r="S219" s="176">
        <v>-1307.104</v>
      </c>
      <c r="T219" s="176">
        <v>-1386.356</v>
      </c>
      <c r="U219" s="176">
        <v>-249.51300000000001</v>
      </c>
      <c r="V219" s="176">
        <v>-893.404</v>
      </c>
      <c r="W219" s="176">
        <v>-1027.6569999999999</v>
      </c>
      <c r="X219" s="176">
        <v>-16527.266</v>
      </c>
      <c r="Y219" s="176">
        <v>-1365.135</v>
      </c>
      <c r="Z219" s="176">
        <v>-719.62599999999998</v>
      </c>
      <c r="AA219" s="176">
        <v>-235.84100000000001</v>
      </c>
      <c r="AB219" s="176">
        <v>-1004.573</v>
      </c>
      <c r="AC219" s="176">
        <v>-162.167</v>
      </c>
      <c r="AD219" s="176">
        <v>-16173.934999999999</v>
      </c>
      <c r="AE219" s="176">
        <v>-1826.2639999999999</v>
      </c>
      <c r="AF219" s="176">
        <v>-687.01599999999996</v>
      </c>
      <c r="AG219" s="176">
        <v>-234.98</v>
      </c>
      <c r="AH219" s="176">
        <v>-1064.742</v>
      </c>
      <c r="AI219" s="176">
        <v>-128.17599999999999</v>
      </c>
      <c r="AJ219" s="176">
        <v>-16918.377</v>
      </c>
      <c r="AK219" s="176">
        <v>-986.23400000000004</v>
      </c>
      <c r="AL219" s="176">
        <v>-534.10500000000002</v>
      </c>
      <c r="AM219" s="176">
        <v>-165.09899999999999</v>
      </c>
      <c r="AN219" s="176">
        <v>-995.202</v>
      </c>
      <c r="AO219" s="176">
        <v>-353.22399999999999</v>
      </c>
      <c r="AP219" s="176">
        <v>-18201.773000000001</v>
      </c>
      <c r="AQ219" s="176">
        <v>-1072.222</v>
      </c>
      <c r="AR219" s="176">
        <v>-602.16800000000001</v>
      </c>
      <c r="AS219" s="176">
        <v>-209.61699999999999</v>
      </c>
      <c r="AT219" s="176">
        <v>-633.6160000000001</v>
      </c>
      <c r="AU219" s="176">
        <v>-1374.11</v>
      </c>
      <c r="AV219" s="176">
        <v>-17845.073</v>
      </c>
      <c r="AW219" s="176">
        <v>-1800.152</v>
      </c>
      <c r="AX219" s="176">
        <v>-1368.741</v>
      </c>
      <c r="AY219" s="176">
        <v>-222.31399999999996</v>
      </c>
      <c r="AZ219" s="176">
        <v>-864.25400000000002</v>
      </c>
      <c r="BA219" s="176">
        <v>-1358.0340000000001</v>
      </c>
      <c r="BB219" s="176">
        <v>-17837.385999999999</v>
      </c>
      <c r="BC219" s="176">
        <v>-3378.248</v>
      </c>
      <c r="BD219" s="176">
        <v>-764.98699999999997</v>
      </c>
      <c r="BE219" s="176">
        <v>-344.50099999999998</v>
      </c>
      <c r="BF219" s="176">
        <v>-1339.07</v>
      </c>
      <c r="BG219" s="176">
        <v>-1615.807</v>
      </c>
      <c r="BH219" s="176">
        <v>-18478.214</v>
      </c>
      <c r="BI219" s="176">
        <v>-3076.2179999999998</v>
      </c>
      <c r="BJ219" s="176">
        <v>-1656.991</v>
      </c>
      <c r="BK219" s="176">
        <v>-731.89200000000005</v>
      </c>
      <c r="BL219" s="176">
        <v>-2701.3670000000002</v>
      </c>
      <c r="BM219" s="176">
        <v>-2705.6179999999999</v>
      </c>
      <c r="BN219" s="176">
        <v>-18620.666999999998</v>
      </c>
      <c r="BO219" s="176">
        <v>-3838.6759999999999</v>
      </c>
      <c r="BP219" s="176">
        <v>-3003.2049999999999</v>
      </c>
      <c r="BQ219" s="176">
        <v>-2857.6860000000001</v>
      </c>
      <c r="BR219" s="176">
        <v>-4315.4290000000001</v>
      </c>
      <c r="BS219" s="176">
        <v>-2394.364</v>
      </c>
      <c r="BT219" s="176">
        <v>-18408.68</v>
      </c>
      <c r="BU219" s="176">
        <v>-3398.9940000000001</v>
      </c>
      <c r="BV219" s="176">
        <v>-2123.2620000000002</v>
      </c>
      <c r="BW219" s="176">
        <v>-450.71600000000001</v>
      </c>
      <c r="BX219" s="176">
        <v>-4007.2069999999999</v>
      </c>
      <c r="BY219" s="176">
        <v>-2955.7740000000003</v>
      </c>
      <c r="BZ219" s="176">
        <v>-19317.914000000001</v>
      </c>
      <c r="CA219" s="176">
        <v>-3295.741</v>
      </c>
      <c r="CB219" s="176">
        <v>-3477.9589999999998</v>
      </c>
      <c r="CC219" s="176">
        <v>-3078.1060000000002</v>
      </c>
      <c r="CD219" s="176">
        <v>-3483.462</v>
      </c>
      <c r="CE219" s="176">
        <v>-2410.636</v>
      </c>
      <c r="CF219" s="176">
        <v>-17560.157999999999</v>
      </c>
      <c r="CG219" s="176">
        <v>-1002.2380000000001</v>
      </c>
      <c r="CH219" s="176">
        <v>-6585.1090000000004</v>
      </c>
      <c r="CI219" s="176">
        <v>-1687.2350000000001</v>
      </c>
      <c r="CJ219" s="176">
        <v>-3805.453</v>
      </c>
      <c r="CK219" s="176">
        <v>-10427.815000000001</v>
      </c>
      <c r="CL219" s="176">
        <v>-8249.8819999999996</v>
      </c>
      <c r="CM219" s="176">
        <v>-3042.5099999999998</v>
      </c>
      <c r="CN219" s="176">
        <v>-4797.8029999999999</v>
      </c>
      <c r="CO219" s="176">
        <v>-3744.627</v>
      </c>
      <c r="CP219" s="176">
        <v>-3822.01</v>
      </c>
      <c r="CQ219" s="176">
        <v>-2962.056</v>
      </c>
      <c r="CR219" s="176">
        <v>-731.37199999999996</v>
      </c>
      <c r="CS219" s="176">
        <v>-877.64600000000007</v>
      </c>
      <c r="CT219" s="176">
        <v>-2742.645</v>
      </c>
      <c r="CU219" s="176">
        <v>-1279.9010000000001</v>
      </c>
      <c r="CV219" s="176">
        <v>-511.96</v>
      </c>
      <c r="CW219" s="176">
        <v>-987.35200000000009</v>
      </c>
      <c r="CX219" s="176">
        <v>-1535.8810000000001</v>
      </c>
      <c r="CY219" s="176">
        <v>-1023.921</v>
      </c>
      <c r="CZ219" s="176">
        <v>-3547.154</v>
      </c>
      <c r="DA219" s="176">
        <v>-438.82299999999998</v>
      </c>
      <c r="DB219" s="176">
        <v>-658.2349999999999</v>
      </c>
      <c r="DC219" s="176">
        <v>-1499.3120000000001</v>
      </c>
      <c r="DD219" s="176">
        <v>-950.78400000000011</v>
      </c>
      <c r="DE219" s="176">
        <v>-328.67</v>
      </c>
      <c r="DF219" s="176">
        <v>-1446.2159999999999</v>
      </c>
      <c r="DG219" s="176">
        <v>-667.69099999999992</v>
      </c>
      <c r="DH219" s="176">
        <v>-757.36900000000003</v>
      </c>
      <c r="DI219" s="176">
        <v>-1329.0509999999999</v>
      </c>
      <c r="DJ219" s="176">
        <v>-773.27700000000004</v>
      </c>
      <c r="DK219" s="176">
        <v>-669.12900000000002</v>
      </c>
      <c r="DL219" s="176">
        <v>-1270.722</v>
      </c>
      <c r="DM219" s="176">
        <v>-566.68499999999995</v>
      </c>
      <c r="DN219" s="176">
        <v>-2951.2930000000001</v>
      </c>
      <c r="DO219" s="176">
        <v>-1112.1129999999998</v>
      </c>
      <c r="DP219" s="176">
        <v>-329.97900000000004</v>
      </c>
      <c r="DQ219" s="176">
        <v>-371.18200000000002</v>
      </c>
      <c r="DR219" s="176">
        <v>-7732.4989999999998</v>
      </c>
      <c r="DS219" s="176">
        <v>-375.76799999999992</v>
      </c>
      <c r="DT219" s="176">
        <v>-12632.689</v>
      </c>
      <c r="DU219" s="176">
        <v>-875.09299999999996</v>
      </c>
      <c r="DV219" s="176">
        <v>-248.88400000000001</v>
      </c>
      <c r="DW219" s="176">
        <v>-455.548</v>
      </c>
      <c r="DX219" s="176">
        <v>-2699.45</v>
      </c>
      <c r="DY219" s="176">
        <v>-540.53099999999995</v>
      </c>
      <c r="DZ219" s="176">
        <v>-8651.3780000000006</v>
      </c>
      <c r="EA219" s="176">
        <v>-704.51299999999992</v>
      </c>
      <c r="EB219" s="176">
        <v>-41.318000000000012</v>
      </c>
      <c r="EC219" s="176">
        <v>-249.76200000000003</v>
      </c>
      <c r="ED219" s="176">
        <v>-2652.5520000000001</v>
      </c>
      <c r="EE219" s="176">
        <v>-211</v>
      </c>
      <c r="EF219" s="277">
        <f t="shared" si="6"/>
        <v>-18239.066999999999</v>
      </c>
      <c r="EG219" s="277">
        <f t="shared" si="7"/>
        <v>-29962.717999999997</v>
      </c>
    </row>
    <row r="220" spans="1:137" x14ac:dyDescent="0.2">
      <c r="A220" s="174" t="str">
        <f>IF('1'!$A$1=1,B220,C220)</f>
        <v xml:space="preserve">       Credit</v>
      </c>
      <c r="B220" s="175" t="s">
        <v>214</v>
      </c>
      <c r="C220" s="175" t="s">
        <v>324</v>
      </c>
      <c r="D220" s="176">
        <v>15.813000000000001</v>
      </c>
      <c r="E220" s="176">
        <v>0</v>
      </c>
      <c r="F220" s="176">
        <v>0</v>
      </c>
      <c r="G220" s="176">
        <v>0</v>
      </c>
      <c r="H220" s="176">
        <v>20.914999999999999</v>
      </c>
      <c r="I220" s="176">
        <v>0</v>
      </c>
      <c r="J220" s="176">
        <v>21.757000000000001</v>
      </c>
      <c r="K220" s="176">
        <v>0</v>
      </c>
      <c r="L220" s="176">
        <v>0</v>
      </c>
      <c r="M220" s="176">
        <v>0</v>
      </c>
      <c r="N220" s="176">
        <v>0</v>
      </c>
      <c r="O220" s="176">
        <v>0</v>
      </c>
      <c r="P220" s="176">
        <v>0</v>
      </c>
      <c r="Q220" s="176">
        <v>0</v>
      </c>
      <c r="R220" s="176">
        <v>26.356000000000002</v>
      </c>
      <c r="S220" s="176">
        <v>0</v>
      </c>
      <c r="T220" s="176">
        <v>0</v>
      </c>
      <c r="U220" s="176">
        <v>0</v>
      </c>
      <c r="V220" s="176">
        <v>0</v>
      </c>
      <c r="W220" s="176">
        <v>0</v>
      </c>
      <c r="X220" s="176">
        <v>26.274999999999999</v>
      </c>
      <c r="Y220" s="176">
        <v>0</v>
      </c>
      <c r="Z220" s="176">
        <v>0</v>
      </c>
      <c r="AA220" s="176">
        <v>0</v>
      </c>
      <c r="AB220" s="176">
        <v>0</v>
      </c>
      <c r="AC220" s="176">
        <v>0</v>
      </c>
      <c r="AD220" s="176">
        <v>27.001999999999999</v>
      </c>
      <c r="AE220" s="176">
        <v>0</v>
      </c>
      <c r="AF220" s="176">
        <v>0</v>
      </c>
      <c r="AG220" s="176">
        <v>0</v>
      </c>
      <c r="AH220" s="176">
        <v>0</v>
      </c>
      <c r="AI220" s="176">
        <v>0</v>
      </c>
      <c r="AJ220" s="176">
        <v>26.109000000000002</v>
      </c>
      <c r="AK220" s="176">
        <v>0</v>
      </c>
      <c r="AL220" s="176">
        <v>0</v>
      </c>
      <c r="AM220" s="176">
        <v>0</v>
      </c>
      <c r="AN220" s="176">
        <v>0</v>
      </c>
      <c r="AO220" s="176">
        <v>0</v>
      </c>
      <c r="AP220" s="176">
        <v>26.341000000000001</v>
      </c>
      <c r="AQ220" s="176">
        <v>0</v>
      </c>
      <c r="AR220" s="176">
        <v>0</v>
      </c>
      <c r="AS220" s="176">
        <v>0</v>
      </c>
      <c r="AT220" s="176">
        <v>26.401</v>
      </c>
      <c r="AU220" s="176">
        <v>0</v>
      </c>
      <c r="AV220" s="176">
        <v>28.190999999999999</v>
      </c>
      <c r="AW220" s="176">
        <v>0</v>
      </c>
      <c r="AX220" s="176">
        <v>0</v>
      </c>
      <c r="AY220" s="176">
        <v>83.367000000000004</v>
      </c>
      <c r="AZ220" s="176">
        <v>0</v>
      </c>
      <c r="BA220" s="176">
        <v>54.320999999999998</v>
      </c>
      <c r="BB220" s="176">
        <v>26.864000000000001</v>
      </c>
      <c r="BC220" s="176">
        <v>0</v>
      </c>
      <c r="BD220" s="176">
        <v>0</v>
      </c>
      <c r="BE220" s="176">
        <v>0</v>
      </c>
      <c r="BF220" s="176">
        <v>0</v>
      </c>
      <c r="BG220" s="176">
        <v>0</v>
      </c>
      <c r="BH220" s="176">
        <v>74.308999999999997</v>
      </c>
      <c r="BI220" s="176">
        <v>0</v>
      </c>
      <c r="BJ220" s="176">
        <v>0</v>
      </c>
      <c r="BK220" s="176">
        <v>0</v>
      </c>
      <c r="BL220" s="176">
        <v>0</v>
      </c>
      <c r="BM220" s="176">
        <v>0</v>
      </c>
      <c r="BN220" s="176">
        <v>52.825000000000003</v>
      </c>
      <c r="BO220" s="176">
        <v>0</v>
      </c>
      <c r="BP220" s="176">
        <v>0</v>
      </c>
      <c r="BQ220" s="176">
        <v>0</v>
      </c>
      <c r="BR220" s="176">
        <v>0</v>
      </c>
      <c r="BS220" s="176">
        <v>27.521000000000001</v>
      </c>
      <c r="BT220" s="176">
        <v>55.953000000000003</v>
      </c>
      <c r="BU220" s="176">
        <v>28.324999999999999</v>
      </c>
      <c r="BV220" s="176">
        <v>28.31</v>
      </c>
      <c r="BW220" s="176">
        <v>0</v>
      </c>
      <c r="BX220" s="176">
        <v>0</v>
      </c>
      <c r="BY220" s="176">
        <v>55.768999999999998</v>
      </c>
      <c r="BZ220" s="176">
        <v>83.387</v>
      </c>
      <c r="CA220" s="176">
        <v>27.93</v>
      </c>
      <c r="CB220" s="176">
        <v>55.206000000000003</v>
      </c>
      <c r="CC220" s="176">
        <v>163.43899999999999</v>
      </c>
      <c r="CD220" s="176">
        <v>0</v>
      </c>
      <c r="CE220" s="176">
        <v>26.785</v>
      </c>
      <c r="CF220" s="176">
        <v>80.183000000000007</v>
      </c>
      <c r="CG220" s="176">
        <v>26.375</v>
      </c>
      <c r="CH220" s="176">
        <v>26.446000000000002</v>
      </c>
      <c r="CI220" s="176">
        <v>27.213000000000001</v>
      </c>
      <c r="CJ220" s="176">
        <v>0</v>
      </c>
      <c r="CK220" s="176">
        <v>56.826999999999998</v>
      </c>
      <c r="CL220" s="176">
        <v>175.529</v>
      </c>
      <c r="CM220" s="176">
        <v>29.254999999999999</v>
      </c>
      <c r="CN220" s="176">
        <v>58.51</v>
      </c>
      <c r="CO220" s="176">
        <v>29.254999999999999</v>
      </c>
      <c r="CP220" s="176">
        <v>0</v>
      </c>
      <c r="CQ220" s="176">
        <v>36.569000000000003</v>
      </c>
      <c r="CR220" s="176">
        <v>0</v>
      </c>
      <c r="CS220" s="176">
        <v>36.569000000000003</v>
      </c>
      <c r="CT220" s="176">
        <v>36.569000000000003</v>
      </c>
      <c r="CU220" s="176">
        <v>0</v>
      </c>
      <c r="CV220" s="176">
        <v>0</v>
      </c>
      <c r="CW220" s="176">
        <v>36.569000000000003</v>
      </c>
      <c r="CX220" s="176">
        <v>73.137</v>
      </c>
      <c r="CY220" s="176">
        <v>73.137</v>
      </c>
      <c r="CZ220" s="176">
        <v>73.137</v>
      </c>
      <c r="DA220" s="176">
        <v>36.569000000000003</v>
      </c>
      <c r="DB220" s="176">
        <v>73.137</v>
      </c>
      <c r="DC220" s="176">
        <v>36.569000000000003</v>
      </c>
      <c r="DD220" s="176">
        <v>73.137</v>
      </c>
      <c r="DE220" s="176">
        <v>73.037999999999997</v>
      </c>
      <c r="DF220" s="176">
        <v>144.62200000000001</v>
      </c>
      <c r="DG220" s="176">
        <v>37.094000000000001</v>
      </c>
      <c r="DH220" s="176">
        <v>75.736999999999995</v>
      </c>
      <c r="DI220" s="176">
        <v>113.919</v>
      </c>
      <c r="DJ220" s="176">
        <v>115.992</v>
      </c>
      <c r="DK220" s="176">
        <v>118.08199999999999</v>
      </c>
      <c r="DL220" s="176">
        <v>198.55</v>
      </c>
      <c r="DM220" s="176">
        <v>80.954999999999998</v>
      </c>
      <c r="DN220" s="176">
        <v>204.95099999999999</v>
      </c>
      <c r="DO220" s="176">
        <v>205.947</v>
      </c>
      <c r="DP220" s="176">
        <v>206.23699999999999</v>
      </c>
      <c r="DQ220" s="176">
        <v>164.97</v>
      </c>
      <c r="DR220" s="176">
        <v>165.40100000000001</v>
      </c>
      <c r="DS220" s="176">
        <v>167.00800000000001</v>
      </c>
      <c r="DT220" s="176">
        <v>168.43600000000001</v>
      </c>
      <c r="DU220" s="176">
        <v>500.053</v>
      </c>
      <c r="DV220" s="176">
        <v>207.404</v>
      </c>
      <c r="DW220" s="176">
        <v>124.241</v>
      </c>
      <c r="DX220" s="176">
        <v>207.65</v>
      </c>
      <c r="DY220" s="176">
        <v>166.31700000000001</v>
      </c>
      <c r="DZ220" s="176">
        <v>250.76499999999999</v>
      </c>
      <c r="EA220" s="176">
        <v>248.65100000000001</v>
      </c>
      <c r="EB220" s="176">
        <v>247.91</v>
      </c>
      <c r="EC220" s="176">
        <v>208.136</v>
      </c>
      <c r="ED220" s="176">
        <v>210.52</v>
      </c>
      <c r="EE220" s="176">
        <v>295.399</v>
      </c>
      <c r="EF220" s="277">
        <f t="shared" si="6"/>
        <v>1817.7490000000003</v>
      </c>
      <c r="EG220" s="277">
        <f t="shared" si="7"/>
        <v>2835.482</v>
      </c>
    </row>
    <row r="221" spans="1:137" x14ac:dyDescent="0.2">
      <c r="A221" s="174" t="str">
        <f>IF('1'!$A$1=1,B221,C221)</f>
        <v xml:space="preserve">       Debit</v>
      </c>
      <c r="B221" s="175" t="s">
        <v>216</v>
      </c>
      <c r="C221" s="175" t="s">
        <v>325</v>
      </c>
      <c r="D221" s="176">
        <v>2719.7820000000002</v>
      </c>
      <c r="E221" s="176">
        <v>2276.63</v>
      </c>
      <c r="F221" s="176">
        <v>3627.97</v>
      </c>
      <c r="G221" s="176">
        <v>3974.1579999999999</v>
      </c>
      <c r="H221" s="176">
        <v>4392.2039999999997</v>
      </c>
      <c r="I221" s="176">
        <v>3269.8560000000002</v>
      </c>
      <c r="J221" s="176">
        <v>3676.9960000000001</v>
      </c>
      <c r="K221" s="176">
        <v>1859.9110000000001</v>
      </c>
      <c r="L221" s="176">
        <v>3006.1120000000001</v>
      </c>
      <c r="M221" s="176">
        <v>3996.9589999999998</v>
      </c>
      <c r="N221" s="176">
        <v>3963.1460000000002</v>
      </c>
      <c r="O221" s="176">
        <v>2762.19</v>
      </c>
      <c r="P221" s="176">
        <v>752.05</v>
      </c>
      <c r="Q221" s="176">
        <v>1108.508</v>
      </c>
      <c r="R221" s="176">
        <v>14943.944</v>
      </c>
      <c r="S221" s="176">
        <v>1307.104</v>
      </c>
      <c r="T221" s="176">
        <v>1386.356</v>
      </c>
      <c r="U221" s="176">
        <v>249.51300000000001</v>
      </c>
      <c r="V221" s="176">
        <v>893.404</v>
      </c>
      <c r="W221" s="176">
        <v>1027.6569999999999</v>
      </c>
      <c r="X221" s="176">
        <v>16553.541000000001</v>
      </c>
      <c r="Y221" s="176">
        <v>1365.135</v>
      </c>
      <c r="Z221" s="176">
        <v>719.62599999999998</v>
      </c>
      <c r="AA221" s="176">
        <v>235.84100000000001</v>
      </c>
      <c r="AB221" s="176">
        <v>1004.573</v>
      </c>
      <c r="AC221" s="176">
        <v>162.167</v>
      </c>
      <c r="AD221" s="176">
        <v>16200.937</v>
      </c>
      <c r="AE221" s="176">
        <v>1826.2639999999999</v>
      </c>
      <c r="AF221" s="176">
        <v>687.01599999999996</v>
      </c>
      <c r="AG221" s="176">
        <v>234.98</v>
      </c>
      <c r="AH221" s="176">
        <v>1064.742</v>
      </c>
      <c r="AI221" s="176">
        <v>128.17599999999999</v>
      </c>
      <c r="AJ221" s="176">
        <v>16944.486000000001</v>
      </c>
      <c r="AK221" s="176">
        <v>986.23400000000004</v>
      </c>
      <c r="AL221" s="176">
        <v>534.10500000000002</v>
      </c>
      <c r="AM221" s="176">
        <v>165.09899999999999</v>
      </c>
      <c r="AN221" s="176">
        <v>995.202</v>
      </c>
      <c r="AO221" s="176">
        <v>353.22399999999999</v>
      </c>
      <c r="AP221" s="176">
        <v>18228.114000000001</v>
      </c>
      <c r="AQ221" s="176">
        <v>1072.222</v>
      </c>
      <c r="AR221" s="176">
        <v>602.16800000000001</v>
      </c>
      <c r="AS221" s="176">
        <v>209.61699999999999</v>
      </c>
      <c r="AT221" s="176">
        <v>660.01700000000005</v>
      </c>
      <c r="AU221" s="176">
        <v>1374.11</v>
      </c>
      <c r="AV221" s="176">
        <v>17873.263999999999</v>
      </c>
      <c r="AW221" s="176">
        <v>1800.152</v>
      </c>
      <c r="AX221" s="176">
        <v>1368.741</v>
      </c>
      <c r="AY221" s="176">
        <v>305.68099999999998</v>
      </c>
      <c r="AZ221" s="176">
        <v>864.25400000000002</v>
      </c>
      <c r="BA221" s="176">
        <v>1412.355</v>
      </c>
      <c r="BB221" s="176">
        <v>17864.25</v>
      </c>
      <c r="BC221" s="176">
        <v>3378.248</v>
      </c>
      <c r="BD221" s="176">
        <v>764.98699999999997</v>
      </c>
      <c r="BE221" s="176">
        <v>344.50099999999998</v>
      </c>
      <c r="BF221" s="176">
        <v>1339.07</v>
      </c>
      <c r="BG221" s="176">
        <v>1615.807</v>
      </c>
      <c r="BH221" s="176">
        <v>18552.523000000001</v>
      </c>
      <c r="BI221" s="176">
        <v>3076.2179999999998</v>
      </c>
      <c r="BJ221" s="176">
        <v>1656.991</v>
      </c>
      <c r="BK221" s="176">
        <v>731.89200000000005</v>
      </c>
      <c r="BL221" s="176">
        <v>2701.3670000000002</v>
      </c>
      <c r="BM221" s="176">
        <v>2705.6179999999999</v>
      </c>
      <c r="BN221" s="176">
        <v>18673.491999999998</v>
      </c>
      <c r="BO221" s="176">
        <v>3838.6759999999999</v>
      </c>
      <c r="BP221" s="176">
        <v>3003.2049999999999</v>
      </c>
      <c r="BQ221" s="176">
        <v>2857.6860000000001</v>
      </c>
      <c r="BR221" s="176">
        <v>4315.4290000000001</v>
      </c>
      <c r="BS221" s="176">
        <v>2421.8850000000002</v>
      </c>
      <c r="BT221" s="176">
        <v>18464.633000000002</v>
      </c>
      <c r="BU221" s="176">
        <v>3427.319</v>
      </c>
      <c r="BV221" s="176">
        <v>2151.5720000000001</v>
      </c>
      <c r="BW221" s="176">
        <v>450.71600000000001</v>
      </c>
      <c r="BX221" s="176">
        <v>4007.2069999999999</v>
      </c>
      <c r="BY221" s="176">
        <v>3011.5430000000001</v>
      </c>
      <c r="BZ221" s="176">
        <v>19401.300999999999</v>
      </c>
      <c r="CA221" s="176">
        <v>3323.6709999999998</v>
      </c>
      <c r="CB221" s="176">
        <v>3533.165</v>
      </c>
      <c r="CC221" s="176">
        <v>3241.5450000000001</v>
      </c>
      <c r="CD221" s="176">
        <v>3483.462</v>
      </c>
      <c r="CE221" s="176">
        <v>2437.4209999999998</v>
      </c>
      <c r="CF221" s="176">
        <v>17640.341</v>
      </c>
      <c r="CG221" s="176">
        <v>1028.6130000000001</v>
      </c>
      <c r="CH221" s="176">
        <v>6611.5550000000003</v>
      </c>
      <c r="CI221" s="176">
        <v>1714.4480000000001</v>
      </c>
      <c r="CJ221" s="176">
        <v>3805.453</v>
      </c>
      <c r="CK221" s="176">
        <v>10484.642</v>
      </c>
      <c r="CL221" s="176">
        <v>8425.4110000000001</v>
      </c>
      <c r="CM221" s="176">
        <v>3071.7649999999999</v>
      </c>
      <c r="CN221" s="176">
        <v>4856.3130000000001</v>
      </c>
      <c r="CO221" s="176">
        <v>3773.8820000000001</v>
      </c>
      <c r="CP221" s="176">
        <v>3822.01</v>
      </c>
      <c r="CQ221" s="176">
        <v>2998.625</v>
      </c>
      <c r="CR221" s="176">
        <v>731.37199999999996</v>
      </c>
      <c r="CS221" s="176">
        <v>914.21500000000003</v>
      </c>
      <c r="CT221" s="176">
        <v>2779.2139999999999</v>
      </c>
      <c r="CU221" s="176">
        <v>1279.9010000000001</v>
      </c>
      <c r="CV221" s="176">
        <v>511.96</v>
      </c>
      <c r="CW221" s="176">
        <v>1023.921</v>
      </c>
      <c r="CX221" s="176">
        <v>1609.018</v>
      </c>
      <c r="CY221" s="176">
        <v>1097.058</v>
      </c>
      <c r="CZ221" s="176">
        <v>3620.2910000000002</v>
      </c>
      <c r="DA221" s="176">
        <v>475.392</v>
      </c>
      <c r="DB221" s="176">
        <v>731.37199999999996</v>
      </c>
      <c r="DC221" s="176">
        <v>1535.8810000000001</v>
      </c>
      <c r="DD221" s="176">
        <v>1023.921</v>
      </c>
      <c r="DE221" s="176">
        <v>401.70800000000003</v>
      </c>
      <c r="DF221" s="176">
        <v>1590.838</v>
      </c>
      <c r="DG221" s="176">
        <v>704.78499999999997</v>
      </c>
      <c r="DH221" s="176">
        <v>833.10599999999999</v>
      </c>
      <c r="DI221" s="176">
        <v>1442.97</v>
      </c>
      <c r="DJ221" s="176">
        <v>889.26900000000001</v>
      </c>
      <c r="DK221" s="176">
        <v>787.21100000000001</v>
      </c>
      <c r="DL221" s="176">
        <v>1469.2719999999999</v>
      </c>
      <c r="DM221" s="176">
        <v>647.64</v>
      </c>
      <c r="DN221" s="176">
        <v>3156.2440000000001</v>
      </c>
      <c r="DO221" s="176">
        <v>1318.06</v>
      </c>
      <c r="DP221" s="176">
        <v>536.21600000000001</v>
      </c>
      <c r="DQ221" s="176">
        <v>536.15200000000004</v>
      </c>
      <c r="DR221" s="176">
        <v>7897.9</v>
      </c>
      <c r="DS221" s="176">
        <v>542.77599999999995</v>
      </c>
      <c r="DT221" s="176">
        <v>12801.125</v>
      </c>
      <c r="DU221" s="176">
        <v>1375.146</v>
      </c>
      <c r="DV221" s="176">
        <v>456.28800000000001</v>
      </c>
      <c r="DW221" s="176">
        <v>579.78899999999999</v>
      </c>
      <c r="DX221" s="176">
        <v>2907.1</v>
      </c>
      <c r="DY221" s="176">
        <v>706.84799999999996</v>
      </c>
      <c r="DZ221" s="176">
        <v>8902.143</v>
      </c>
      <c r="EA221" s="176">
        <v>953.16399999999999</v>
      </c>
      <c r="EB221" s="176">
        <v>289.22800000000001</v>
      </c>
      <c r="EC221" s="176">
        <v>457.89800000000002</v>
      </c>
      <c r="ED221" s="176">
        <v>2863.0720000000001</v>
      </c>
      <c r="EE221" s="176">
        <v>506.399</v>
      </c>
      <c r="EF221" s="277">
        <f t="shared" si="6"/>
        <v>20056.816000000003</v>
      </c>
      <c r="EG221" s="277">
        <f t="shared" si="7"/>
        <v>32798.200000000004</v>
      </c>
    </row>
    <row r="222" spans="1:137" x14ac:dyDescent="0.2">
      <c r="A222" s="205" t="str">
        <f>IF('1'!$A$1=1,B222,C222)</f>
        <v>Other investment</v>
      </c>
      <c r="B222" s="206" t="s">
        <v>153</v>
      </c>
      <c r="C222" s="206" t="s">
        <v>152</v>
      </c>
      <c r="D222" s="179">
        <v>-4380.1129999999994</v>
      </c>
      <c r="E222" s="179">
        <v>-5287.6570000000002</v>
      </c>
      <c r="F222" s="179">
        <v>-5116.3670000000002</v>
      </c>
      <c r="G222" s="179">
        <v>-4223.9619999999995</v>
      </c>
      <c r="H222" s="179">
        <v>-4183.0509999999995</v>
      </c>
      <c r="I222" s="179">
        <v>-4013.0050000000001</v>
      </c>
      <c r="J222" s="179">
        <v>-4982.4380000000001</v>
      </c>
      <c r="K222" s="179">
        <v>-3784.7020000000002</v>
      </c>
      <c r="L222" s="179">
        <v>-3637.8310000000001</v>
      </c>
      <c r="M222" s="179">
        <v>-5875.3119999999999</v>
      </c>
      <c r="N222" s="179">
        <v>-6830.5989999999993</v>
      </c>
      <c r="O222" s="179">
        <v>-5290.2959999999994</v>
      </c>
      <c r="P222" s="179">
        <v>-5531.21</v>
      </c>
      <c r="Q222" s="179">
        <v>-5753.6850000000004</v>
      </c>
      <c r="R222" s="179">
        <v>-3610.7940000000003</v>
      </c>
      <c r="S222" s="179">
        <v>-4305.7560000000003</v>
      </c>
      <c r="T222" s="179">
        <v>-3730.558</v>
      </c>
      <c r="U222" s="179">
        <v>-4765.7060000000001</v>
      </c>
      <c r="V222" s="179">
        <v>-4938.5389999999998</v>
      </c>
      <c r="W222" s="179">
        <v>-2907.5170000000003</v>
      </c>
      <c r="X222" s="179">
        <v>-3520.9119999999998</v>
      </c>
      <c r="Y222" s="179">
        <v>-4069.6489999999999</v>
      </c>
      <c r="Z222" s="179">
        <v>-5448.5990000000002</v>
      </c>
      <c r="AA222" s="179">
        <v>-5502.95</v>
      </c>
      <c r="AB222" s="179">
        <v>-5104.3150000000005</v>
      </c>
      <c r="AC222" s="179">
        <v>-3810.9160000000002</v>
      </c>
      <c r="AD222" s="179">
        <v>-4779.2759999999998</v>
      </c>
      <c r="AE222" s="179">
        <v>-2981.1080000000002</v>
      </c>
      <c r="AF222" s="179">
        <v>-3355.8090000000002</v>
      </c>
      <c r="AG222" s="179">
        <v>-2271.471</v>
      </c>
      <c r="AH222" s="179">
        <v>-3869.4279999999999</v>
      </c>
      <c r="AI222" s="179">
        <v>-4050.3730000000005</v>
      </c>
      <c r="AJ222" s="179">
        <v>-3602.9879999999998</v>
      </c>
      <c r="AK222" s="179">
        <v>-4691.2759999999998</v>
      </c>
      <c r="AL222" s="179">
        <v>-3925.6759999999999</v>
      </c>
      <c r="AM222" s="179">
        <v>-10841.504000000001</v>
      </c>
      <c r="AN222" s="179">
        <v>-5317.2190000000001</v>
      </c>
      <c r="AO222" s="179">
        <v>-3776.7760000000003</v>
      </c>
      <c r="AP222" s="179">
        <v>-3608.7449999999999</v>
      </c>
      <c r="AQ222" s="179">
        <v>-3765.8519999999999</v>
      </c>
      <c r="AR222" s="179">
        <v>-3901.0030000000006</v>
      </c>
      <c r="AS222" s="179">
        <v>-2410.6</v>
      </c>
      <c r="AT222" s="179">
        <v>-4197.7089999999998</v>
      </c>
      <c r="AU222" s="179">
        <v>-4946.7979999999998</v>
      </c>
      <c r="AV222" s="179">
        <v>-2480.8320000000003</v>
      </c>
      <c r="AW222" s="179">
        <v>-3881.5789999999997</v>
      </c>
      <c r="AX222" s="179">
        <v>-3771.0230000000001</v>
      </c>
      <c r="AY222" s="179">
        <v>-8447.8979999999992</v>
      </c>
      <c r="AZ222" s="179">
        <v>-5380.6810000000005</v>
      </c>
      <c r="BA222" s="179">
        <v>-3693.8529999999996</v>
      </c>
      <c r="BB222" s="179">
        <v>-2659.49</v>
      </c>
      <c r="BC222" s="179">
        <v>-2573.904</v>
      </c>
      <c r="BD222" s="179">
        <v>-3191.8409999999999</v>
      </c>
      <c r="BE222" s="179">
        <v>-2464.5099999999998</v>
      </c>
      <c r="BF222" s="179">
        <v>-2523.6329999999998</v>
      </c>
      <c r="BG222" s="179">
        <v>-4266.741</v>
      </c>
      <c r="BH222" s="179">
        <v>-2055.8879999999999</v>
      </c>
      <c r="BI222" s="179">
        <v>-2456.0129999999999</v>
      </c>
      <c r="BJ222" s="179">
        <v>-3460.1880000000001</v>
      </c>
      <c r="BK222" s="179">
        <v>-7673.0659999999998</v>
      </c>
      <c r="BL222" s="179">
        <v>-3786.7389999999996</v>
      </c>
      <c r="BM222" s="179">
        <v>-8166.0470000000005</v>
      </c>
      <c r="BN222" s="179">
        <v>-1716.7989999999998</v>
      </c>
      <c r="BO222" s="179">
        <v>-2858.5879999999997</v>
      </c>
      <c r="BP222" s="179">
        <v>-3459.049</v>
      </c>
      <c r="BQ222" s="179">
        <v>-3739.0280000000002</v>
      </c>
      <c r="BR222" s="179">
        <v>-2567.4070000000002</v>
      </c>
      <c r="BS222" s="179">
        <v>-4348.3850000000002</v>
      </c>
      <c r="BT222" s="179">
        <v>-1846.463</v>
      </c>
      <c r="BU222" s="179">
        <v>-3257.3690000000001</v>
      </c>
      <c r="BV222" s="179">
        <v>-2604.5340000000001</v>
      </c>
      <c r="BW222" s="179">
        <v>-11211.547999999999</v>
      </c>
      <c r="BX222" s="179">
        <v>-2455.12</v>
      </c>
      <c r="BY222" s="179">
        <v>-2481.7349999999997</v>
      </c>
      <c r="BZ222" s="179">
        <v>-1111.8229999999999</v>
      </c>
      <c r="CA222" s="179">
        <v>-893.76099999999997</v>
      </c>
      <c r="CB222" s="179">
        <v>-3588.3710000000001</v>
      </c>
      <c r="CC222" s="179">
        <v>-2124.71</v>
      </c>
      <c r="CD222" s="179">
        <v>-2149.9490000000001</v>
      </c>
      <c r="CE222" s="179">
        <v>-1928.509</v>
      </c>
      <c r="CF222" s="179">
        <v>-1202.7510000000002</v>
      </c>
      <c r="CG222" s="179">
        <v>-1345.1079999999999</v>
      </c>
      <c r="CH222" s="179">
        <v>-2961.9769999999999</v>
      </c>
      <c r="CI222" s="179">
        <v>-5687.6129999999994</v>
      </c>
      <c r="CJ222" s="179">
        <v>-2602.259</v>
      </c>
      <c r="CK222" s="179">
        <v>-3494.8810000000003</v>
      </c>
      <c r="CL222" s="179">
        <v>-1521.2550000000001</v>
      </c>
      <c r="CM222" s="179">
        <v>-1989.3330000000001</v>
      </c>
      <c r="CN222" s="179">
        <v>-2194.1180000000004</v>
      </c>
      <c r="CO222" s="179">
        <v>-1492</v>
      </c>
      <c r="CP222" s="179">
        <v>-1082.903</v>
      </c>
      <c r="CQ222" s="179">
        <v>-4607.643</v>
      </c>
      <c r="CR222" s="179">
        <v>-1097.058</v>
      </c>
      <c r="CS222" s="179">
        <v>-1828.4299999999998</v>
      </c>
      <c r="CT222" s="179">
        <v>-5704.7020000000002</v>
      </c>
      <c r="CU222" s="179">
        <v>-3144.8990000000003</v>
      </c>
      <c r="CV222" s="179">
        <v>-1097.0580000000002</v>
      </c>
      <c r="CW222" s="179">
        <v>-9361.5619999999999</v>
      </c>
      <c r="CX222" s="179">
        <v>-1133.6260000000002</v>
      </c>
      <c r="CY222" s="179">
        <v>-2596.3710000000001</v>
      </c>
      <c r="CZ222" s="179">
        <v>-6582.348</v>
      </c>
      <c r="DA222" s="179">
        <v>-2157.5479999999998</v>
      </c>
      <c r="DB222" s="179">
        <v>-36.56899999999996</v>
      </c>
      <c r="DC222" s="179">
        <v>-10824.306</v>
      </c>
      <c r="DD222" s="179">
        <v>36.56899999999996</v>
      </c>
      <c r="DE222" s="179">
        <v>-2958.0349999999999</v>
      </c>
      <c r="DF222" s="179">
        <v>-8424.2119999999995</v>
      </c>
      <c r="DG222" s="179">
        <v>-2299.8240000000001</v>
      </c>
      <c r="DH222" s="179">
        <v>1401.1330000000003</v>
      </c>
      <c r="DI222" s="179">
        <v>-17163.748</v>
      </c>
      <c r="DJ222" s="179">
        <v>-1546.5540000000001</v>
      </c>
      <c r="DK222" s="179">
        <v>-4250.9389999999994</v>
      </c>
      <c r="DL222" s="179">
        <v>-8696.5010000000002</v>
      </c>
      <c r="DM222" s="179">
        <v>-2509.6060000000002</v>
      </c>
      <c r="DN222" s="179">
        <v>163.96099999999979</v>
      </c>
      <c r="DO222" s="179">
        <v>-17175.968999999997</v>
      </c>
      <c r="DP222" s="179">
        <v>-2351.0990000000002</v>
      </c>
      <c r="DQ222" s="179">
        <v>-6681.2789999999995</v>
      </c>
      <c r="DR222" s="179">
        <v>-11950.226000000001</v>
      </c>
      <c r="DS222" s="179">
        <v>-2588.625</v>
      </c>
      <c r="DT222" s="179">
        <v>-631.63399999999956</v>
      </c>
      <c r="DU222" s="179">
        <v>-16251.728999999999</v>
      </c>
      <c r="DV222" s="179">
        <v>-1410.3430000000003</v>
      </c>
      <c r="DW222" s="179">
        <v>-4265.59</v>
      </c>
      <c r="DX222" s="179">
        <v>-7558.46</v>
      </c>
      <c r="DY222" s="179">
        <v>-6819.0049999999992</v>
      </c>
      <c r="DZ222" s="179">
        <v>-9069.32</v>
      </c>
      <c r="EA222" s="179">
        <v>-14463.223000000002</v>
      </c>
      <c r="EB222" s="179">
        <v>-1941.96</v>
      </c>
      <c r="EC222" s="179">
        <v>-5245.0149999999994</v>
      </c>
      <c r="ED222" s="179">
        <v>-8210.2800000000007</v>
      </c>
      <c r="EE222" s="179">
        <v>-12828.77</v>
      </c>
      <c r="EF222" s="278">
        <f t="shared" si="6"/>
        <v>-73349.452000000005</v>
      </c>
      <c r="EG222" s="278">
        <f t="shared" si="7"/>
        <v>-88695.329000000012</v>
      </c>
    </row>
    <row r="223" spans="1:137" x14ac:dyDescent="0.2">
      <c r="A223" s="174" t="str">
        <f>IF('1'!$A$1=1,B223,C223)</f>
        <v xml:space="preserve">      Credit</v>
      </c>
      <c r="B223" s="175" t="s">
        <v>214</v>
      </c>
      <c r="C223" s="175" t="s">
        <v>245</v>
      </c>
      <c r="D223" s="176">
        <v>110.68899999999999</v>
      </c>
      <c r="E223" s="176">
        <v>146.87899999999999</v>
      </c>
      <c r="F223" s="176">
        <v>325.58699999999999</v>
      </c>
      <c r="G223" s="176">
        <v>204.38499999999999</v>
      </c>
      <c r="H223" s="176">
        <v>271.89800000000002</v>
      </c>
      <c r="I223" s="176">
        <v>254.79400000000001</v>
      </c>
      <c r="J223" s="176">
        <v>174.059</v>
      </c>
      <c r="K223" s="176">
        <v>129.761</v>
      </c>
      <c r="L223" s="176">
        <v>196.05099999999999</v>
      </c>
      <c r="M223" s="176">
        <v>65.524000000000001</v>
      </c>
      <c r="N223" s="176">
        <v>256.43900000000002</v>
      </c>
      <c r="O223" s="176">
        <v>257.49200000000002</v>
      </c>
      <c r="P223" s="176">
        <v>145.55799999999999</v>
      </c>
      <c r="Q223" s="176">
        <v>343.11</v>
      </c>
      <c r="R223" s="176">
        <v>527.12300000000005</v>
      </c>
      <c r="S223" s="176">
        <v>153.77699999999999</v>
      </c>
      <c r="T223" s="176">
        <v>352.89100000000002</v>
      </c>
      <c r="U223" s="176">
        <v>199.61099999999999</v>
      </c>
      <c r="V223" s="176">
        <v>148.90100000000001</v>
      </c>
      <c r="W223" s="176">
        <v>325.84300000000002</v>
      </c>
      <c r="X223" s="176">
        <v>262.755</v>
      </c>
      <c r="Y223" s="176">
        <v>257.57299999999998</v>
      </c>
      <c r="Z223" s="176">
        <v>334.11200000000002</v>
      </c>
      <c r="AA223" s="176">
        <v>183.43199999999999</v>
      </c>
      <c r="AB223" s="176">
        <v>325.80700000000002</v>
      </c>
      <c r="AC223" s="176">
        <v>351.36099999999999</v>
      </c>
      <c r="AD223" s="176">
        <v>459.02699999999999</v>
      </c>
      <c r="AE223" s="176">
        <v>402.85199999999998</v>
      </c>
      <c r="AF223" s="176">
        <v>317.084</v>
      </c>
      <c r="AG223" s="176">
        <v>287.197</v>
      </c>
      <c r="AH223" s="176">
        <v>389.54</v>
      </c>
      <c r="AI223" s="176">
        <v>410.16399999999999</v>
      </c>
      <c r="AJ223" s="176">
        <v>208.869</v>
      </c>
      <c r="AK223" s="176">
        <v>453.13499999999999</v>
      </c>
      <c r="AL223" s="176">
        <v>427.28399999999999</v>
      </c>
      <c r="AM223" s="176">
        <v>412.74799999999999</v>
      </c>
      <c r="AN223" s="176">
        <v>227.47499999999999</v>
      </c>
      <c r="AO223" s="176">
        <v>733.61800000000005</v>
      </c>
      <c r="AP223" s="176">
        <v>553.16499999999996</v>
      </c>
      <c r="AQ223" s="176">
        <v>601.49</v>
      </c>
      <c r="AR223" s="176">
        <v>523.62400000000002</v>
      </c>
      <c r="AS223" s="176">
        <v>366.83</v>
      </c>
      <c r="AT223" s="176">
        <v>765.62</v>
      </c>
      <c r="AU223" s="176">
        <v>714.53700000000003</v>
      </c>
      <c r="AV223" s="176">
        <v>761.16399999999999</v>
      </c>
      <c r="AW223" s="176">
        <v>731.31200000000001</v>
      </c>
      <c r="AX223" s="176">
        <v>865.93799999999999</v>
      </c>
      <c r="AY223" s="176">
        <v>722.51800000000003</v>
      </c>
      <c r="AZ223" s="176">
        <v>920.01300000000003</v>
      </c>
      <c r="BA223" s="176">
        <v>896.30200000000002</v>
      </c>
      <c r="BB223" s="176">
        <v>913.36</v>
      </c>
      <c r="BC223" s="176">
        <v>938.40200000000004</v>
      </c>
      <c r="BD223" s="176">
        <v>1028.7750000000001</v>
      </c>
      <c r="BE223" s="176">
        <v>715.50300000000004</v>
      </c>
      <c r="BF223" s="176">
        <v>1107.308</v>
      </c>
      <c r="BG223" s="176">
        <v>782.65700000000004</v>
      </c>
      <c r="BH223" s="176">
        <v>1040.328</v>
      </c>
      <c r="BI223" s="176">
        <v>645.01300000000003</v>
      </c>
      <c r="BJ223" s="176">
        <v>755.39300000000003</v>
      </c>
      <c r="BK223" s="176">
        <v>967.98699999999997</v>
      </c>
      <c r="BL223" s="176">
        <v>1061.251</v>
      </c>
      <c r="BM223" s="176">
        <v>1008.457</v>
      </c>
      <c r="BN223" s="176">
        <v>1109.316</v>
      </c>
      <c r="BO223" s="176">
        <v>653.39200000000005</v>
      </c>
      <c r="BP223" s="176">
        <v>670.35799999999995</v>
      </c>
      <c r="BQ223" s="176">
        <v>1014.879</v>
      </c>
      <c r="BR223" s="176">
        <v>764.75900000000001</v>
      </c>
      <c r="BS223" s="176">
        <v>880.68499999999995</v>
      </c>
      <c r="BT223" s="176">
        <v>615.48800000000006</v>
      </c>
      <c r="BU223" s="176">
        <v>226.6</v>
      </c>
      <c r="BV223" s="176">
        <v>1160.7159999999999</v>
      </c>
      <c r="BW223" s="176">
        <v>704.24300000000005</v>
      </c>
      <c r="BX223" s="176">
        <v>310.41699999999997</v>
      </c>
      <c r="BY223" s="176">
        <v>975.96299999999997</v>
      </c>
      <c r="BZ223" s="176">
        <v>861.66200000000003</v>
      </c>
      <c r="CA223" s="176">
        <v>502.74</v>
      </c>
      <c r="CB223" s="176">
        <v>883.29100000000005</v>
      </c>
      <c r="CC223" s="176">
        <v>599.27700000000004</v>
      </c>
      <c r="CD223" s="176">
        <v>190.50200000000001</v>
      </c>
      <c r="CE223" s="176">
        <v>964.255</v>
      </c>
      <c r="CF223" s="176">
        <v>481.1</v>
      </c>
      <c r="CG223" s="176">
        <v>184.62299999999999</v>
      </c>
      <c r="CH223" s="176">
        <v>714.048</v>
      </c>
      <c r="CI223" s="176">
        <v>680.33699999999999</v>
      </c>
      <c r="CJ223" s="176">
        <v>559.625</v>
      </c>
      <c r="CK223" s="176">
        <v>511.44600000000003</v>
      </c>
      <c r="CL223" s="176">
        <v>468.07799999999997</v>
      </c>
      <c r="CM223" s="176">
        <v>117.02</v>
      </c>
      <c r="CN223" s="176">
        <v>234.03899999999999</v>
      </c>
      <c r="CO223" s="176">
        <v>321.80399999999997</v>
      </c>
      <c r="CP223" s="176">
        <v>477.75099999999998</v>
      </c>
      <c r="CQ223" s="176">
        <v>950.78399999999999</v>
      </c>
      <c r="CR223" s="176">
        <v>987.35199999999998</v>
      </c>
      <c r="CS223" s="176">
        <v>1097.058</v>
      </c>
      <c r="CT223" s="176">
        <v>2011.2729999999999</v>
      </c>
      <c r="CU223" s="176">
        <v>1499.3130000000001</v>
      </c>
      <c r="CV223" s="176">
        <v>1462.7439999999999</v>
      </c>
      <c r="CW223" s="176">
        <v>1974.704</v>
      </c>
      <c r="CX223" s="176">
        <v>2230.6849999999999</v>
      </c>
      <c r="CY223" s="176">
        <v>2194.116</v>
      </c>
      <c r="CZ223" s="176">
        <v>3071.7620000000002</v>
      </c>
      <c r="DA223" s="176">
        <v>2998.625</v>
      </c>
      <c r="DB223" s="176">
        <v>2815.7820000000002</v>
      </c>
      <c r="DC223" s="176">
        <v>4278.5259999999998</v>
      </c>
      <c r="DD223" s="176">
        <v>3510.5859999999998</v>
      </c>
      <c r="DE223" s="176">
        <v>2958.0349999999999</v>
      </c>
      <c r="DF223" s="176">
        <v>3145.5219999999999</v>
      </c>
      <c r="DG223" s="176">
        <v>3301.3589999999999</v>
      </c>
      <c r="DH223" s="176">
        <v>4165.5320000000002</v>
      </c>
      <c r="DI223" s="176">
        <v>3189.723</v>
      </c>
      <c r="DJ223" s="176">
        <v>2165.1770000000001</v>
      </c>
      <c r="DK223" s="176">
        <v>4290.3</v>
      </c>
      <c r="DL223" s="176">
        <v>3772.4549999999999</v>
      </c>
      <c r="DM223" s="176">
        <v>2590.5610000000001</v>
      </c>
      <c r="DN223" s="176">
        <v>3484.165</v>
      </c>
      <c r="DO223" s="176">
        <v>3912.991</v>
      </c>
      <c r="DP223" s="176">
        <v>4454.7150000000001</v>
      </c>
      <c r="DQ223" s="176">
        <v>3093.1840000000002</v>
      </c>
      <c r="DR223" s="176">
        <v>2315.6149999999998</v>
      </c>
      <c r="DS223" s="176">
        <v>4717.9769999999999</v>
      </c>
      <c r="DT223" s="176">
        <v>3874.0250000000001</v>
      </c>
      <c r="DU223" s="176">
        <v>4083.768</v>
      </c>
      <c r="DV223" s="176">
        <v>3940.6669999999999</v>
      </c>
      <c r="DW223" s="176">
        <v>3602.9749999999999</v>
      </c>
      <c r="DX223" s="176">
        <v>3986.88</v>
      </c>
      <c r="DY223" s="176">
        <v>4157.93</v>
      </c>
      <c r="DZ223" s="176">
        <v>3468.91</v>
      </c>
      <c r="EA223" s="176">
        <v>2942.375</v>
      </c>
      <c r="EB223" s="176">
        <v>4007.875</v>
      </c>
      <c r="EC223" s="176">
        <v>4620.6080000000002</v>
      </c>
      <c r="ED223" s="176">
        <v>3578.84</v>
      </c>
      <c r="EE223" s="176">
        <v>6667.5839999999998</v>
      </c>
      <c r="EF223" s="277">
        <f t="shared" si="6"/>
        <v>42152.394999999997</v>
      </c>
      <c r="EG223" s="277">
        <f t="shared" si="7"/>
        <v>48932.437000000005</v>
      </c>
    </row>
    <row r="224" spans="1:137" x14ac:dyDescent="0.2">
      <c r="A224" s="174" t="str">
        <f>IF('1'!$A$1=1,B224,C224)</f>
        <v xml:space="preserve">      Debit</v>
      </c>
      <c r="B224" s="175" t="s">
        <v>216</v>
      </c>
      <c r="C224" s="175" t="s">
        <v>246</v>
      </c>
      <c r="D224" s="176">
        <v>4490.8019999999997</v>
      </c>
      <c r="E224" s="176">
        <v>5434.5360000000001</v>
      </c>
      <c r="F224" s="176">
        <v>5441.9539999999997</v>
      </c>
      <c r="G224" s="176">
        <v>4428.3469999999998</v>
      </c>
      <c r="H224" s="176">
        <v>4454.9489999999996</v>
      </c>
      <c r="I224" s="176">
        <v>4267.799</v>
      </c>
      <c r="J224" s="176">
        <v>5156.4970000000003</v>
      </c>
      <c r="K224" s="176">
        <v>3914.4630000000002</v>
      </c>
      <c r="L224" s="176">
        <v>3833.8820000000001</v>
      </c>
      <c r="M224" s="176">
        <v>5940.8360000000002</v>
      </c>
      <c r="N224" s="176">
        <v>7087.0379999999996</v>
      </c>
      <c r="O224" s="176">
        <v>5547.7879999999996</v>
      </c>
      <c r="P224" s="176">
        <v>5676.768</v>
      </c>
      <c r="Q224" s="176">
        <v>6096.7950000000001</v>
      </c>
      <c r="R224" s="176">
        <v>4137.9170000000004</v>
      </c>
      <c r="S224" s="176">
        <v>4459.5330000000004</v>
      </c>
      <c r="T224" s="176">
        <v>4083.4490000000001</v>
      </c>
      <c r="U224" s="176">
        <v>4965.317</v>
      </c>
      <c r="V224" s="176">
        <v>5087.4399999999996</v>
      </c>
      <c r="W224" s="176">
        <v>3233.36</v>
      </c>
      <c r="X224" s="176">
        <v>3783.6669999999999</v>
      </c>
      <c r="Y224" s="176">
        <v>4327.2219999999998</v>
      </c>
      <c r="Z224" s="176">
        <v>5782.7110000000002</v>
      </c>
      <c r="AA224" s="176">
        <v>5686.3819999999996</v>
      </c>
      <c r="AB224" s="176">
        <v>5430.1220000000003</v>
      </c>
      <c r="AC224" s="176">
        <v>4162.277</v>
      </c>
      <c r="AD224" s="176">
        <v>5238.3029999999999</v>
      </c>
      <c r="AE224" s="176">
        <v>3383.96</v>
      </c>
      <c r="AF224" s="176">
        <v>3672.893</v>
      </c>
      <c r="AG224" s="176">
        <v>2558.6680000000001</v>
      </c>
      <c r="AH224" s="176">
        <v>4258.9679999999998</v>
      </c>
      <c r="AI224" s="176">
        <v>4460.5370000000003</v>
      </c>
      <c r="AJ224" s="176">
        <v>3811.857</v>
      </c>
      <c r="AK224" s="176">
        <v>5144.4110000000001</v>
      </c>
      <c r="AL224" s="176">
        <v>4352.96</v>
      </c>
      <c r="AM224" s="176">
        <v>11254.252</v>
      </c>
      <c r="AN224" s="176">
        <v>5544.6940000000004</v>
      </c>
      <c r="AO224" s="176">
        <v>4510.3940000000002</v>
      </c>
      <c r="AP224" s="176">
        <v>4161.91</v>
      </c>
      <c r="AQ224" s="176">
        <v>4367.3419999999996</v>
      </c>
      <c r="AR224" s="176">
        <v>4424.6270000000004</v>
      </c>
      <c r="AS224" s="176">
        <v>2777.43</v>
      </c>
      <c r="AT224" s="176">
        <v>4963.3289999999997</v>
      </c>
      <c r="AU224" s="176">
        <v>5661.335</v>
      </c>
      <c r="AV224" s="176">
        <v>3241.9960000000001</v>
      </c>
      <c r="AW224" s="176">
        <v>4612.8909999999996</v>
      </c>
      <c r="AX224" s="176">
        <v>4636.9610000000002</v>
      </c>
      <c r="AY224" s="176">
        <v>9170.4159999999993</v>
      </c>
      <c r="AZ224" s="176">
        <v>6300.6940000000004</v>
      </c>
      <c r="BA224" s="176">
        <v>4590.1549999999997</v>
      </c>
      <c r="BB224" s="176">
        <v>3572.85</v>
      </c>
      <c r="BC224" s="176">
        <v>3512.306</v>
      </c>
      <c r="BD224" s="176">
        <v>4220.616</v>
      </c>
      <c r="BE224" s="176">
        <v>3180.0129999999999</v>
      </c>
      <c r="BF224" s="176">
        <v>3630.9409999999998</v>
      </c>
      <c r="BG224" s="176">
        <v>5049.3980000000001</v>
      </c>
      <c r="BH224" s="176">
        <v>3096.2159999999999</v>
      </c>
      <c r="BI224" s="176">
        <v>3101.0259999999998</v>
      </c>
      <c r="BJ224" s="176">
        <v>4215.5810000000001</v>
      </c>
      <c r="BK224" s="176">
        <v>8641.0529999999999</v>
      </c>
      <c r="BL224" s="176">
        <v>4847.99</v>
      </c>
      <c r="BM224" s="176">
        <v>9174.5040000000008</v>
      </c>
      <c r="BN224" s="176">
        <v>2826.1149999999998</v>
      </c>
      <c r="BO224" s="176">
        <v>3511.98</v>
      </c>
      <c r="BP224" s="176">
        <v>4129.4070000000002</v>
      </c>
      <c r="BQ224" s="176">
        <v>4753.9070000000002</v>
      </c>
      <c r="BR224" s="176">
        <v>3332.1660000000002</v>
      </c>
      <c r="BS224" s="176">
        <v>5229.07</v>
      </c>
      <c r="BT224" s="176">
        <v>2461.951</v>
      </c>
      <c r="BU224" s="176">
        <v>3483.9690000000001</v>
      </c>
      <c r="BV224" s="176">
        <v>3765.25</v>
      </c>
      <c r="BW224" s="176">
        <v>11915.790999999999</v>
      </c>
      <c r="BX224" s="176">
        <v>2765.5369999999998</v>
      </c>
      <c r="BY224" s="176">
        <v>3457.6979999999999</v>
      </c>
      <c r="BZ224" s="176">
        <v>1973.4849999999999</v>
      </c>
      <c r="CA224" s="176">
        <v>1396.501</v>
      </c>
      <c r="CB224" s="176">
        <v>4471.6620000000003</v>
      </c>
      <c r="CC224" s="176">
        <v>2723.9870000000001</v>
      </c>
      <c r="CD224" s="176">
        <v>2340.451</v>
      </c>
      <c r="CE224" s="176">
        <v>2892.7640000000001</v>
      </c>
      <c r="CF224" s="176">
        <v>1683.8510000000001</v>
      </c>
      <c r="CG224" s="176">
        <v>1529.731</v>
      </c>
      <c r="CH224" s="176">
        <v>3676.0250000000001</v>
      </c>
      <c r="CI224" s="176">
        <v>6367.95</v>
      </c>
      <c r="CJ224" s="176">
        <v>3161.884</v>
      </c>
      <c r="CK224" s="176">
        <v>4006.3270000000002</v>
      </c>
      <c r="CL224" s="176">
        <v>1989.3330000000001</v>
      </c>
      <c r="CM224" s="176">
        <v>2106.3530000000001</v>
      </c>
      <c r="CN224" s="176">
        <v>2428.1570000000002</v>
      </c>
      <c r="CO224" s="176">
        <v>1813.8040000000001</v>
      </c>
      <c r="CP224" s="176">
        <v>1560.654</v>
      </c>
      <c r="CQ224" s="176">
        <v>5558.4269999999997</v>
      </c>
      <c r="CR224" s="176">
        <v>2084.41</v>
      </c>
      <c r="CS224" s="176">
        <v>2925.4879999999998</v>
      </c>
      <c r="CT224" s="176">
        <v>7715.9750000000004</v>
      </c>
      <c r="CU224" s="176">
        <v>4644.2120000000004</v>
      </c>
      <c r="CV224" s="176">
        <v>2559.8020000000001</v>
      </c>
      <c r="CW224" s="176">
        <v>11336.266</v>
      </c>
      <c r="CX224" s="176">
        <v>3364.3110000000001</v>
      </c>
      <c r="CY224" s="176">
        <v>4790.4870000000001</v>
      </c>
      <c r="CZ224" s="176">
        <v>9654.11</v>
      </c>
      <c r="DA224" s="176">
        <v>5156.1729999999998</v>
      </c>
      <c r="DB224" s="176">
        <v>2852.3510000000001</v>
      </c>
      <c r="DC224" s="176">
        <v>15102.832</v>
      </c>
      <c r="DD224" s="176">
        <v>3474.0169999999998</v>
      </c>
      <c r="DE224" s="176">
        <v>5916.07</v>
      </c>
      <c r="DF224" s="176">
        <v>11569.734</v>
      </c>
      <c r="DG224" s="176">
        <v>5601.183</v>
      </c>
      <c r="DH224" s="176">
        <v>2764.3989999999999</v>
      </c>
      <c r="DI224" s="176">
        <v>20353.471000000001</v>
      </c>
      <c r="DJ224" s="176">
        <v>3711.7310000000002</v>
      </c>
      <c r="DK224" s="176">
        <v>8541.2389999999996</v>
      </c>
      <c r="DL224" s="176">
        <v>12468.956</v>
      </c>
      <c r="DM224" s="176">
        <v>5100.1670000000004</v>
      </c>
      <c r="DN224" s="176">
        <v>3320.2040000000002</v>
      </c>
      <c r="DO224" s="176">
        <v>21088.959999999999</v>
      </c>
      <c r="DP224" s="176">
        <v>6805.8140000000003</v>
      </c>
      <c r="DQ224" s="176">
        <v>9774.4629999999997</v>
      </c>
      <c r="DR224" s="176">
        <v>14265.841</v>
      </c>
      <c r="DS224" s="176">
        <v>7306.6019999999999</v>
      </c>
      <c r="DT224" s="176">
        <v>4505.6589999999997</v>
      </c>
      <c r="DU224" s="176">
        <v>20335.496999999999</v>
      </c>
      <c r="DV224" s="176">
        <v>5351.01</v>
      </c>
      <c r="DW224" s="176">
        <v>7868.5649999999996</v>
      </c>
      <c r="DX224" s="176">
        <v>11545.34</v>
      </c>
      <c r="DY224" s="176">
        <v>10976.934999999999</v>
      </c>
      <c r="DZ224" s="176">
        <v>12538.23</v>
      </c>
      <c r="EA224" s="176">
        <v>17405.598000000002</v>
      </c>
      <c r="EB224" s="176">
        <v>5949.835</v>
      </c>
      <c r="EC224" s="176">
        <v>9865.6229999999996</v>
      </c>
      <c r="ED224" s="176">
        <v>11789.12</v>
      </c>
      <c r="EE224" s="176">
        <v>19496.353999999999</v>
      </c>
      <c r="EF224" s="277">
        <f t="shared" si="6"/>
        <v>115501.84700000001</v>
      </c>
      <c r="EG224" s="277">
        <f t="shared" si="7"/>
        <v>137627.76599999997</v>
      </c>
    </row>
    <row r="225" spans="1:137" x14ac:dyDescent="0.2">
      <c r="A225" s="215" t="str">
        <f>IF('1'!$A$1=1,B225,C225)</f>
        <v>Interest</v>
      </c>
      <c r="B225" s="216" t="s">
        <v>333</v>
      </c>
      <c r="C225" s="216" t="s">
        <v>332</v>
      </c>
      <c r="D225" s="176">
        <v>-4380.1129999999994</v>
      </c>
      <c r="E225" s="176">
        <v>-5287.6570000000002</v>
      </c>
      <c r="F225" s="176">
        <v>-5116.3670000000002</v>
      </c>
      <c r="G225" s="176">
        <v>-4223.9619999999995</v>
      </c>
      <c r="H225" s="176">
        <v>-4183.0509999999995</v>
      </c>
      <c r="I225" s="176">
        <v>-4013.0050000000001</v>
      </c>
      <c r="J225" s="176">
        <v>-4982.4380000000001</v>
      </c>
      <c r="K225" s="176">
        <v>-3784.7020000000002</v>
      </c>
      <c r="L225" s="176">
        <v>-3637.8310000000001</v>
      </c>
      <c r="M225" s="176">
        <v>-5875.3119999999999</v>
      </c>
      <c r="N225" s="176">
        <v>-6830.5989999999993</v>
      </c>
      <c r="O225" s="176">
        <v>-5290.2959999999994</v>
      </c>
      <c r="P225" s="176">
        <v>-5531.21</v>
      </c>
      <c r="Q225" s="176">
        <v>-5753.6850000000004</v>
      </c>
      <c r="R225" s="176">
        <v>-3610.7940000000003</v>
      </c>
      <c r="S225" s="176">
        <v>-4305.7560000000003</v>
      </c>
      <c r="T225" s="176">
        <v>-3730.558</v>
      </c>
      <c r="U225" s="176">
        <v>-4765.7060000000001</v>
      </c>
      <c r="V225" s="176">
        <v>-4938.5389999999998</v>
      </c>
      <c r="W225" s="176">
        <v>-2907.5170000000003</v>
      </c>
      <c r="X225" s="176">
        <v>-3520.9119999999998</v>
      </c>
      <c r="Y225" s="176">
        <v>-4069.6489999999999</v>
      </c>
      <c r="Z225" s="176">
        <v>-5448.5990000000002</v>
      </c>
      <c r="AA225" s="176">
        <v>-5502.95</v>
      </c>
      <c r="AB225" s="176">
        <v>-5104.3150000000005</v>
      </c>
      <c r="AC225" s="176">
        <v>-3810.9160000000002</v>
      </c>
      <c r="AD225" s="176">
        <v>-4779.2759999999998</v>
      </c>
      <c r="AE225" s="176">
        <v>-2981.1080000000002</v>
      </c>
      <c r="AF225" s="176">
        <v>-3355.8090000000002</v>
      </c>
      <c r="AG225" s="176">
        <v>-2271.471</v>
      </c>
      <c r="AH225" s="176">
        <v>-3869.4279999999999</v>
      </c>
      <c r="AI225" s="176">
        <v>-4050.3730000000005</v>
      </c>
      <c r="AJ225" s="176">
        <v>-3602.9879999999998</v>
      </c>
      <c r="AK225" s="176">
        <v>-4691.2759999999998</v>
      </c>
      <c r="AL225" s="176">
        <v>-3925.6759999999999</v>
      </c>
      <c r="AM225" s="176">
        <v>-10841.504000000001</v>
      </c>
      <c r="AN225" s="176">
        <v>-5317.2190000000001</v>
      </c>
      <c r="AO225" s="176">
        <v>-3776.7760000000003</v>
      </c>
      <c r="AP225" s="176">
        <v>-3608.7449999999999</v>
      </c>
      <c r="AQ225" s="176">
        <v>-3765.8519999999999</v>
      </c>
      <c r="AR225" s="176">
        <v>-3901.0030000000006</v>
      </c>
      <c r="AS225" s="176">
        <v>-2410.6</v>
      </c>
      <c r="AT225" s="176">
        <v>-4197.7089999999998</v>
      </c>
      <c r="AU225" s="176">
        <v>-4946.7979999999998</v>
      </c>
      <c r="AV225" s="176">
        <v>-2480.8320000000003</v>
      </c>
      <c r="AW225" s="176">
        <v>-3881.5789999999997</v>
      </c>
      <c r="AX225" s="176">
        <v>-3771.0230000000001</v>
      </c>
      <c r="AY225" s="176">
        <v>-8447.8979999999992</v>
      </c>
      <c r="AZ225" s="176">
        <v>-5380.6810000000005</v>
      </c>
      <c r="BA225" s="176">
        <v>-3693.8529999999996</v>
      </c>
      <c r="BB225" s="176">
        <v>-2659.49</v>
      </c>
      <c r="BC225" s="176">
        <v>-2573.904</v>
      </c>
      <c r="BD225" s="176">
        <v>-3191.8409999999999</v>
      </c>
      <c r="BE225" s="176">
        <v>-2464.5099999999998</v>
      </c>
      <c r="BF225" s="176">
        <v>-2523.6329999999998</v>
      </c>
      <c r="BG225" s="176">
        <v>-4266.741</v>
      </c>
      <c r="BH225" s="176">
        <v>-2055.8879999999999</v>
      </c>
      <c r="BI225" s="176">
        <v>-2456.0129999999999</v>
      </c>
      <c r="BJ225" s="176">
        <v>-3460.1880000000001</v>
      </c>
      <c r="BK225" s="176">
        <v>-7673.0659999999998</v>
      </c>
      <c r="BL225" s="176">
        <v>-3786.7389999999996</v>
      </c>
      <c r="BM225" s="176">
        <v>-8166.0470000000005</v>
      </c>
      <c r="BN225" s="176">
        <v>-1716.7989999999998</v>
      </c>
      <c r="BO225" s="176">
        <v>-2858.5879999999997</v>
      </c>
      <c r="BP225" s="176">
        <v>-3459.049</v>
      </c>
      <c r="BQ225" s="176">
        <v>-3739.0280000000002</v>
      </c>
      <c r="BR225" s="176">
        <v>-2567.4070000000002</v>
      </c>
      <c r="BS225" s="176">
        <v>-4348.3850000000002</v>
      </c>
      <c r="BT225" s="176">
        <v>-1846.463</v>
      </c>
      <c r="BU225" s="176">
        <v>-3257.3690000000001</v>
      </c>
      <c r="BV225" s="176">
        <v>-2604.5340000000001</v>
      </c>
      <c r="BW225" s="176">
        <v>-11211.547999999999</v>
      </c>
      <c r="BX225" s="176">
        <v>-2455.12</v>
      </c>
      <c r="BY225" s="176">
        <v>-2481.7349999999997</v>
      </c>
      <c r="BZ225" s="176">
        <v>-1111.8229999999999</v>
      </c>
      <c r="CA225" s="176">
        <v>-893.76099999999997</v>
      </c>
      <c r="CB225" s="176">
        <v>-3588.3710000000001</v>
      </c>
      <c r="CC225" s="176">
        <v>-2124.71</v>
      </c>
      <c r="CD225" s="176">
        <v>-2149.9490000000001</v>
      </c>
      <c r="CE225" s="176">
        <v>-1928.509</v>
      </c>
      <c r="CF225" s="176">
        <v>-1202.7510000000002</v>
      </c>
      <c r="CG225" s="176">
        <v>-1345.1079999999999</v>
      </c>
      <c r="CH225" s="176">
        <v>-2961.9769999999999</v>
      </c>
      <c r="CI225" s="176">
        <v>-5687.6129999999994</v>
      </c>
      <c r="CJ225" s="176">
        <v>-2602.259</v>
      </c>
      <c r="CK225" s="176">
        <v>-3494.8810000000003</v>
      </c>
      <c r="CL225" s="176">
        <v>-1521.2550000000001</v>
      </c>
      <c r="CM225" s="176">
        <v>-1989.3330000000001</v>
      </c>
      <c r="CN225" s="176">
        <v>-2194.1180000000004</v>
      </c>
      <c r="CO225" s="176">
        <v>-1492</v>
      </c>
      <c r="CP225" s="176">
        <v>-1082.903</v>
      </c>
      <c r="CQ225" s="176">
        <v>-4607.643</v>
      </c>
      <c r="CR225" s="176">
        <v>-1097.058</v>
      </c>
      <c r="CS225" s="176">
        <v>-1828.4299999999998</v>
      </c>
      <c r="CT225" s="176">
        <v>-5704.7020000000002</v>
      </c>
      <c r="CU225" s="176">
        <v>-3144.8990000000003</v>
      </c>
      <c r="CV225" s="176">
        <v>-1097.0580000000002</v>
      </c>
      <c r="CW225" s="176">
        <v>-9361.5619999999999</v>
      </c>
      <c r="CX225" s="176">
        <v>-1133.6260000000002</v>
      </c>
      <c r="CY225" s="176">
        <v>-2596.3710000000001</v>
      </c>
      <c r="CZ225" s="176">
        <v>-6582.348</v>
      </c>
      <c r="DA225" s="176">
        <v>-2157.5479999999998</v>
      </c>
      <c r="DB225" s="176">
        <v>-36.56899999999996</v>
      </c>
      <c r="DC225" s="176">
        <v>-10824.306</v>
      </c>
      <c r="DD225" s="176">
        <v>36.56899999999996</v>
      </c>
      <c r="DE225" s="176">
        <v>-2958.0349999999999</v>
      </c>
      <c r="DF225" s="176">
        <v>-8424.2119999999995</v>
      </c>
      <c r="DG225" s="176">
        <v>-2299.8240000000001</v>
      </c>
      <c r="DH225" s="176">
        <v>1401.1330000000003</v>
      </c>
      <c r="DI225" s="176">
        <v>-17163.748</v>
      </c>
      <c r="DJ225" s="176">
        <v>-1546.5540000000001</v>
      </c>
      <c r="DK225" s="176">
        <v>-4250.9389999999994</v>
      </c>
      <c r="DL225" s="176">
        <v>-8696.5010000000002</v>
      </c>
      <c r="DM225" s="176">
        <v>-2509.6060000000002</v>
      </c>
      <c r="DN225" s="176">
        <v>163.96099999999979</v>
      </c>
      <c r="DO225" s="176">
        <v>-17175.968999999997</v>
      </c>
      <c r="DP225" s="176">
        <v>-2351.0990000000002</v>
      </c>
      <c r="DQ225" s="176">
        <v>-6681.2789999999995</v>
      </c>
      <c r="DR225" s="176">
        <v>-11950.226000000001</v>
      </c>
      <c r="DS225" s="176">
        <v>-2588.625</v>
      </c>
      <c r="DT225" s="176">
        <v>-631.63399999999956</v>
      </c>
      <c r="DU225" s="176">
        <v>-16251.728999999999</v>
      </c>
      <c r="DV225" s="176">
        <v>-1410.3430000000003</v>
      </c>
      <c r="DW225" s="176">
        <v>-4265.59</v>
      </c>
      <c r="DX225" s="176">
        <v>-7558.46</v>
      </c>
      <c r="DY225" s="176">
        <v>-6819.0049999999992</v>
      </c>
      <c r="DZ225" s="176">
        <v>-9069.32</v>
      </c>
      <c r="EA225" s="176">
        <v>-14463.223000000002</v>
      </c>
      <c r="EB225" s="176">
        <v>-1941.96</v>
      </c>
      <c r="EC225" s="176">
        <v>-5245.0149999999994</v>
      </c>
      <c r="ED225" s="176">
        <v>-8210.2800000000007</v>
      </c>
      <c r="EE225" s="176">
        <v>-12828.77</v>
      </c>
      <c r="EF225" s="277">
        <f t="shared" si="6"/>
        <v>-73349.452000000005</v>
      </c>
      <c r="EG225" s="277">
        <f t="shared" si="7"/>
        <v>-88695.329000000012</v>
      </c>
    </row>
    <row r="226" spans="1:137" x14ac:dyDescent="0.2">
      <c r="A226" s="174" t="str">
        <f>IF('1'!$A$1=1,B226,C226)</f>
        <v xml:space="preserve">       Credit</v>
      </c>
      <c r="B226" s="175" t="s">
        <v>214</v>
      </c>
      <c r="C226" s="175" t="s">
        <v>324</v>
      </c>
      <c r="D226" s="176">
        <v>110.68899999999999</v>
      </c>
      <c r="E226" s="176">
        <v>146.87899999999999</v>
      </c>
      <c r="F226" s="176">
        <v>325.58699999999999</v>
      </c>
      <c r="G226" s="176">
        <v>204.38499999999999</v>
      </c>
      <c r="H226" s="176">
        <v>271.89800000000002</v>
      </c>
      <c r="I226" s="176">
        <v>254.79400000000001</v>
      </c>
      <c r="J226" s="176">
        <v>174.059</v>
      </c>
      <c r="K226" s="176">
        <v>129.761</v>
      </c>
      <c r="L226" s="176">
        <v>196.05099999999999</v>
      </c>
      <c r="M226" s="176">
        <v>65.524000000000001</v>
      </c>
      <c r="N226" s="176">
        <v>256.43900000000002</v>
      </c>
      <c r="O226" s="176">
        <v>257.49200000000002</v>
      </c>
      <c r="P226" s="176">
        <v>145.55799999999999</v>
      </c>
      <c r="Q226" s="176">
        <v>343.11</v>
      </c>
      <c r="R226" s="176">
        <v>527.12300000000005</v>
      </c>
      <c r="S226" s="176">
        <v>153.77699999999999</v>
      </c>
      <c r="T226" s="176">
        <v>352.89100000000002</v>
      </c>
      <c r="U226" s="176">
        <v>199.61099999999999</v>
      </c>
      <c r="V226" s="176">
        <v>148.90100000000001</v>
      </c>
      <c r="W226" s="176">
        <v>325.84300000000002</v>
      </c>
      <c r="X226" s="176">
        <v>262.755</v>
      </c>
      <c r="Y226" s="176">
        <v>257.57299999999998</v>
      </c>
      <c r="Z226" s="176">
        <v>334.11200000000002</v>
      </c>
      <c r="AA226" s="176">
        <v>183.43199999999999</v>
      </c>
      <c r="AB226" s="176">
        <v>325.80700000000002</v>
      </c>
      <c r="AC226" s="176">
        <v>351.36099999999999</v>
      </c>
      <c r="AD226" s="176">
        <v>459.02699999999999</v>
      </c>
      <c r="AE226" s="176">
        <v>402.85199999999998</v>
      </c>
      <c r="AF226" s="176">
        <v>317.084</v>
      </c>
      <c r="AG226" s="176">
        <v>287.197</v>
      </c>
      <c r="AH226" s="176">
        <v>389.54</v>
      </c>
      <c r="AI226" s="176">
        <v>410.16399999999999</v>
      </c>
      <c r="AJ226" s="176">
        <v>208.869</v>
      </c>
      <c r="AK226" s="176">
        <v>453.13499999999999</v>
      </c>
      <c r="AL226" s="176">
        <v>427.28399999999999</v>
      </c>
      <c r="AM226" s="176">
        <v>412.74799999999999</v>
      </c>
      <c r="AN226" s="176">
        <v>227.47499999999999</v>
      </c>
      <c r="AO226" s="176">
        <v>733.61800000000005</v>
      </c>
      <c r="AP226" s="176">
        <v>553.16499999999996</v>
      </c>
      <c r="AQ226" s="176">
        <v>601.49</v>
      </c>
      <c r="AR226" s="176">
        <v>523.62400000000002</v>
      </c>
      <c r="AS226" s="176">
        <v>366.83</v>
      </c>
      <c r="AT226" s="176">
        <v>765.62</v>
      </c>
      <c r="AU226" s="176">
        <v>714.53700000000003</v>
      </c>
      <c r="AV226" s="176">
        <v>761.16399999999999</v>
      </c>
      <c r="AW226" s="176">
        <v>731.31200000000001</v>
      </c>
      <c r="AX226" s="176">
        <v>865.93799999999999</v>
      </c>
      <c r="AY226" s="176">
        <v>722.51800000000003</v>
      </c>
      <c r="AZ226" s="176">
        <v>920.01300000000003</v>
      </c>
      <c r="BA226" s="176">
        <v>896.30200000000002</v>
      </c>
      <c r="BB226" s="176">
        <v>913.36</v>
      </c>
      <c r="BC226" s="176">
        <v>938.40200000000004</v>
      </c>
      <c r="BD226" s="176">
        <v>1028.7750000000001</v>
      </c>
      <c r="BE226" s="176">
        <v>715.50300000000004</v>
      </c>
      <c r="BF226" s="176">
        <v>1107.308</v>
      </c>
      <c r="BG226" s="176">
        <v>782.65700000000004</v>
      </c>
      <c r="BH226" s="176">
        <v>1040.328</v>
      </c>
      <c r="BI226" s="176">
        <v>645.01300000000003</v>
      </c>
      <c r="BJ226" s="176">
        <v>755.39300000000003</v>
      </c>
      <c r="BK226" s="176">
        <v>967.98699999999997</v>
      </c>
      <c r="BL226" s="176">
        <v>1061.251</v>
      </c>
      <c r="BM226" s="176">
        <v>1008.457</v>
      </c>
      <c r="BN226" s="176">
        <v>1109.316</v>
      </c>
      <c r="BO226" s="176">
        <v>653.39200000000005</v>
      </c>
      <c r="BP226" s="176">
        <v>670.35799999999995</v>
      </c>
      <c r="BQ226" s="176">
        <v>1014.879</v>
      </c>
      <c r="BR226" s="176">
        <v>764.75900000000001</v>
      </c>
      <c r="BS226" s="176">
        <v>880.68499999999995</v>
      </c>
      <c r="BT226" s="176">
        <v>615.48800000000006</v>
      </c>
      <c r="BU226" s="176">
        <v>226.6</v>
      </c>
      <c r="BV226" s="176">
        <v>1160.7159999999999</v>
      </c>
      <c r="BW226" s="176">
        <v>704.24300000000005</v>
      </c>
      <c r="BX226" s="176">
        <v>310.41699999999997</v>
      </c>
      <c r="BY226" s="176">
        <v>975.96299999999997</v>
      </c>
      <c r="BZ226" s="176">
        <v>861.66200000000003</v>
      </c>
      <c r="CA226" s="176">
        <v>502.74</v>
      </c>
      <c r="CB226" s="176">
        <v>883.29100000000005</v>
      </c>
      <c r="CC226" s="176">
        <v>599.27700000000004</v>
      </c>
      <c r="CD226" s="176">
        <v>190.50200000000001</v>
      </c>
      <c r="CE226" s="176">
        <v>964.255</v>
      </c>
      <c r="CF226" s="176">
        <v>481.1</v>
      </c>
      <c r="CG226" s="176">
        <v>184.62299999999999</v>
      </c>
      <c r="CH226" s="176">
        <v>714.048</v>
      </c>
      <c r="CI226" s="176">
        <v>680.33699999999999</v>
      </c>
      <c r="CJ226" s="176">
        <v>559.625</v>
      </c>
      <c r="CK226" s="176">
        <v>511.44600000000003</v>
      </c>
      <c r="CL226" s="176">
        <v>468.07799999999997</v>
      </c>
      <c r="CM226" s="176">
        <v>117.02</v>
      </c>
      <c r="CN226" s="176">
        <v>234.03899999999999</v>
      </c>
      <c r="CO226" s="176">
        <v>321.80399999999997</v>
      </c>
      <c r="CP226" s="176">
        <v>477.75099999999998</v>
      </c>
      <c r="CQ226" s="176">
        <v>950.78399999999999</v>
      </c>
      <c r="CR226" s="176">
        <v>987.35199999999998</v>
      </c>
      <c r="CS226" s="176">
        <v>1097.058</v>
      </c>
      <c r="CT226" s="176">
        <v>2011.2729999999999</v>
      </c>
      <c r="CU226" s="176">
        <v>1499.3130000000001</v>
      </c>
      <c r="CV226" s="176">
        <v>1462.7439999999999</v>
      </c>
      <c r="CW226" s="176">
        <v>1974.704</v>
      </c>
      <c r="CX226" s="176">
        <v>2230.6849999999999</v>
      </c>
      <c r="CY226" s="176">
        <v>2194.116</v>
      </c>
      <c r="CZ226" s="176">
        <v>3071.7620000000002</v>
      </c>
      <c r="DA226" s="176">
        <v>2998.625</v>
      </c>
      <c r="DB226" s="176">
        <v>2815.7820000000002</v>
      </c>
      <c r="DC226" s="176">
        <v>4278.5259999999998</v>
      </c>
      <c r="DD226" s="176">
        <v>3510.5859999999998</v>
      </c>
      <c r="DE226" s="176">
        <v>2958.0349999999999</v>
      </c>
      <c r="DF226" s="176">
        <v>3145.5219999999999</v>
      </c>
      <c r="DG226" s="176">
        <v>3301.3589999999999</v>
      </c>
      <c r="DH226" s="176">
        <v>4165.5320000000002</v>
      </c>
      <c r="DI226" s="176">
        <v>3189.723</v>
      </c>
      <c r="DJ226" s="176">
        <v>2165.1770000000001</v>
      </c>
      <c r="DK226" s="176">
        <v>4290.3</v>
      </c>
      <c r="DL226" s="176">
        <v>3772.4549999999999</v>
      </c>
      <c r="DM226" s="176">
        <v>2590.5610000000001</v>
      </c>
      <c r="DN226" s="176">
        <v>3484.165</v>
      </c>
      <c r="DO226" s="176">
        <v>3912.991</v>
      </c>
      <c r="DP226" s="176">
        <v>4454.7150000000001</v>
      </c>
      <c r="DQ226" s="176">
        <v>3093.1840000000002</v>
      </c>
      <c r="DR226" s="176">
        <v>2315.6149999999998</v>
      </c>
      <c r="DS226" s="176">
        <v>4717.9769999999999</v>
      </c>
      <c r="DT226" s="176">
        <v>3874.0250000000001</v>
      </c>
      <c r="DU226" s="176">
        <v>4083.768</v>
      </c>
      <c r="DV226" s="176">
        <v>3940.6669999999999</v>
      </c>
      <c r="DW226" s="176">
        <v>3602.9749999999999</v>
      </c>
      <c r="DX226" s="176">
        <v>3986.88</v>
      </c>
      <c r="DY226" s="176">
        <v>4157.93</v>
      </c>
      <c r="DZ226" s="176">
        <v>3468.91</v>
      </c>
      <c r="EA226" s="176">
        <v>2942.375</v>
      </c>
      <c r="EB226" s="176">
        <v>4007.875</v>
      </c>
      <c r="EC226" s="176">
        <v>4620.6080000000002</v>
      </c>
      <c r="ED226" s="176">
        <v>3578.84</v>
      </c>
      <c r="EE226" s="176">
        <v>6667.5839999999998</v>
      </c>
      <c r="EF226" s="277">
        <f t="shared" si="6"/>
        <v>42152.394999999997</v>
      </c>
      <c r="EG226" s="277">
        <f t="shared" si="7"/>
        <v>48932.437000000005</v>
      </c>
    </row>
    <row r="227" spans="1:137" x14ac:dyDescent="0.2">
      <c r="A227" s="174" t="str">
        <f>IF('1'!$A$1=1,B227,C227)</f>
        <v xml:space="preserve">       Debit</v>
      </c>
      <c r="B227" s="175" t="s">
        <v>216</v>
      </c>
      <c r="C227" s="175" t="s">
        <v>325</v>
      </c>
      <c r="D227" s="176">
        <v>4490.8019999999997</v>
      </c>
      <c r="E227" s="176">
        <v>5434.5360000000001</v>
      </c>
      <c r="F227" s="176">
        <v>5441.9539999999997</v>
      </c>
      <c r="G227" s="176">
        <v>4428.3469999999998</v>
      </c>
      <c r="H227" s="176">
        <v>4454.9489999999996</v>
      </c>
      <c r="I227" s="176">
        <v>4267.799</v>
      </c>
      <c r="J227" s="176">
        <v>5156.4970000000003</v>
      </c>
      <c r="K227" s="176">
        <v>3914.4630000000002</v>
      </c>
      <c r="L227" s="176">
        <v>3833.8820000000001</v>
      </c>
      <c r="M227" s="176">
        <v>5940.8360000000002</v>
      </c>
      <c r="N227" s="176">
        <v>7087.0379999999996</v>
      </c>
      <c r="O227" s="176">
        <v>5547.7879999999996</v>
      </c>
      <c r="P227" s="176">
        <v>5676.768</v>
      </c>
      <c r="Q227" s="176">
        <v>6096.7950000000001</v>
      </c>
      <c r="R227" s="176">
        <v>4137.9170000000004</v>
      </c>
      <c r="S227" s="176">
        <v>4459.5330000000004</v>
      </c>
      <c r="T227" s="176">
        <v>4083.4490000000001</v>
      </c>
      <c r="U227" s="176">
        <v>4965.317</v>
      </c>
      <c r="V227" s="176">
        <v>5087.4399999999996</v>
      </c>
      <c r="W227" s="176">
        <v>3233.36</v>
      </c>
      <c r="X227" s="176">
        <v>3783.6669999999999</v>
      </c>
      <c r="Y227" s="176">
        <v>4327.2219999999998</v>
      </c>
      <c r="Z227" s="176">
        <v>5782.7110000000002</v>
      </c>
      <c r="AA227" s="176">
        <v>5686.3819999999996</v>
      </c>
      <c r="AB227" s="176">
        <v>5430.1220000000003</v>
      </c>
      <c r="AC227" s="176">
        <v>4162.277</v>
      </c>
      <c r="AD227" s="176">
        <v>5238.3029999999999</v>
      </c>
      <c r="AE227" s="176">
        <v>3383.96</v>
      </c>
      <c r="AF227" s="176">
        <v>3672.893</v>
      </c>
      <c r="AG227" s="176">
        <v>2558.6680000000001</v>
      </c>
      <c r="AH227" s="176">
        <v>4258.9679999999998</v>
      </c>
      <c r="AI227" s="176">
        <v>4460.5370000000003</v>
      </c>
      <c r="AJ227" s="176">
        <v>3811.857</v>
      </c>
      <c r="AK227" s="176">
        <v>5144.4110000000001</v>
      </c>
      <c r="AL227" s="176">
        <v>4352.96</v>
      </c>
      <c r="AM227" s="176">
        <v>11254.252</v>
      </c>
      <c r="AN227" s="176">
        <v>5544.6940000000004</v>
      </c>
      <c r="AO227" s="176">
        <v>4510.3940000000002</v>
      </c>
      <c r="AP227" s="176">
        <v>4161.91</v>
      </c>
      <c r="AQ227" s="176">
        <v>4367.3419999999996</v>
      </c>
      <c r="AR227" s="176">
        <v>4424.6270000000004</v>
      </c>
      <c r="AS227" s="176">
        <v>2777.43</v>
      </c>
      <c r="AT227" s="176">
        <v>4963.3289999999997</v>
      </c>
      <c r="AU227" s="176">
        <v>5661.335</v>
      </c>
      <c r="AV227" s="176">
        <v>3241.9960000000001</v>
      </c>
      <c r="AW227" s="176">
        <v>4612.8909999999996</v>
      </c>
      <c r="AX227" s="176">
        <v>4636.9610000000002</v>
      </c>
      <c r="AY227" s="176">
        <v>9170.4159999999993</v>
      </c>
      <c r="AZ227" s="176">
        <v>6300.6940000000004</v>
      </c>
      <c r="BA227" s="176">
        <v>4590.1549999999997</v>
      </c>
      <c r="BB227" s="176">
        <v>3572.85</v>
      </c>
      <c r="BC227" s="176">
        <v>3512.306</v>
      </c>
      <c r="BD227" s="176">
        <v>4220.616</v>
      </c>
      <c r="BE227" s="176">
        <v>3180.0129999999999</v>
      </c>
      <c r="BF227" s="176">
        <v>3630.9409999999998</v>
      </c>
      <c r="BG227" s="176">
        <v>5049.3980000000001</v>
      </c>
      <c r="BH227" s="176">
        <v>3096.2159999999999</v>
      </c>
      <c r="BI227" s="176">
        <v>3101.0259999999998</v>
      </c>
      <c r="BJ227" s="176">
        <v>4215.5810000000001</v>
      </c>
      <c r="BK227" s="176">
        <v>8641.0529999999999</v>
      </c>
      <c r="BL227" s="176">
        <v>4847.99</v>
      </c>
      <c r="BM227" s="176">
        <v>9174.5040000000008</v>
      </c>
      <c r="BN227" s="176">
        <v>2826.1149999999998</v>
      </c>
      <c r="BO227" s="176">
        <v>3511.98</v>
      </c>
      <c r="BP227" s="176">
        <v>4129.4070000000002</v>
      </c>
      <c r="BQ227" s="176">
        <v>4753.9070000000002</v>
      </c>
      <c r="BR227" s="176">
        <v>3332.1660000000002</v>
      </c>
      <c r="BS227" s="176">
        <v>5229.07</v>
      </c>
      <c r="BT227" s="176">
        <v>2461.951</v>
      </c>
      <c r="BU227" s="176">
        <v>3483.9690000000001</v>
      </c>
      <c r="BV227" s="176">
        <v>3765.25</v>
      </c>
      <c r="BW227" s="176">
        <v>11915.790999999999</v>
      </c>
      <c r="BX227" s="176">
        <v>2765.5369999999998</v>
      </c>
      <c r="BY227" s="176">
        <v>3457.6979999999999</v>
      </c>
      <c r="BZ227" s="176">
        <v>1973.4849999999999</v>
      </c>
      <c r="CA227" s="176">
        <v>1396.501</v>
      </c>
      <c r="CB227" s="176">
        <v>4471.6620000000003</v>
      </c>
      <c r="CC227" s="176">
        <v>2723.9870000000001</v>
      </c>
      <c r="CD227" s="176">
        <v>2340.451</v>
      </c>
      <c r="CE227" s="176">
        <v>2892.7640000000001</v>
      </c>
      <c r="CF227" s="176">
        <v>1683.8510000000001</v>
      </c>
      <c r="CG227" s="176">
        <v>1529.731</v>
      </c>
      <c r="CH227" s="176">
        <v>3676.0250000000001</v>
      </c>
      <c r="CI227" s="176">
        <v>6367.95</v>
      </c>
      <c r="CJ227" s="176">
        <v>3161.884</v>
      </c>
      <c r="CK227" s="176">
        <v>4006.3270000000002</v>
      </c>
      <c r="CL227" s="176">
        <v>1989.3330000000001</v>
      </c>
      <c r="CM227" s="176">
        <v>2106.3530000000001</v>
      </c>
      <c r="CN227" s="176">
        <v>2428.1570000000002</v>
      </c>
      <c r="CO227" s="176">
        <v>1813.8040000000001</v>
      </c>
      <c r="CP227" s="176">
        <v>1560.654</v>
      </c>
      <c r="CQ227" s="176">
        <v>5558.4269999999997</v>
      </c>
      <c r="CR227" s="176">
        <v>2084.41</v>
      </c>
      <c r="CS227" s="176">
        <v>2925.4879999999998</v>
      </c>
      <c r="CT227" s="176">
        <v>7715.9750000000004</v>
      </c>
      <c r="CU227" s="176">
        <v>4644.2120000000004</v>
      </c>
      <c r="CV227" s="176">
        <v>2559.8020000000001</v>
      </c>
      <c r="CW227" s="176">
        <v>11336.266</v>
      </c>
      <c r="CX227" s="176">
        <v>3364.3110000000001</v>
      </c>
      <c r="CY227" s="176">
        <v>4790.4870000000001</v>
      </c>
      <c r="CZ227" s="176">
        <v>9654.11</v>
      </c>
      <c r="DA227" s="176">
        <v>5156.1729999999998</v>
      </c>
      <c r="DB227" s="176">
        <v>2852.3510000000001</v>
      </c>
      <c r="DC227" s="176">
        <v>15102.832</v>
      </c>
      <c r="DD227" s="176">
        <v>3474.0169999999998</v>
      </c>
      <c r="DE227" s="176">
        <v>5916.07</v>
      </c>
      <c r="DF227" s="176">
        <v>11569.734</v>
      </c>
      <c r="DG227" s="176">
        <v>5601.183</v>
      </c>
      <c r="DH227" s="176">
        <v>2764.3989999999999</v>
      </c>
      <c r="DI227" s="176">
        <v>20353.471000000001</v>
      </c>
      <c r="DJ227" s="176">
        <v>3711.7310000000002</v>
      </c>
      <c r="DK227" s="176">
        <v>8541.2389999999996</v>
      </c>
      <c r="DL227" s="176">
        <v>12468.956</v>
      </c>
      <c r="DM227" s="176">
        <v>5100.1670000000004</v>
      </c>
      <c r="DN227" s="176">
        <v>3320.2040000000002</v>
      </c>
      <c r="DO227" s="176">
        <v>21088.959999999999</v>
      </c>
      <c r="DP227" s="176">
        <v>6805.8140000000003</v>
      </c>
      <c r="DQ227" s="176">
        <v>9774.4629999999997</v>
      </c>
      <c r="DR227" s="176">
        <v>14265.841</v>
      </c>
      <c r="DS227" s="176">
        <v>7306.6019999999999</v>
      </c>
      <c r="DT227" s="176">
        <v>4505.6589999999997</v>
      </c>
      <c r="DU227" s="176">
        <v>20335.496999999999</v>
      </c>
      <c r="DV227" s="176">
        <v>5351.01</v>
      </c>
      <c r="DW227" s="176">
        <v>7868.5649999999996</v>
      </c>
      <c r="DX227" s="176">
        <v>11545.34</v>
      </c>
      <c r="DY227" s="176">
        <v>10976.934999999999</v>
      </c>
      <c r="DZ227" s="176">
        <v>12538.23</v>
      </c>
      <c r="EA227" s="176">
        <v>17405.598000000002</v>
      </c>
      <c r="EB227" s="176">
        <v>5949.835</v>
      </c>
      <c r="EC227" s="176">
        <v>9865.6229999999996</v>
      </c>
      <c r="ED227" s="176">
        <v>11789.12</v>
      </c>
      <c r="EE227" s="176">
        <v>19496.353999999999</v>
      </c>
      <c r="EF227" s="277">
        <f t="shared" si="6"/>
        <v>115501.84700000001</v>
      </c>
      <c r="EG227" s="277">
        <f t="shared" si="7"/>
        <v>137627.76599999997</v>
      </c>
    </row>
    <row r="228" spans="1:137" x14ac:dyDescent="0.2">
      <c r="A228" s="211" t="str">
        <f>IF('1'!$A$1=1,B228,C228)</f>
        <v>Interest befor FISIM</v>
      </c>
      <c r="B228" s="212" t="s">
        <v>343</v>
      </c>
      <c r="C228" s="212" t="s">
        <v>342</v>
      </c>
      <c r="D228" s="176">
        <v>0</v>
      </c>
      <c r="E228" s="176">
        <v>0</v>
      </c>
      <c r="F228" s="176">
        <v>0</v>
      </c>
      <c r="G228" s="176">
        <v>0</v>
      </c>
      <c r="H228" s="176">
        <v>0</v>
      </c>
      <c r="I228" s="176">
        <v>0</v>
      </c>
      <c r="J228" s="176">
        <v>0</v>
      </c>
      <c r="K228" s="176">
        <v>0</v>
      </c>
      <c r="L228" s="176">
        <v>0</v>
      </c>
      <c r="M228" s="176">
        <v>0</v>
      </c>
      <c r="N228" s="176">
        <v>0</v>
      </c>
      <c r="O228" s="176">
        <v>0</v>
      </c>
      <c r="P228" s="176">
        <v>0</v>
      </c>
      <c r="Q228" s="176">
        <v>0</v>
      </c>
      <c r="R228" s="176">
        <v>0</v>
      </c>
      <c r="S228" s="176">
        <v>0</v>
      </c>
      <c r="T228" s="176">
        <v>0</v>
      </c>
      <c r="U228" s="176">
        <v>0</v>
      </c>
      <c r="V228" s="176">
        <v>0</v>
      </c>
      <c r="W228" s="176">
        <v>0</v>
      </c>
      <c r="X228" s="176">
        <v>0</v>
      </c>
      <c r="Y228" s="176">
        <v>0</v>
      </c>
      <c r="Z228" s="176">
        <v>0</v>
      </c>
      <c r="AA228" s="176">
        <v>0</v>
      </c>
      <c r="AB228" s="176">
        <v>-5348.6709999999994</v>
      </c>
      <c r="AC228" s="176">
        <v>-4081.1930000000002</v>
      </c>
      <c r="AD228" s="176">
        <v>-5022.2910000000002</v>
      </c>
      <c r="AE228" s="176">
        <v>-3276.5330000000004</v>
      </c>
      <c r="AF228" s="176">
        <v>-3646.47</v>
      </c>
      <c r="AG228" s="176">
        <v>-2610.886</v>
      </c>
      <c r="AH228" s="176">
        <v>-4129.1209999999992</v>
      </c>
      <c r="AI228" s="176">
        <v>-4204.1840000000002</v>
      </c>
      <c r="AJ228" s="176">
        <v>-3837.9650000000001</v>
      </c>
      <c r="AK228" s="176">
        <v>-4904.5160000000005</v>
      </c>
      <c r="AL228" s="176">
        <v>-4139.317</v>
      </c>
      <c r="AM228" s="176">
        <v>-10731.438</v>
      </c>
      <c r="AN228" s="176">
        <v>-4890.7039999999997</v>
      </c>
      <c r="AO228" s="176">
        <v>-3912.6310000000003</v>
      </c>
      <c r="AP228" s="176">
        <v>-3714.1099999999997</v>
      </c>
      <c r="AQ228" s="176">
        <v>-3844.3069999999998</v>
      </c>
      <c r="AR228" s="176">
        <v>-3979.5459999999998</v>
      </c>
      <c r="AS228" s="176">
        <v>-2489.2059999999997</v>
      </c>
      <c r="AT228" s="176">
        <v>-4250.5109999999995</v>
      </c>
      <c r="AU228" s="176">
        <v>-4946.7979999999998</v>
      </c>
      <c r="AV228" s="176">
        <v>-2509.0230000000001</v>
      </c>
      <c r="AW228" s="176">
        <v>-3909.7060000000001</v>
      </c>
      <c r="AX228" s="176">
        <v>-3826.8890000000006</v>
      </c>
      <c r="AY228" s="176">
        <v>-8503.4760000000006</v>
      </c>
      <c r="AZ228" s="176">
        <v>-5464.3180000000002</v>
      </c>
      <c r="BA228" s="176">
        <v>-3775.3339999999998</v>
      </c>
      <c r="BB228" s="176">
        <v>-2740.0810000000001</v>
      </c>
      <c r="BC228" s="176">
        <v>-2707.9610000000002</v>
      </c>
      <c r="BD228" s="176">
        <v>-3297.3560000000002</v>
      </c>
      <c r="BE228" s="176">
        <v>-2597.011</v>
      </c>
      <c r="BF228" s="176">
        <v>-2678.1410000000005</v>
      </c>
      <c r="BG228" s="176">
        <v>-4317.2349999999997</v>
      </c>
      <c r="BH228" s="176">
        <v>-2154.9660000000003</v>
      </c>
      <c r="BI228" s="176">
        <v>-2580.0540000000001</v>
      </c>
      <c r="BJ228" s="176">
        <v>-3655.127</v>
      </c>
      <c r="BK228" s="176">
        <v>-7791.1130000000003</v>
      </c>
      <c r="BL228" s="176">
        <v>-3955.5740000000005</v>
      </c>
      <c r="BM228" s="176">
        <v>-8362.8179999999993</v>
      </c>
      <c r="BN228" s="176">
        <v>-1796.0360000000001</v>
      </c>
      <c r="BO228" s="176">
        <v>-3158.06</v>
      </c>
      <c r="BP228" s="176">
        <v>-3754.0060000000003</v>
      </c>
      <c r="BQ228" s="176">
        <v>-4059.5160000000005</v>
      </c>
      <c r="BR228" s="176">
        <v>-2867.848</v>
      </c>
      <c r="BS228" s="176">
        <v>-4706.1629999999996</v>
      </c>
      <c r="BT228" s="176">
        <v>-2210.1610000000001</v>
      </c>
      <c r="BU228" s="176">
        <v>-3682.2429999999999</v>
      </c>
      <c r="BV228" s="176">
        <v>-3085.8070000000002</v>
      </c>
      <c r="BW228" s="176">
        <v>-11690.433999999999</v>
      </c>
      <c r="BX228" s="176">
        <v>-2878.4169999999999</v>
      </c>
      <c r="BY228" s="176">
        <v>-2900.0039999999999</v>
      </c>
      <c r="BZ228" s="176">
        <v>-1500.96</v>
      </c>
      <c r="CA228" s="176">
        <v>-1284.7809999999999</v>
      </c>
      <c r="CB228" s="176">
        <v>-3974.8099999999995</v>
      </c>
      <c r="CC228" s="176">
        <v>-2533.308</v>
      </c>
      <c r="CD228" s="176">
        <v>-2585.3830000000003</v>
      </c>
      <c r="CE228" s="176">
        <v>-2357.067</v>
      </c>
      <c r="CF228" s="176">
        <v>-1630.395</v>
      </c>
      <c r="CG228" s="176">
        <v>-1767.104</v>
      </c>
      <c r="CH228" s="176">
        <v>-3385.1159999999995</v>
      </c>
      <c r="CI228" s="176">
        <v>-6150.2420000000002</v>
      </c>
      <c r="CJ228" s="176">
        <v>-3217.8470000000002</v>
      </c>
      <c r="CK228" s="176">
        <v>-4091.5680000000002</v>
      </c>
      <c r="CL228" s="176">
        <v>-2106.3530000000001</v>
      </c>
      <c r="CM228" s="176">
        <v>-2574.431</v>
      </c>
      <c r="CN228" s="176">
        <v>-2749.9610000000002</v>
      </c>
      <c r="CO228" s="176">
        <v>-1989.3329999999999</v>
      </c>
      <c r="CP228" s="176">
        <v>-1496.953</v>
      </c>
      <c r="CQ228" s="176">
        <v>-5009.8980000000001</v>
      </c>
      <c r="CR228" s="176">
        <v>-1426.175</v>
      </c>
      <c r="CS228" s="176">
        <v>-2120.9780000000001</v>
      </c>
      <c r="CT228" s="176">
        <v>-5887.5439999999999</v>
      </c>
      <c r="CU228" s="176">
        <v>-3291.174</v>
      </c>
      <c r="CV228" s="176">
        <v>-1279.9010000000001</v>
      </c>
      <c r="CW228" s="176">
        <v>-9507.8360000000011</v>
      </c>
      <c r="CX228" s="176">
        <v>-1206.7639999999997</v>
      </c>
      <c r="CY228" s="176">
        <v>-2742.6450000000004</v>
      </c>
      <c r="CZ228" s="176">
        <v>-6655.4850000000006</v>
      </c>
      <c r="DA228" s="176">
        <v>-2157.5480000000002</v>
      </c>
      <c r="DB228" s="176">
        <v>-146.27499999999964</v>
      </c>
      <c r="DC228" s="176">
        <v>-10897.442999999999</v>
      </c>
      <c r="DD228" s="176">
        <v>0</v>
      </c>
      <c r="DE228" s="176">
        <v>-2994.5540000000005</v>
      </c>
      <c r="DF228" s="176">
        <v>-8496.5239999999994</v>
      </c>
      <c r="DG228" s="176">
        <v>-2299.8240000000001</v>
      </c>
      <c r="DH228" s="176">
        <v>1325.3969999999999</v>
      </c>
      <c r="DI228" s="176">
        <v>-17239.692999999999</v>
      </c>
      <c r="DJ228" s="176">
        <v>-1662.547</v>
      </c>
      <c r="DK228" s="176">
        <v>-4329.66</v>
      </c>
      <c r="DL228" s="176">
        <v>-8775.9209999999985</v>
      </c>
      <c r="DM228" s="176">
        <v>-2631.0390000000002</v>
      </c>
      <c r="DN228" s="176">
        <v>81.980000000000018</v>
      </c>
      <c r="DO228" s="176">
        <v>-17299.537</v>
      </c>
      <c r="DP228" s="176">
        <v>-2474.8419999999996</v>
      </c>
      <c r="DQ228" s="176">
        <v>-6846.2479999999996</v>
      </c>
      <c r="DR228" s="176">
        <v>-12115.627</v>
      </c>
      <c r="DS228" s="176">
        <v>-2755.6329999999998</v>
      </c>
      <c r="DT228" s="176">
        <v>-631.63400000000001</v>
      </c>
      <c r="DU228" s="176">
        <v>-16251.729000000001</v>
      </c>
      <c r="DV228" s="176">
        <v>-1410.3440000000001</v>
      </c>
      <c r="DW228" s="176">
        <v>-4265.5910000000003</v>
      </c>
      <c r="DX228" s="176">
        <v>-7558.4600000000009</v>
      </c>
      <c r="DY228" s="176">
        <v>-6819.0059999999994</v>
      </c>
      <c r="DZ228" s="176">
        <v>-9069.32</v>
      </c>
      <c r="EA228" s="176">
        <v>-14463.223000000002</v>
      </c>
      <c r="EB228" s="176">
        <v>-1900.6419999999998</v>
      </c>
      <c r="EC228" s="176">
        <v>-5203.3879999999999</v>
      </c>
      <c r="ED228" s="176">
        <v>-8168.1760000000013</v>
      </c>
      <c r="EE228" s="176">
        <v>-12786.57</v>
      </c>
      <c r="EF228" s="277">
        <f t="shared" si="6"/>
        <v>-74723.37</v>
      </c>
      <c r="EG228" s="277">
        <f t="shared" si="7"/>
        <v>-88528.083000000013</v>
      </c>
    </row>
    <row r="229" spans="1:137" x14ac:dyDescent="0.2">
      <c r="A229" s="174" t="str">
        <f>IF('1'!$A$1=1,B229,C229)</f>
        <v xml:space="preserve">       Credit</v>
      </c>
      <c r="B229" s="175" t="s">
        <v>214</v>
      </c>
      <c r="C229" s="175" t="s">
        <v>324</v>
      </c>
      <c r="D229" s="176">
        <v>0</v>
      </c>
      <c r="E229" s="176">
        <v>0</v>
      </c>
      <c r="F229" s="176">
        <v>0</v>
      </c>
      <c r="G229" s="176">
        <v>0</v>
      </c>
      <c r="H229" s="176">
        <v>0</v>
      </c>
      <c r="I229" s="176">
        <v>0</v>
      </c>
      <c r="J229" s="176">
        <v>0</v>
      </c>
      <c r="K229" s="176">
        <v>0</v>
      </c>
      <c r="L229" s="176">
        <v>0</v>
      </c>
      <c r="M229" s="176">
        <v>0</v>
      </c>
      <c r="N229" s="176">
        <v>0</v>
      </c>
      <c r="O229" s="176">
        <v>0</v>
      </c>
      <c r="P229" s="176">
        <v>0</v>
      </c>
      <c r="Q229" s="176">
        <v>0</v>
      </c>
      <c r="R229" s="176">
        <v>0</v>
      </c>
      <c r="S229" s="176">
        <v>0</v>
      </c>
      <c r="T229" s="176">
        <v>0</v>
      </c>
      <c r="U229" s="176">
        <v>0</v>
      </c>
      <c r="V229" s="176">
        <v>0</v>
      </c>
      <c r="W229" s="176">
        <v>0</v>
      </c>
      <c r="X229" s="176">
        <v>0</v>
      </c>
      <c r="Y229" s="176">
        <v>0</v>
      </c>
      <c r="Z229" s="176">
        <v>0</v>
      </c>
      <c r="AA229" s="176">
        <v>0</v>
      </c>
      <c r="AB229" s="176">
        <v>488.71100000000001</v>
      </c>
      <c r="AC229" s="176">
        <v>486.5</v>
      </c>
      <c r="AD229" s="176">
        <v>621.03599999999994</v>
      </c>
      <c r="AE229" s="176">
        <v>510.28</v>
      </c>
      <c r="AF229" s="176">
        <v>422.779</v>
      </c>
      <c r="AG229" s="176">
        <v>365.524</v>
      </c>
      <c r="AH229" s="176">
        <v>519.38599999999997</v>
      </c>
      <c r="AI229" s="176">
        <v>640.88199999999995</v>
      </c>
      <c r="AJ229" s="176">
        <v>391.62900000000002</v>
      </c>
      <c r="AK229" s="176">
        <v>586.40899999999999</v>
      </c>
      <c r="AL229" s="176">
        <v>560.81100000000004</v>
      </c>
      <c r="AM229" s="176">
        <v>880.52800000000002</v>
      </c>
      <c r="AN229" s="176">
        <v>824.596</v>
      </c>
      <c r="AO229" s="176">
        <v>760.78899999999999</v>
      </c>
      <c r="AP229" s="176">
        <v>605.84799999999996</v>
      </c>
      <c r="AQ229" s="176">
        <v>627.64200000000005</v>
      </c>
      <c r="AR229" s="176">
        <v>549.80600000000004</v>
      </c>
      <c r="AS229" s="176">
        <v>419.23500000000001</v>
      </c>
      <c r="AT229" s="176">
        <v>818.42100000000005</v>
      </c>
      <c r="AU229" s="176">
        <v>824.46600000000001</v>
      </c>
      <c r="AV229" s="176">
        <v>845.73800000000006</v>
      </c>
      <c r="AW229" s="176">
        <v>787.56700000000001</v>
      </c>
      <c r="AX229" s="176">
        <v>893.87199999999996</v>
      </c>
      <c r="AY229" s="176">
        <v>778.096</v>
      </c>
      <c r="AZ229" s="176">
        <v>947.89200000000005</v>
      </c>
      <c r="BA229" s="176">
        <v>950.62400000000002</v>
      </c>
      <c r="BB229" s="176">
        <v>967.08699999999999</v>
      </c>
      <c r="BC229" s="176">
        <v>965.21400000000006</v>
      </c>
      <c r="BD229" s="176">
        <v>1081.5329999999999</v>
      </c>
      <c r="BE229" s="176">
        <v>795.00300000000004</v>
      </c>
      <c r="BF229" s="176">
        <v>1158.8109999999999</v>
      </c>
      <c r="BG229" s="176">
        <v>934.13900000000001</v>
      </c>
      <c r="BH229" s="176">
        <v>1139.4069999999999</v>
      </c>
      <c r="BI229" s="176">
        <v>744.24599999999998</v>
      </c>
      <c r="BJ229" s="176">
        <v>779.76099999999997</v>
      </c>
      <c r="BK229" s="176">
        <v>1062.425</v>
      </c>
      <c r="BL229" s="176">
        <v>1109.49</v>
      </c>
      <c r="BM229" s="176">
        <v>1057.6510000000001</v>
      </c>
      <c r="BN229" s="176">
        <v>1347.027</v>
      </c>
      <c r="BO229" s="176">
        <v>680.61599999999999</v>
      </c>
      <c r="BP229" s="176">
        <v>723.98699999999997</v>
      </c>
      <c r="BQ229" s="176">
        <v>1068.2940000000001</v>
      </c>
      <c r="BR229" s="176">
        <v>846.69799999999998</v>
      </c>
      <c r="BS229" s="176">
        <v>935.72799999999995</v>
      </c>
      <c r="BT229" s="176">
        <v>671.44100000000003</v>
      </c>
      <c r="BU229" s="176">
        <v>254.92500000000001</v>
      </c>
      <c r="BV229" s="176">
        <v>1160.7159999999999</v>
      </c>
      <c r="BW229" s="176">
        <v>704.24300000000005</v>
      </c>
      <c r="BX229" s="176">
        <v>338.637</v>
      </c>
      <c r="BY229" s="176">
        <v>1003.848</v>
      </c>
      <c r="BZ229" s="176">
        <v>889.45799999999997</v>
      </c>
      <c r="CA229" s="176">
        <v>530.66999999999996</v>
      </c>
      <c r="CB229" s="176">
        <v>910.89400000000001</v>
      </c>
      <c r="CC229" s="176">
        <v>626.51700000000005</v>
      </c>
      <c r="CD229" s="176">
        <v>217.71600000000001</v>
      </c>
      <c r="CE229" s="176">
        <v>991.03899999999999</v>
      </c>
      <c r="CF229" s="176">
        <v>507.82799999999997</v>
      </c>
      <c r="CG229" s="176">
        <v>210.99700000000001</v>
      </c>
      <c r="CH229" s="176">
        <v>740.49400000000003</v>
      </c>
      <c r="CI229" s="176">
        <v>707.55</v>
      </c>
      <c r="CJ229" s="176">
        <v>559.625</v>
      </c>
      <c r="CK229" s="176">
        <v>511.44600000000003</v>
      </c>
      <c r="CL229" s="176">
        <v>497.33300000000003</v>
      </c>
      <c r="CM229" s="176">
        <v>117.02</v>
      </c>
      <c r="CN229" s="176">
        <v>234.03899999999999</v>
      </c>
      <c r="CO229" s="176">
        <v>351.05900000000003</v>
      </c>
      <c r="CP229" s="176">
        <v>573.30200000000002</v>
      </c>
      <c r="CQ229" s="176">
        <v>987.35199999999998</v>
      </c>
      <c r="CR229" s="176">
        <v>1023.921</v>
      </c>
      <c r="CS229" s="176">
        <v>1133.627</v>
      </c>
      <c r="CT229" s="176">
        <v>2047.8420000000001</v>
      </c>
      <c r="CU229" s="176">
        <v>1499.3130000000001</v>
      </c>
      <c r="CV229" s="176">
        <v>1462.7439999999999</v>
      </c>
      <c r="CW229" s="176">
        <v>2011.2729999999999</v>
      </c>
      <c r="CX229" s="176">
        <v>2267.2530000000002</v>
      </c>
      <c r="CY229" s="176">
        <v>2194.116</v>
      </c>
      <c r="CZ229" s="176">
        <v>3108.3310000000001</v>
      </c>
      <c r="DA229" s="176">
        <v>3071.7620000000002</v>
      </c>
      <c r="DB229" s="176">
        <v>2815.7820000000002</v>
      </c>
      <c r="DC229" s="176">
        <v>4315.0950000000003</v>
      </c>
      <c r="DD229" s="176">
        <v>3547.154</v>
      </c>
      <c r="DE229" s="176">
        <v>3031.0729999999999</v>
      </c>
      <c r="DF229" s="176">
        <v>3181.6770000000001</v>
      </c>
      <c r="DG229" s="176">
        <v>3375.547</v>
      </c>
      <c r="DH229" s="176">
        <v>4203.4009999999998</v>
      </c>
      <c r="DI229" s="176">
        <v>3227.6959999999999</v>
      </c>
      <c r="DJ229" s="176">
        <v>2203.84</v>
      </c>
      <c r="DK229" s="176">
        <v>4329.6610000000001</v>
      </c>
      <c r="DL229" s="176">
        <v>3812.165</v>
      </c>
      <c r="DM229" s="176">
        <v>2631.038</v>
      </c>
      <c r="DN229" s="176">
        <v>3525.1550000000002</v>
      </c>
      <c r="DO229" s="176">
        <v>3954.18</v>
      </c>
      <c r="DP229" s="176">
        <v>4495.9620000000004</v>
      </c>
      <c r="DQ229" s="176">
        <v>3134.4270000000001</v>
      </c>
      <c r="DR229" s="176">
        <v>2356.9650000000001</v>
      </c>
      <c r="DS229" s="176">
        <v>4759.7290000000003</v>
      </c>
      <c r="DT229" s="176">
        <v>3916.134</v>
      </c>
      <c r="DU229" s="176">
        <v>4125.4390000000003</v>
      </c>
      <c r="DV229" s="176">
        <v>3982.1469999999999</v>
      </c>
      <c r="DW229" s="176">
        <v>3644.3879999999999</v>
      </c>
      <c r="DX229" s="176">
        <v>4028.41</v>
      </c>
      <c r="DY229" s="176">
        <v>4199.509</v>
      </c>
      <c r="DZ229" s="176">
        <v>3510.7040000000002</v>
      </c>
      <c r="EA229" s="176">
        <v>2983.817</v>
      </c>
      <c r="EB229" s="176">
        <v>4049.1930000000002</v>
      </c>
      <c r="EC229" s="176">
        <v>4662.2349999999997</v>
      </c>
      <c r="ED229" s="176">
        <v>3620.944</v>
      </c>
      <c r="EE229" s="176">
        <v>6709.7839999999997</v>
      </c>
      <c r="EF229" s="277">
        <f t="shared" si="6"/>
        <v>42634.219000000005</v>
      </c>
      <c r="EG229" s="277">
        <f t="shared" si="7"/>
        <v>49432.704000000005</v>
      </c>
    </row>
    <row r="230" spans="1:137" x14ac:dyDescent="0.2">
      <c r="A230" s="174" t="str">
        <f>IF('1'!$A$1=1,B230,C230)</f>
        <v xml:space="preserve">       Debit</v>
      </c>
      <c r="B230" s="175" t="s">
        <v>216</v>
      </c>
      <c r="C230" s="175" t="s">
        <v>325</v>
      </c>
      <c r="D230" s="176">
        <v>0</v>
      </c>
      <c r="E230" s="176">
        <v>0</v>
      </c>
      <c r="F230" s="176">
        <v>0</v>
      </c>
      <c r="G230" s="176">
        <v>0</v>
      </c>
      <c r="H230" s="176">
        <v>0</v>
      </c>
      <c r="I230" s="176">
        <v>0</v>
      </c>
      <c r="J230" s="176">
        <v>0</v>
      </c>
      <c r="K230" s="176">
        <v>0</v>
      </c>
      <c r="L230" s="176">
        <v>0</v>
      </c>
      <c r="M230" s="176">
        <v>0</v>
      </c>
      <c r="N230" s="176">
        <v>0</v>
      </c>
      <c r="O230" s="176">
        <v>0</v>
      </c>
      <c r="P230" s="176">
        <v>0</v>
      </c>
      <c r="Q230" s="176">
        <v>0</v>
      </c>
      <c r="R230" s="176">
        <v>0</v>
      </c>
      <c r="S230" s="176">
        <v>0</v>
      </c>
      <c r="T230" s="176">
        <v>0</v>
      </c>
      <c r="U230" s="176">
        <v>0</v>
      </c>
      <c r="V230" s="176">
        <v>0</v>
      </c>
      <c r="W230" s="176">
        <v>0</v>
      </c>
      <c r="X230" s="176">
        <v>0</v>
      </c>
      <c r="Y230" s="176">
        <v>0</v>
      </c>
      <c r="Z230" s="176">
        <v>0</v>
      </c>
      <c r="AA230" s="176">
        <v>0</v>
      </c>
      <c r="AB230" s="176">
        <v>5837.3819999999996</v>
      </c>
      <c r="AC230" s="176">
        <v>4567.6930000000002</v>
      </c>
      <c r="AD230" s="176">
        <v>5643.3270000000002</v>
      </c>
      <c r="AE230" s="176">
        <v>3786.8130000000001</v>
      </c>
      <c r="AF230" s="176">
        <v>4069.2489999999998</v>
      </c>
      <c r="AG230" s="176">
        <v>2976.41</v>
      </c>
      <c r="AH230" s="176">
        <v>4648.5069999999996</v>
      </c>
      <c r="AI230" s="176">
        <v>4845.0659999999998</v>
      </c>
      <c r="AJ230" s="176">
        <v>4229.5940000000001</v>
      </c>
      <c r="AK230" s="176">
        <v>5490.9250000000002</v>
      </c>
      <c r="AL230" s="176">
        <v>4700.1279999999997</v>
      </c>
      <c r="AM230" s="176">
        <v>11611.966</v>
      </c>
      <c r="AN230" s="176">
        <v>5715.3</v>
      </c>
      <c r="AO230" s="176">
        <v>4673.42</v>
      </c>
      <c r="AP230" s="176">
        <v>4319.9579999999996</v>
      </c>
      <c r="AQ230" s="176">
        <v>4471.9489999999996</v>
      </c>
      <c r="AR230" s="176">
        <v>4529.3519999999999</v>
      </c>
      <c r="AS230" s="176">
        <v>2908.4409999999998</v>
      </c>
      <c r="AT230" s="176">
        <v>5068.9319999999998</v>
      </c>
      <c r="AU230" s="176">
        <v>5771.2640000000001</v>
      </c>
      <c r="AV230" s="176">
        <v>3354.761</v>
      </c>
      <c r="AW230" s="176">
        <v>4697.2730000000001</v>
      </c>
      <c r="AX230" s="176">
        <v>4720.7610000000004</v>
      </c>
      <c r="AY230" s="176">
        <v>9281.5720000000001</v>
      </c>
      <c r="AZ230" s="176">
        <v>6412.21</v>
      </c>
      <c r="BA230" s="176">
        <v>4725.9579999999996</v>
      </c>
      <c r="BB230" s="176">
        <v>3707.1680000000001</v>
      </c>
      <c r="BC230" s="176">
        <v>3673.1750000000002</v>
      </c>
      <c r="BD230" s="176">
        <v>4378.8890000000001</v>
      </c>
      <c r="BE230" s="176">
        <v>3392.0140000000001</v>
      </c>
      <c r="BF230" s="176">
        <v>3836.9520000000002</v>
      </c>
      <c r="BG230" s="176">
        <v>5251.3739999999998</v>
      </c>
      <c r="BH230" s="176">
        <v>3294.373</v>
      </c>
      <c r="BI230" s="176">
        <v>3324.3</v>
      </c>
      <c r="BJ230" s="176">
        <v>4434.8879999999999</v>
      </c>
      <c r="BK230" s="176">
        <v>8853.5380000000005</v>
      </c>
      <c r="BL230" s="176">
        <v>5065.0640000000003</v>
      </c>
      <c r="BM230" s="176">
        <v>9420.4689999999991</v>
      </c>
      <c r="BN230" s="176">
        <v>3143.0630000000001</v>
      </c>
      <c r="BO230" s="176">
        <v>3838.6759999999999</v>
      </c>
      <c r="BP230" s="176">
        <v>4477.9930000000004</v>
      </c>
      <c r="BQ230" s="176">
        <v>5127.8100000000004</v>
      </c>
      <c r="BR230" s="176">
        <v>3714.5459999999998</v>
      </c>
      <c r="BS230" s="176">
        <v>5641.8909999999996</v>
      </c>
      <c r="BT230" s="176">
        <v>2881.6019999999999</v>
      </c>
      <c r="BU230" s="176">
        <v>3937.1680000000001</v>
      </c>
      <c r="BV230" s="176">
        <v>4246.5230000000001</v>
      </c>
      <c r="BW230" s="176">
        <v>12394.677</v>
      </c>
      <c r="BX230" s="176">
        <v>3217.0540000000001</v>
      </c>
      <c r="BY230" s="176">
        <v>3903.8519999999999</v>
      </c>
      <c r="BZ230" s="176">
        <v>2390.4180000000001</v>
      </c>
      <c r="CA230" s="176">
        <v>1815.451</v>
      </c>
      <c r="CB230" s="176">
        <v>4885.7039999999997</v>
      </c>
      <c r="CC230" s="176">
        <v>3159.8249999999998</v>
      </c>
      <c r="CD230" s="176">
        <v>2803.0990000000002</v>
      </c>
      <c r="CE230" s="176">
        <v>3348.1060000000002</v>
      </c>
      <c r="CF230" s="176">
        <v>2138.223</v>
      </c>
      <c r="CG230" s="176">
        <v>1978.1010000000001</v>
      </c>
      <c r="CH230" s="176">
        <v>4125.6099999999997</v>
      </c>
      <c r="CI230" s="176">
        <v>6857.7920000000004</v>
      </c>
      <c r="CJ230" s="176">
        <v>3777.4720000000002</v>
      </c>
      <c r="CK230" s="176">
        <v>4603.0140000000001</v>
      </c>
      <c r="CL230" s="176">
        <v>2603.6860000000001</v>
      </c>
      <c r="CM230" s="176">
        <v>2691.451</v>
      </c>
      <c r="CN230" s="176">
        <v>2984</v>
      </c>
      <c r="CO230" s="176">
        <v>2340.3919999999998</v>
      </c>
      <c r="CP230" s="176">
        <v>2070.2550000000001</v>
      </c>
      <c r="CQ230" s="176">
        <v>5997.25</v>
      </c>
      <c r="CR230" s="176">
        <v>2450.096</v>
      </c>
      <c r="CS230" s="176">
        <v>3254.605</v>
      </c>
      <c r="CT230" s="176">
        <v>7935.3860000000004</v>
      </c>
      <c r="CU230" s="176">
        <v>4790.4870000000001</v>
      </c>
      <c r="CV230" s="176">
        <v>2742.645</v>
      </c>
      <c r="CW230" s="176">
        <v>11519.109</v>
      </c>
      <c r="CX230" s="176">
        <v>3474.0169999999998</v>
      </c>
      <c r="CY230" s="176">
        <v>4936.7610000000004</v>
      </c>
      <c r="CZ230" s="176">
        <v>9763.8160000000007</v>
      </c>
      <c r="DA230" s="176">
        <v>5229.3100000000004</v>
      </c>
      <c r="DB230" s="176">
        <v>2962.0569999999998</v>
      </c>
      <c r="DC230" s="176">
        <v>15212.538</v>
      </c>
      <c r="DD230" s="176">
        <v>3547.154</v>
      </c>
      <c r="DE230" s="176">
        <v>6025.6270000000004</v>
      </c>
      <c r="DF230" s="176">
        <v>11678.200999999999</v>
      </c>
      <c r="DG230" s="176">
        <v>5675.3710000000001</v>
      </c>
      <c r="DH230" s="176">
        <v>2878.0039999999999</v>
      </c>
      <c r="DI230" s="176">
        <v>20467.388999999999</v>
      </c>
      <c r="DJ230" s="176">
        <v>3866.3870000000002</v>
      </c>
      <c r="DK230" s="176">
        <v>8659.3209999999999</v>
      </c>
      <c r="DL230" s="176">
        <v>12588.085999999999</v>
      </c>
      <c r="DM230" s="176">
        <v>5262.0770000000002</v>
      </c>
      <c r="DN230" s="176">
        <v>3443.1750000000002</v>
      </c>
      <c r="DO230" s="176">
        <v>21253.717000000001</v>
      </c>
      <c r="DP230" s="176">
        <v>6970.8040000000001</v>
      </c>
      <c r="DQ230" s="176">
        <v>9980.6749999999993</v>
      </c>
      <c r="DR230" s="176">
        <v>14472.592000000001</v>
      </c>
      <c r="DS230" s="176">
        <v>7515.3620000000001</v>
      </c>
      <c r="DT230" s="176">
        <v>4547.768</v>
      </c>
      <c r="DU230" s="176">
        <v>20377.168000000001</v>
      </c>
      <c r="DV230" s="176">
        <v>5392.491</v>
      </c>
      <c r="DW230" s="176">
        <v>7909.9790000000003</v>
      </c>
      <c r="DX230" s="176">
        <v>11586.87</v>
      </c>
      <c r="DY230" s="176">
        <v>11018.514999999999</v>
      </c>
      <c r="DZ230" s="176">
        <v>12580.023999999999</v>
      </c>
      <c r="EA230" s="176">
        <v>17447.04</v>
      </c>
      <c r="EB230" s="176">
        <v>5949.835</v>
      </c>
      <c r="EC230" s="176">
        <v>9865.6229999999996</v>
      </c>
      <c r="ED230" s="176">
        <v>11789.12</v>
      </c>
      <c r="EE230" s="176">
        <v>19496.353999999999</v>
      </c>
      <c r="EF230" s="277">
        <f t="shared" si="6"/>
        <v>117357.58899999999</v>
      </c>
      <c r="EG230" s="277">
        <f t="shared" si="7"/>
        <v>137960.78700000001</v>
      </c>
    </row>
    <row r="231" spans="1:137" x14ac:dyDescent="0.2">
      <c r="A231" s="203" t="str">
        <f>IF('1'!$A$1=1,B231,C231)</f>
        <v>Other primary income</v>
      </c>
      <c r="B231" s="301" t="s">
        <v>434</v>
      </c>
      <c r="C231" s="301" t="s">
        <v>435</v>
      </c>
      <c r="D231" s="176" t="s">
        <v>442</v>
      </c>
      <c r="E231" s="176" t="s">
        <v>442</v>
      </c>
      <c r="F231" s="176" t="s">
        <v>442</v>
      </c>
      <c r="G231" s="176" t="s">
        <v>442</v>
      </c>
      <c r="H231" s="176" t="s">
        <v>442</v>
      </c>
      <c r="I231" s="176" t="s">
        <v>442</v>
      </c>
      <c r="J231" s="176" t="s">
        <v>442</v>
      </c>
      <c r="K231" s="176" t="s">
        <v>442</v>
      </c>
      <c r="L231" s="176" t="s">
        <v>442</v>
      </c>
      <c r="M231" s="176" t="s">
        <v>442</v>
      </c>
      <c r="N231" s="176" t="s">
        <v>442</v>
      </c>
      <c r="O231" s="176" t="s">
        <v>442</v>
      </c>
      <c r="P231" s="176" t="s">
        <v>442</v>
      </c>
      <c r="Q231" s="176" t="s">
        <v>442</v>
      </c>
      <c r="R231" s="176" t="s">
        <v>442</v>
      </c>
      <c r="S231" s="176" t="s">
        <v>442</v>
      </c>
      <c r="T231" s="176" t="s">
        <v>442</v>
      </c>
      <c r="U231" s="176" t="s">
        <v>442</v>
      </c>
      <c r="V231" s="176" t="s">
        <v>442</v>
      </c>
      <c r="W231" s="176" t="s">
        <v>442</v>
      </c>
      <c r="X231" s="176" t="s">
        <v>442</v>
      </c>
      <c r="Y231" s="176" t="s">
        <v>442</v>
      </c>
      <c r="Z231" s="176" t="s">
        <v>442</v>
      </c>
      <c r="AA231" s="176" t="s">
        <v>442</v>
      </c>
      <c r="AB231" s="176" t="s">
        <v>442</v>
      </c>
      <c r="AC231" s="176" t="s">
        <v>442</v>
      </c>
      <c r="AD231" s="176" t="s">
        <v>442</v>
      </c>
      <c r="AE231" s="176" t="s">
        <v>442</v>
      </c>
      <c r="AF231" s="176" t="s">
        <v>442</v>
      </c>
      <c r="AG231" s="176" t="s">
        <v>442</v>
      </c>
      <c r="AH231" s="176" t="s">
        <v>442</v>
      </c>
      <c r="AI231" s="176" t="s">
        <v>442</v>
      </c>
      <c r="AJ231" s="176" t="s">
        <v>442</v>
      </c>
      <c r="AK231" s="176" t="s">
        <v>442</v>
      </c>
      <c r="AL231" s="176" t="s">
        <v>442</v>
      </c>
      <c r="AM231" s="176" t="s">
        <v>442</v>
      </c>
      <c r="AN231" s="176" t="s">
        <v>442</v>
      </c>
      <c r="AO231" s="176" t="s">
        <v>442</v>
      </c>
      <c r="AP231" s="176" t="s">
        <v>442</v>
      </c>
      <c r="AQ231" s="176" t="s">
        <v>442</v>
      </c>
      <c r="AR231" s="176" t="s">
        <v>442</v>
      </c>
      <c r="AS231" s="176" t="s">
        <v>442</v>
      </c>
      <c r="AT231" s="176" t="s">
        <v>442</v>
      </c>
      <c r="AU231" s="176" t="s">
        <v>442</v>
      </c>
      <c r="AV231" s="176" t="s">
        <v>442</v>
      </c>
      <c r="AW231" s="176" t="s">
        <v>442</v>
      </c>
      <c r="AX231" s="176" t="s">
        <v>442</v>
      </c>
      <c r="AY231" s="176" t="s">
        <v>442</v>
      </c>
      <c r="AZ231" s="176" t="s">
        <v>442</v>
      </c>
      <c r="BA231" s="176" t="s">
        <v>442</v>
      </c>
      <c r="BB231" s="176" t="s">
        <v>442</v>
      </c>
      <c r="BC231" s="176" t="s">
        <v>442</v>
      </c>
      <c r="BD231" s="176" t="s">
        <v>442</v>
      </c>
      <c r="BE231" s="176" t="s">
        <v>442</v>
      </c>
      <c r="BF231" s="176" t="s">
        <v>442</v>
      </c>
      <c r="BG231" s="176" t="s">
        <v>442</v>
      </c>
      <c r="BH231" s="176" t="s">
        <v>442</v>
      </c>
      <c r="BI231" s="176" t="s">
        <v>442</v>
      </c>
      <c r="BJ231" s="176" t="s">
        <v>442</v>
      </c>
      <c r="BK231" s="176" t="s">
        <v>442</v>
      </c>
      <c r="BL231" s="176">
        <v>0</v>
      </c>
      <c r="BM231" s="176">
        <v>0</v>
      </c>
      <c r="BN231" s="176">
        <v>0</v>
      </c>
      <c r="BO231" s="176">
        <v>0</v>
      </c>
      <c r="BP231" s="176">
        <v>0</v>
      </c>
      <c r="BQ231" s="176">
        <v>0</v>
      </c>
      <c r="BR231" s="176">
        <v>0</v>
      </c>
      <c r="BS231" s="176">
        <v>0</v>
      </c>
      <c r="BT231" s="176">
        <v>0</v>
      </c>
      <c r="BU231" s="176">
        <v>0</v>
      </c>
      <c r="BV231" s="176">
        <v>0</v>
      </c>
      <c r="BW231" s="176">
        <v>0</v>
      </c>
      <c r="BX231" s="176">
        <v>0</v>
      </c>
      <c r="BY231" s="176">
        <v>0</v>
      </c>
      <c r="BZ231" s="176">
        <v>0</v>
      </c>
      <c r="CA231" s="176">
        <v>0</v>
      </c>
      <c r="CB231" s="176">
        <v>0</v>
      </c>
      <c r="CC231" s="176">
        <v>0</v>
      </c>
      <c r="CD231" s="176">
        <v>0</v>
      </c>
      <c r="CE231" s="176">
        <v>0</v>
      </c>
      <c r="CF231" s="176">
        <v>0</v>
      </c>
      <c r="CG231" s="176">
        <v>0</v>
      </c>
      <c r="CH231" s="176">
        <v>0</v>
      </c>
      <c r="CI231" s="176">
        <v>0</v>
      </c>
      <c r="CJ231" s="176">
        <v>0</v>
      </c>
      <c r="CK231" s="176">
        <v>0</v>
      </c>
      <c r="CL231" s="176">
        <v>0</v>
      </c>
      <c r="CM231" s="176">
        <v>0</v>
      </c>
      <c r="CN231" s="176">
        <v>0</v>
      </c>
      <c r="CO231" s="176">
        <v>0</v>
      </c>
      <c r="CP231" s="176">
        <v>0</v>
      </c>
      <c r="CQ231" s="176">
        <v>0</v>
      </c>
      <c r="CR231" s="176">
        <v>0</v>
      </c>
      <c r="CS231" s="176">
        <v>0</v>
      </c>
      <c r="CT231" s="176">
        <v>0</v>
      </c>
      <c r="CU231" s="176">
        <v>0</v>
      </c>
      <c r="CV231" s="176">
        <v>519.99963551313544</v>
      </c>
      <c r="CW231" s="176">
        <v>1429.9068644868646</v>
      </c>
      <c r="CX231" s="176">
        <v>0</v>
      </c>
      <c r="CY231" s="176">
        <v>703.45531661526604</v>
      </c>
      <c r="CZ231" s="176">
        <v>1198.3300833847338</v>
      </c>
      <c r="DA231" s="176">
        <v>0</v>
      </c>
      <c r="DB231" s="176">
        <v>805.39048366187171</v>
      </c>
      <c r="DC231" s="176">
        <v>1226.2482899307406</v>
      </c>
      <c r="DD231" s="176">
        <v>34.490526407387676</v>
      </c>
      <c r="DE231" s="176">
        <v>1333.7974217985259</v>
      </c>
      <c r="DF231" s="176">
        <v>763.32667020147414</v>
      </c>
      <c r="DG231" s="176">
        <v>0</v>
      </c>
      <c r="DH231" s="176">
        <v>2011.646</v>
      </c>
      <c r="DI231" s="176">
        <v>523.02</v>
      </c>
      <c r="DJ231" s="176">
        <v>0</v>
      </c>
      <c r="DK231" s="176">
        <v>2071.248</v>
      </c>
      <c r="DL231" s="176">
        <v>601.59900000000005</v>
      </c>
      <c r="DM231" s="176">
        <v>0</v>
      </c>
      <c r="DN231" s="176">
        <v>2370.5239999999999</v>
      </c>
      <c r="DO231" s="176">
        <v>254.34399999999999</v>
      </c>
      <c r="DP231" s="176">
        <v>277.428</v>
      </c>
      <c r="DQ231" s="176">
        <v>2411.2660000000001</v>
      </c>
      <c r="DR231" s="176">
        <v>663.27599999999995</v>
      </c>
      <c r="DS231" s="176">
        <v>38.009</v>
      </c>
      <c r="DT231" s="176">
        <v>3089.49</v>
      </c>
      <c r="DU231" s="176">
        <v>289.21100000000001</v>
      </c>
      <c r="DV231" s="176">
        <v>164.50800000000001</v>
      </c>
      <c r="DW231" s="176">
        <v>2236.3290000000002</v>
      </c>
      <c r="DX231" s="176">
        <v>1785.79</v>
      </c>
      <c r="DY231" s="176">
        <v>166.31700000000001</v>
      </c>
      <c r="DZ231" s="176">
        <v>2800.2049999999999</v>
      </c>
      <c r="EA231" s="176">
        <v>331.53500000000003</v>
      </c>
      <c r="EB231" s="176">
        <v>537.13800000000003</v>
      </c>
      <c r="EC231" s="176">
        <v>2789.0160000000001</v>
      </c>
      <c r="ED231" s="176">
        <v>968.39200000000005</v>
      </c>
      <c r="EE231" s="176">
        <v>211</v>
      </c>
      <c r="EF231" s="277">
        <f t="shared" si="6"/>
        <v>11222.36</v>
      </c>
      <c r="EG231" s="277">
        <f t="shared" si="7"/>
        <v>15368.931</v>
      </c>
    </row>
    <row r="232" spans="1:137" x14ac:dyDescent="0.2">
      <c r="A232" s="174" t="str">
        <f>IF('1'!$A$1=1,B232,C232)</f>
        <v xml:space="preserve">           Credit</v>
      </c>
      <c r="B232" s="302" t="s">
        <v>214</v>
      </c>
      <c r="C232" s="302" t="s">
        <v>436</v>
      </c>
      <c r="D232" s="176" t="s">
        <v>442</v>
      </c>
      <c r="E232" s="176" t="s">
        <v>442</v>
      </c>
      <c r="F232" s="176" t="s">
        <v>442</v>
      </c>
      <c r="G232" s="176" t="s">
        <v>442</v>
      </c>
      <c r="H232" s="176" t="s">
        <v>442</v>
      </c>
      <c r="I232" s="176" t="s">
        <v>442</v>
      </c>
      <c r="J232" s="176" t="s">
        <v>442</v>
      </c>
      <c r="K232" s="176" t="s">
        <v>442</v>
      </c>
      <c r="L232" s="176" t="s">
        <v>442</v>
      </c>
      <c r="M232" s="176" t="s">
        <v>442</v>
      </c>
      <c r="N232" s="176" t="s">
        <v>442</v>
      </c>
      <c r="O232" s="176" t="s">
        <v>442</v>
      </c>
      <c r="P232" s="176" t="s">
        <v>442</v>
      </c>
      <c r="Q232" s="176" t="s">
        <v>442</v>
      </c>
      <c r="R232" s="176" t="s">
        <v>442</v>
      </c>
      <c r="S232" s="176" t="s">
        <v>442</v>
      </c>
      <c r="T232" s="176" t="s">
        <v>442</v>
      </c>
      <c r="U232" s="176" t="s">
        <v>442</v>
      </c>
      <c r="V232" s="176" t="s">
        <v>442</v>
      </c>
      <c r="W232" s="176" t="s">
        <v>442</v>
      </c>
      <c r="X232" s="176" t="s">
        <v>442</v>
      </c>
      <c r="Y232" s="176" t="s">
        <v>442</v>
      </c>
      <c r="Z232" s="176" t="s">
        <v>442</v>
      </c>
      <c r="AA232" s="176" t="s">
        <v>442</v>
      </c>
      <c r="AB232" s="176" t="s">
        <v>442</v>
      </c>
      <c r="AC232" s="176" t="s">
        <v>442</v>
      </c>
      <c r="AD232" s="176" t="s">
        <v>442</v>
      </c>
      <c r="AE232" s="176" t="s">
        <v>442</v>
      </c>
      <c r="AF232" s="176" t="s">
        <v>442</v>
      </c>
      <c r="AG232" s="176" t="s">
        <v>442</v>
      </c>
      <c r="AH232" s="176" t="s">
        <v>442</v>
      </c>
      <c r="AI232" s="176" t="s">
        <v>442</v>
      </c>
      <c r="AJ232" s="176" t="s">
        <v>442</v>
      </c>
      <c r="AK232" s="176" t="s">
        <v>442</v>
      </c>
      <c r="AL232" s="176" t="s">
        <v>442</v>
      </c>
      <c r="AM232" s="176" t="s">
        <v>442</v>
      </c>
      <c r="AN232" s="176" t="s">
        <v>442</v>
      </c>
      <c r="AO232" s="176" t="s">
        <v>442</v>
      </c>
      <c r="AP232" s="176" t="s">
        <v>442</v>
      </c>
      <c r="AQ232" s="176" t="s">
        <v>442</v>
      </c>
      <c r="AR232" s="176" t="s">
        <v>442</v>
      </c>
      <c r="AS232" s="176" t="s">
        <v>442</v>
      </c>
      <c r="AT232" s="176" t="s">
        <v>442</v>
      </c>
      <c r="AU232" s="176" t="s">
        <v>442</v>
      </c>
      <c r="AV232" s="176" t="s">
        <v>442</v>
      </c>
      <c r="AW232" s="176" t="s">
        <v>442</v>
      </c>
      <c r="AX232" s="176" t="s">
        <v>442</v>
      </c>
      <c r="AY232" s="176" t="s">
        <v>442</v>
      </c>
      <c r="AZ232" s="176" t="s">
        <v>442</v>
      </c>
      <c r="BA232" s="176" t="s">
        <v>442</v>
      </c>
      <c r="BB232" s="176" t="s">
        <v>442</v>
      </c>
      <c r="BC232" s="176" t="s">
        <v>442</v>
      </c>
      <c r="BD232" s="176" t="s">
        <v>442</v>
      </c>
      <c r="BE232" s="176" t="s">
        <v>442</v>
      </c>
      <c r="BF232" s="176" t="s">
        <v>442</v>
      </c>
      <c r="BG232" s="176" t="s">
        <v>442</v>
      </c>
      <c r="BH232" s="176" t="s">
        <v>442</v>
      </c>
      <c r="BI232" s="176" t="s">
        <v>442</v>
      </c>
      <c r="BJ232" s="176" t="s">
        <v>442</v>
      </c>
      <c r="BK232" s="176" t="s">
        <v>442</v>
      </c>
      <c r="BL232" s="176">
        <v>0</v>
      </c>
      <c r="BM232" s="176">
        <v>0</v>
      </c>
      <c r="BN232" s="176">
        <v>0</v>
      </c>
      <c r="BO232" s="176">
        <v>0</v>
      </c>
      <c r="BP232" s="176">
        <v>0</v>
      </c>
      <c r="BQ232" s="176">
        <v>0</v>
      </c>
      <c r="BR232" s="176">
        <v>0</v>
      </c>
      <c r="BS232" s="176">
        <v>0</v>
      </c>
      <c r="BT232" s="176">
        <v>0</v>
      </c>
      <c r="BU232" s="176">
        <v>0</v>
      </c>
      <c r="BV232" s="176">
        <v>0</v>
      </c>
      <c r="BW232" s="176">
        <v>0</v>
      </c>
      <c r="BX232" s="176">
        <v>0</v>
      </c>
      <c r="BY232" s="176">
        <v>0</v>
      </c>
      <c r="BZ232" s="176">
        <v>0</v>
      </c>
      <c r="CA232" s="176">
        <v>0</v>
      </c>
      <c r="CB232" s="176">
        <v>0</v>
      </c>
      <c r="CC232" s="176">
        <v>0</v>
      </c>
      <c r="CD232" s="176">
        <v>0</v>
      </c>
      <c r="CE232" s="176">
        <v>0</v>
      </c>
      <c r="CF232" s="176">
        <v>0</v>
      </c>
      <c r="CG232" s="176">
        <v>0</v>
      </c>
      <c r="CH232" s="176">
        <v>0</v>
      </c>
      <c r="CI232" s="176">
        <v>0</v>
      </c>
      <c r="CJ232" s="176">
        <v>0</v>
      </c>
      <c r="CK232" s="176">
        <v>0</v>
      </c>
      <c r="CL232" s="176">
        <v>0</v>
      </c>
      <c r="CM232" s="176">
        <v>0</v>
      </c>
      <c r="CN232" s="176">
        <v>0</v>
      </c>
      <c r="CO232" s="176">
        <v>0</v>
      </c>
      <c r="CP232" s="176">
        <v>0</v>
      </c>
      <c r="CQ232" s="176">
        <v>0</v>
      </c>
      <c r="CR232" s="176">
        <v>0</v>
      </c>
      <c r="CS232" s="176">
        <v>0</v>
      </c>
      <c r="CT232" s="176">
        <v>0</v>
      </c>
      <c r="CU232" s="176">
        <v>0</v>
      </c>
      <c r="CV232" s="176">
        <v>519.99963551313544</v>
      </c>
      <c r="CW232" s="176">
        <v>1429.9068644868646</v>
      </c>
      <c r="CX232" s="176">
        <v>0</v>
      </c>
      <c r="CY232" s="176">
        <v>703.45531661526604</v>
      </c>
      <c r="CZ232" s="176">
        <v>1198.3300833847338</v>
      </c>
      <c r="DA232" s="176">
        <v>0</v>
      </c>
      <c r="DB232" s="176">
        <v>805.39048366187171</v>
      </c>
      <c r="DC232" s="176">
        <v>1226.2482899307406</v>
      </c>
      <c r="DD232" s="176">
        <v>34.490526407387676</v>
      </c>
      <c r="DE232" s="176">
        <v>1333.7974217985259</v>
      </c>
      <c r="DF232" s="176">
        <v>763.32667020147414</v>
      </c>
      <c r="DG232" s="176">
        <v>0</v>
      </c>
      <c r="DH232" s="176">
        <v>2011.646</v>
      </c>
      <c r="DI232" s="176">
        <v>523.02</v>
      </c>
      <c r="DJ232" s="176">
        <v>0</v>
      </c>
      <c r="DK232" s="176">
        <v>2071.248</v>
      </c>
      <c r="DL232" s="176">
        <v>601.59900000000005</v>
      </c>
      <c r="DM232" s="176">
        <v>0</v>
      </c>
      <c r="DN232" s="176">
        <v>2370.5239999999999</v>
      </c>
      <c r="DO232" s="176">
        <v>254.34399999999999</v>
      </c>
      <c r="DP232" s="176">
        <v>277.428</v>
      </c>
      <c r="DQ232" s="176">
        <v>2411.2660000000001</v>
      </c>
      <c r="DR232" s="176">
        <v>663.27599999999995</v>
      </c>
      <c r="DS232" s="176">
        <v>38.009</v>
      </c>
      <c r="DT232" s="176">
        <v>3089.49</v>
      </c>
      <c r="DU232" s="176">
        <v>289.21100000000001</v>
      </c>
      <c r="DV232" s="176">
        <v>164.50800000000001</v>
      </c>
      <c r="DW232" s="176">
        <v>2236.3290000000002</v>
      </c>
      <c r="DX232" s="176">
        <v>1785.79</v>
      </c>
      <c r="DY232" s="176">
        <v>166.31700000000001</v>
      </c>
      <c r="DZ232" s="176">
        <v>2800.2049999999999</v>
      </c>
      <c r="EA232" s="176">
        <v>331.53500000000003</v>
      </c>
      <c r="EB232" s="176">
        <v>537.13800000000003</v>
      </c>
      <c r="EC232" s="176">
        <v>2789.0160000000001</v>
      </c>
      <c r="ED232" s="176">
        <v>968.39200000000005</v>
      </c>
      <c r="EE232" s="176">
        <v>211</v>
      </c>
      <c r="EF232" s="277">
        <f t="shared" si="6"/>
        <v>11222.36</v>
      </c>
      <c r="EG232" s="277">
        <f t="shared" si="7"/>
        <v>15368.931</v>
      </c>
    </row>
    <row r="233" spans="1:137" x14ac:dyDescent="0.2">
      <c r="A233" s="174" t="str">
        <f>IF('1'!$A$1=1,B233,C233)</f>
        <v xml:space="preserve">           Debit</v>
      </c>
      <c r="B233" s="302" t="s">
        <v>216</v>
      </c>
      <c r="C233" s="302" t="s">
        <v>437</v>
      </c>
      <c r="D233" s="176" t="s">
        <v>442</v>
      </c>
      <c r="E233" s="176" t="s">
        <v>442</v>
      </c>
      <c r="F233" s="176" t="s">
        <v>442</v>
      </c>
      <c r="G233" s="176" t="s">
        <v>442</v>
      </c>
      <c r="H233" s="176" t="s">
        <v>442</v>
      </c>
      <c r="I233" s="176" t="s">
        <v>442</v>
      </c>
      <c r="J233" s="176" t="s">
        <v>442</v>
      </c>
      <c r="K233" s="176" t="s">
        <v>442</v>
      </c>
      <c r="L233" s="176" t="s">
        <v>442</v>
      </c>
      <c r="M233" s="176" t="s">
        <v>442</v>
      </c>
      <c r="N233" s="176" t="s">
        <v>442</v>
      </c>
      <c r="O233" s="176" t="s">
        <v>442</v>
      </c>
      <c r="P233" s="176" t="s">
        <v>442</v>
      </c>
      <c r="Q233" s="176" t="s">
        <v>442</v>
      </c>
      <c r="R233" s="176" t="s">
        <v>442</v>
      </c>
      <c r="S233" s="176" t="s">
        <v>442</v>
      </c>
      <c r="T233" s="176" t="s">
        <v>442</v>
      </c>
      <c r="U233" s="176" t="s">
        <v>442</v>
      </c>
      <c r="V233" s="176" t="s">
        <v>442</v>
      </c>
      <c r="W233" s="176" t="s">
        <v>442</v>
      </c>
      <c r="X233" s="176" t="s">
        <v>442</v>
      </c>
      <c r="Y233" s="176" t="s">
        <v>442</v>
      </c>
      <c r="Z233" s="176" t="s">
        <v>442</v>
      </c>
      <c r="AA233" s="176" t="s">
        <v>442</v>
      </c>
      <c r="AB233" s="176" t="s">
        <v>442</v>
      </c>
      <c r="AC233" s="176" t="s">
        <v>442</v>
      </c>
      <c r="AD233" s="176" t="s">
        <v>442</v>
      </c>
      <c r="AE233" s="176" t="s">
        <v>442</v>
      </c>
      <c r="AF233" s="176" t="s">
        <v>442</v>
      </c>
      <c r="AG233" s="176" t="s">
        <v>442</v>
      </c>
      <c r="AH233" s="176" t="s">
        <v>442</v>
      </c>
      <c r="AI233" s="176" t="s">
        <v>442</v>
      </c>
      <c r="AJ233" s="176" t="s">
        <v>442</v>
      </c>
      <c r="AK233" s="176" t="s">
        <v>442</v>
      </c>
      <c r="AL233" s="176" t="s">
        <v>442</v>
      </c>
      <c r="AM233" s="176" t="s">
        <v>442</v>
      </c>
      <c r="AN233" s="176" t="s">
        <v>442</v>
      </c>
      <c r="AO233" s="176" t="s">
        <v>442</v>
      </c>
      <c r="AP233" s="176" t="s">
        <v>442</v>
      </c>
      <c r="AQ233" s="176" t="s">
        <v>442</v>
      </c>
      <c r="AR233" s="176" t="s">
        <v>442</v>
      </c>
      <c r="AS233" s="176" t="s">
        <v>442</v>
      </c>
      <c r="AT233" s="176" t="s">
        <v>442</v>
      </c>
      <c r="AU233" s="176" t="s">
        <v>442</v>
      </c>
      <c r="AV233" s="176" t="s">
        <v>442</v>
      </c>
      <c r="AW233" s="176" t="s">
        <v>442</v>
      </c>
      <c r="AX233" s="176" t="s">
        <v>442</v>
      </c>
      <c r="AY233" s="176" t="s">
        <v>442</v>
      </c>
      <c r="AZ233" s="176" t="s">
        <v>442</v>
      </c>
      <c r="BA233" s="176" t="s">
        <v>442</v>
      </c>
      <c r="BB233" s="176" t="s">
        <v>442</v>
      </c>
      <c r="BC233" s="176" t="s">
        <v>442</v>
      </c>
      <c r="BD233" s="176" t="s">
        <v>442</v>
      </c>
      <c r="BE233" s="176" t="s">
        <v>442</v>
      </c>
      <c r="BF233" s="176" t="s">
        <v>442</v>
      </c>
      <c r="BG233" s="176" t="s">
        <v>442</v>
      </c>
      <c r="BH233" s="176" t="s">
        <v>442</v>
      </c>
      <c r="BI233" s="176" t="s">
        <v>442</v>
      </c>
      <c r="BJ233" s="176" t="s">
        <v>442</v>
      </c>
      <c r="BK233" s="176" t="s">
        <v>442</v>
      </c>
      <c r="BL233" s="176">
        <v>0</v>
      </c>
      <c r="BM233" s="176">
        <v>0</v>
      </c>
      <c r="BN233" s="176">
        <v>0</v>
      </c>
      <c r="BO233" s="176">
        <v>0</v>
      </c>
      <c r="BP233" s="176">
        <v>0</v>
      </c>
      <c r="BQ233" s="176">
        <v>0</v>
      </c>
      <c r="BR233" s="176">
        <v>0</v>
      </c>
      <c r="BS233" s="176">
        <v>0</v>
      </c>
      <c r="BT233" s="176">
        <v>0</v>
      </c>
      <c r="BU233" s="176">
        <v>0</v>
      </c>
      <c r="BV233" s="176">
        <v>0</v>
      </c>
      <c r="BW233" s="176">
        <v>0</v>
      </c>
      <c r="BX233" s="176">
        <v>0</v>
      </c>
      <c r="BY233" s="176">
        <v>0</v>
      </c>
      <c r="BZ233" s="176">
        <v>0</v>
      </c>
      <c r="CA233" s="176">
        <v>0</v>
      </c>
      <c r="CB233" s="176">
        <v>0</v>
      </c>
      <c r="CC233" s="176">
        <v>0</v>
      </c>
      <c r="CD233" s="176">
        <v>0</v>
      </c>
      <c r="CE233" s="176">
        <v>0</v>
      </c>
      <c r="CF233" s="176">
        <v>0</v>
      </c>
      <c r="CG233" s="176">
        <v>0</v>
      </c>
      <c r="CH233" s="176">
        <v>0</v>
      </c>
      <c r="CI233" s="176">
        <v>0</v>
      </c>
      <c r="CJ233" s="176">
        <v>0</v>
      </c>
      <c r="CK233" s="176">
        <v>0</v>
      </c>
      <c r="CL233" s="176">
        <v>0</v>
      </c>
      <c r="CM233" s="176">
        <v>0</v>
      </c>
      <c r="CN233" s="176">
        <v>0</v>
      </c>
      <c r="CO233" s="176">
        <v>0</v>
      </c>
      <c r="CP233" s="176">
        <v>0</v>
      </c>
      <c r="CQ233" s="176">
        <v>0</v>
      </c>
      <c r="CR233" s="176">
        <v>0</v>
      </c>
      <c r="CS233" s="176">
        <v>0</v>
      </c>
      <c r="CT233" s="176">
        <v>0</v>
      </c>
      <c r="CU233" s="176">
        <v>0</v>
      </c>
      <c r="CV233" s="176">
        <v>0</v>
      </c>
      <c r="CW233" s="176">
        <v>0</v>
      </c>
      <c r="CX233" s="176">
        <v>0</v>
      </c>
      <c r="CY233" s="176">
        <v>0</v>
      </c>
      <c r="CZ233" s="176">
        <v>0</v>
      </c>
      <c r="DA233" s="176">
        <v>0</v>
      </c>
      <c r="DB233" s="176">
        <v>0</v>
      </c>
      <c r="DC233" s="176">
        <v>0</v>
      </c>
      <c r="DD233" s="176">
        <v>0</v>
      </c>
      <c r="DE233" s="176">
        <v>0</v>
      </c>
      <c r="DF233" s="176">
        <v>0</v>
      </c>
      <c r="DG233" s="176">
        <v>0</v>
      </c>
      <c r="DH233" s="176">
        <v>0</v>
      </c>
      <c r="DI233" s="176">
        <v>0</v>
      </c>
      <c r="DJ233" s="176">
        <v>0</v>
      </c>
      <c r="DK233" s="176">
        <v>0</v>
      </c>
      <c r="DL233" s="176">
        <v>0</v>
      </c>
      <c r="DM233" s="176">
        <v>0</v>
      </c>
      <c r="DN233" s="176">
        <v>0</v>
      </c>
      <c r="DO233" s="176">
        <v>0</v>
      </c>
      <c r="DP233" s="176">
        <v>0</v>
      </c>
      <c r="DQ233" s="176">
        <v>0</v>
      </c>
      <c r="DR233" s="176">
        <v>0</v>
      </c>
      <c r="DS233" s="176">
        <v>0</v>
      </c>
      <c r="DT233" s="176">
        <v>0</v>
      </c>
      <c r="DU233" s="176">
        <v>0</v>
      </c>
      <c r="DV233" s="176">
        <v>0</v>
      </c>
      <c r="DW233" s="176">
        <v>0</v>
      </c>
      <c r="DX233" s="176">
        <v>0</v>
      </c>
      <c r="DY233" s="176">
        <v>0</v>
      </c>
      <c r="DZ233" s="176">
        <v>0</v>
      </c>
      <c r="EA233" s="176">
        <v>0</v>
      </c>
      <c r="EB233" s="176">
        <v>0</v>
      </c>
      <c r="EC233" s="176">
        <v>0</v>
      </c>
      <c r="ED233" s="176">
        <v>0</v>
      </c>
      <c r="EE233" s="176">
        <v>0</v>
      </c>
      <c r="EF233" s="277">
        <f t="shared" si="6"/>
        <v>0</v>
      </c>
      <c r="EG233" s="277">
        <f t="shared" si="7"/>
        <v>0</v>
      </c>
    </row>
    <row r="234" spans="1:137" x14ac:dyDescent="0.2">
      <c r="A234" s="303" t="str">
        <f>IF('1'!$A$1=1,B234,C234)</f>
        <v>Taxes on products and production</v>
      </c>
      <c r="B234" s="47" t="s">
        <v>438</v>
      </c>
      <c r="C234" s="47" t="s">
        <v>439</v>
      </c>
      <c r="D234" s="176" t="s">
        <v>442</v>
      </c>
      <c r="E234" s="176" t="s">
        <v>442</v>
      </c>
      <c r="F234" s="176" t="s">
        <v>442</v>
      </c>
      <c r="G234" s="176" t="s">
        <v>442</v>
      </c>
      <c r="H234" s="176" t="s">
        <v>442</v>
      </c>
      <c r="I234" s="176" t="s">
        <v>442</v>
      </c>
      <c r="J234" s="176" t="s">
        <v>442</v>
      </c>
      <c r="K234" s="176" t="s">
        <v>442</v>
      </c>
      <c r="L234" s="176" t="s">
        <v>442</v>
      </c>
      <c r="M234" s="176" t="s">
        <v>442</v>
      </c>
      <c r="N234" s="176" t="s">
        <v>442</v>
      </c>
      <c r="O234" s="176" t="s">
        <v>442</v>
      </c>
      <c r="P234" s="176" t="s">
        <v>442</v>
      </c>
      <c r="Q234" s="176" t="s">
        <v>442</v>
      </c>
      <c r="R234" s="176" t="s">
        <v>442</v>
      </c>
      <c r="S234" s="176" t="s">
        <v>442</v>
      </c>
      <c r="T234" s="176" t="s">
        <v>442</v>
      </c>
      <c r="U234" s="176" t="s">
        <v>442</v>
      </c>
      <c r="V234" s="176" t="s">
        <v>442</v>
      </c>
      <c r="W234" s="176" t="s">
        <v>442</v>
      </c>
      <c r="X234" s="176" t="s">
        <v>442</v>
      </c>
      <c r="Y234" s="176" t="s">
        <v>442</v>
      </c>
      <c r="Z234" s="176" t="s">
        <v>442</v>
      </c>
      <c r="AA234" s="176" t="s">
        <v>442</v>
      </c>
      <c r="AB234" s="176" t="s">
        <v>442</v>
      </c>
      <c r="AC234" s="176" t="s">
        <v>442</v>
      </c>
      <c r="AD234" s="176" t="s">
        <v>442</v>
      </c>
      <c r="AE234" s="176" t="s">
        <v>442</v>
      </c>
      <c r="AF234" s="176" t="s">
        <v>442</v>
      </c>
      <c r="AG234" s="176" t="s">
        <v>442</v>
      </c>
      <c r="AH234" s="176" t="s">
        <v>442</v>
      </c>
      <c r="AI234" s="176" t="s">
        <v>442</v>
      </c>
      <c r="AJ234" s="176" t="s">
        <v>442</v>
      </c>
      <c r="AK234" s="176" t="s">
        <v>442</v>
      </c>
      <c r="AL234" s="176" t="s">
        <v>442</v>
      </c>
      <c r="AM234" s="176" t="s">
        <v>442</v>
      </c>
      <c r="AN234" s="176" t="s">
        <v>442</v>
      </c>
      <c r="AO234" s="176" t="s">
        <v>442</v>
      </c>
      <c r="AP234" s="176" t="s">
        <v>442</v>
      </c>
      <c r="AQ234" s="176" t="s">
        <v>442</v>
      </c>
      <c r="AR234" s="176" t="s">
        <v>442</v>
      </c>
      <c r="AS234" s="176" t="s">
        <v>442</v>
      </c>
      <c r="AT234" s="176" t="s">
        <v>442</v>
      </c>
      <c r="AU234" s="176" t="s">
        <v>442</v>
      </c>
      <c r="AV234" s="176" t="s">
        <v>442</v>
      </c>
      <c r="AW234" s="176" t="s">
        <v>442</v>
      </c>
      <c r="AX234" s="176" t="s">
        <v>442</v>
      </c>
      <c r="AY234" s="176" t="s">
        <v>442</v>
      </c>
      <c r="AZ234" s="176" t="s">
        <v>442</v>
      </c>
      <c r="BA234" s="176" t="s">
        <v>442</v>
      </c>
      <c r="BB234" s="176" t="s">
        <v>442</v>
      </c>
      <c r="BC234" s="176" t="s">
        <v>442</v>
      </c>
      <c r="BD234" s="176" t="s">
        <v>442</v>
      </c>
      <c r="BE234" s="176" t="s">
        <v>442</v>
      </c>
      <c r="BF234" s="176" t="s">
        <v>442</v>
      </c>
      <c r="BG234" s="176" t="s">
        <v>442</v>
      </c>
      <c r="BH234" s="176" t="s">
        <v>442</v>
      </c>
      <c r="BI234" s="176" t="s">
        <v>442</v>
      </c>
      <c r="BJ234" s="176" t="s">
        <v>442</v>
      </c>
      <c r="BK234" s="176" t="s">
        <v>442</v>
      </c>
      <c r="BL234" s="176">
        <v>0</v>
      </c>
      <c r="BM234" s="176">
        <v>0</v>
      </c>
      <c r="BN234" s="176">
        <v>0</v>
      </c>
      <c r="BO234" s="176">
        <v>0</v>
      </c>
      <c r="BP234" s="176">
        <v>0</v>
      </c>
      <c r="BQ234" s="176">
        <v>0</v>
      </c>
      <c r="BR234" s="176">
        <v>0</v>
      </c>
      <c r="BS234" s="176">
        <v>0</v>
      </c>
      <c r="BT234" s="176">
        <v>0</v>
      </c>
      <c r="BU234" s="176">
        <v>0</v>
      </c>
      <c r="BV234" s="176">
        <v>0</v>
      </c>
      <c r="BW234" s="176">
        <v>0</v>
      </c>
      <c r="BX234" s="176">
        <v>0</v>
      </c>
      <c r="BY234" s="176">
        <v>0</v>
      </c>
      <c r="BZ234" s="176">
        <v>0</v>
      </c>
      <c r="CA234" s="176">
        <v>0</v>
      </c>
      <c r="CB234" s="176">
        <v>0</v>
      </c>
      <c r="CC234" s="176">
        <v>0</v>
      </c>
      <c r="CD234" s="176">
        <v>0</v>
      </c>
      <c r="CE234" s="176">
        <v>0</v>
      </c>
      <c r="CF234" s="176">
        <v>0</v>
      </c>
      <c r="CG234" s="176">
        <v>0</v>
      </c>
      <c r="CH234" s="176">
        <v>0</v>
      </c>
      <c r="CI234" s="176">
        <v>0</v>
      </c>
      <c r="CJ234" s="176">
        <v>0</v>
      </c>
      <c r="CK234" s="176">
        <v>0</v>
      </c>
      <c r="CL234" s="176">
        <v>0</v>
      </c>
      <c r="CM234" s="176">
        <v>0</v>
      </c>
      <c r="CN234" s="176">
        <v>0</v>
      </c>
      <c r="CO234" s="176">
        <v>0</v>
      </c>
      <c r="CP234" s="176">
        <v>0</v>
      </c>
      <c r="CQ234" s="176">
        <v>0</v>
      </c>
      <c r="CR234" s="176">
        <v>0</v>
      </c>
      <c r="CS234" s="176">
        <v>0</v>
      </c>
      <c r="CT234" s="176">
        <v>0</v>
      </c>
      <c r="CU234" s="176">
        <v>0</v>
      </c>
      <c r="CV234" s="176">
        <v>519.99963551313544</v>
      </c>
      <c r="CW234" s="176">
        <v>1429.9068644868646</v>
      </c>
      <c r="CX234" s="176">
        <v>0</v>
      </c>
      <c r="CY234" s="176">
        <v>703.45531661526604</v>
      </c>
      <c r="CZ234" s="176">
        <v>1198.3300833847338</v>
      </c>
      <c r="DA234" s="176">
        <v>0</v>
      </c>
      <c r="DB234" s="176">
        <v>805.39048366187171</v>
      </c>
      <c r="DC234" s="176">
        <v>1226.2482899307406</v>
      </c>
      <c r="DD234" s="176">
        <v>34.490526407387676</v>
      </c>
      <c r="DE234" s="176">
        <v>1333.7974217985259</v>
      </c>
      <c r="DF234" s="176">
        <v>763.32667020147414</v>
      </c>
      <c r="DG234" s="176">
        <v>0</v>
      </c>
      <c r="DH234" s="176">
        <v>2011.646</v>
      </c>
      <c r="DI234" s="176">
        <v>523.02</v>
      </c>
      <c r="DJ234" s="176">
        <v>0</v>
      </c>
      <c r="DK234" s="176">
        <v>2071.248</v>
      </c>
      <c r="DL234" s="176">
        <v>601.59900000000005</v>
      </c>
      <c r="DM234" s="176">
        <v>0</v>
      </c>
      <c r="DN234" s="176">
        <v>2370.5239999999999</v>
      </c>
      <c r="DO234" s="176">
        <v>254.34399999999999</v>
      </c>
      <c r="DP234" s="176">
        <v>277.428</v>
      </c>
      <c r="DQ234" s="176">
        <v>2411.2660000000001</v>
      </c>
      <c r="DR234" s="176">
        <v>663.27599999999995</v>
      </c>
      <c r="DS234" s="176">
        <v>38.009</v>
      </c>
      <c r="DT234" s="176">
        <v>3089.49</v>
      </c>
      <c r="DU234" s="176">
        <v>289.21100000000001</v>
      </c>
      <c r="DV234" s="176">
        <v>164.50800000000001</v>
      </c>
      <c r="DW234" s="176">
        <v>2236.3290000000002</v>
      </c>
      <c r="DX234" s="176">
        <v>1785.79</v>
      </c>
      <c r="DY234" s="176">
        <v>166.31700000000001</v>
      </c>
      <c r="DZ234" s="176">
        <v>2800.2049999999999</v>
      </c>
      <c r="EA234" s="176">
        <v>331.53500000000003</v>
      </c>
      <c r="EB234" s="176">
        <v>537.13800000000003</v>
      </c>
      <c r="EC234" s="176">
        <v>2789.0160000000001</v>
      </c>
      <c r="ED234" s="176">
        <v>968.39200000000005</v>
      </c>
      <c r="EE234" s="176">
        <v>211</v>
      </c>
      <c r="EF234" s="277">
        <f t="shared" si="6"/>
        <v>11222.36</v>
      </c>
      <c r="EG234" s="277">
        <f t="shared" si="7"/>
        <v>15368.931</v>
      </c>
    </row>
    <row r="235" spans="1:137" x14ac:dyDescent="0.2">
      <c r="A235" s="174" t="str">
        <f>IF('1'!$A$1=1,B235,C235)</f>
        <v xml:space="preserve">              Credit</v>
      </c>
      <c r="B235" s="175" t="s">
        <v>214</v>
      </c>
      <c r="C235" s="175" t="s">
        <v>440</v>
      </c>
      <c r="D235" s="176" t="s">
        <v>442</v>
      </c>
      <c r="E235" s="176" t="s">
        <v>442</v>
      </c>
      <c r="F235" s="176" t="s">
        <v>442</v>
      </c>
      <c r="G235" s="176" t="s">
        <v>442</v>
      </c>
      <c r="H235" s="176" t="s">
        <v>442</v>
      </c>
      <c r="I235" s="176" t="s">
        <v>442</v>
      </c>
      <c r="J235" s="176" t="s">
        <v>442</v>
      </c>
      <c r="K235" s="176" t="s">
        <v>442</v>
      </c>
      <c r="L235" s="176" t="s">
        <v>442</v>
      </c>
      <c r="M235" s="176" t="s">
        <v>442</v>
      </c>
      <c r="N235" s="176" t="s">
        <v>442</v>
      </c>
      <c r="O235" s="176" t="s">
        <v>442</v>
      </c>
      <c r="P235" s="176" t="s">
        <v>442</v>
      </c>
      <c r="Q235" s="176" t="s">
        <v>442</v>
      </c>
      <c r="R235" s="176" t="s">
        <v>442</v>
      </c>
      <c r="S235" s="176" t="s">
        <v>442</v>
      </c>
      <c r="T235" s="176" t="s">
        <v>442</v>
      </c>
      <c r="U235" s="176" t="s">
        <v>442</v>
      </c>
      <c r="V235" s="176" t="s">
        <v>442</v>
      </c>
      <c r="W235" s="176" t="s">
        <v>442</v>
      </c>
      <c r="X235" s="176" t="s">
        <v>442</v>
      </c>
      <c r="Y235" s="176" t="s">
        <v>442</v>
      </c>
      <c r="Z235" s="176" t="s">
        <v>442</v>
      </c>
      <c r="AA235" s="176" t="s">
        <v>442</v>
      </c>
      <c r="AB235" s="176" t="s">
        <v>442</v>
      </c>
      <c r="AC235" s="176" t="s">
        <v>442</v>
      </c>
      <c r="AD235" s="176" t="s">
        <v>442</v>
      </c>
      <c r="AE235" s="176" t="s">
        <v>442</v>
      </c>
      <c r="AF235" s="176" t="s">
        <v>442</v>
      </c>
      <c r="AG235" s="176" t="s">
        <v>442</v>
      </c>
      <c r="AH235" s="176" t="s">
        <v>442</v>
      </c>
      <c r="AI235" s="176" t="s">
        <v>442</v>
      </c>
      <c r="AJ235" s="176" t="s">
        <v>442</v>
      </c>
      <c r="AK235" s="176" t="s">
        <v>442</v>
      </c>
      <c r="AL235" s="176" t="s">
        <v>442</v>
      </c>
      <c r="AM235" s="176" t="s">
        <v>442</v>
      </c>
      <c r="AN235" s="176" t="s">
        <v>442</v>
      </c>
      <c r="AO235" s="176" t="s">
        <v>442</v>
      </c>
      <c r="AP235" s="176" t="s">
        <v>442</v>
      </c>
      <c r="AQ235" s="176" t="s">
        <v>442</v>
      </c>
      <c r="AR235" s="176" t="s">
        <v>442</v>
      </c>
      <c r="AS235" s="176" t="s">
        <v>442</v>
      </c>
      <c r="AT235" s="176" t="s">
        <v>442</v>
      </c>
      <c r="AU235" s="176" t="s">
        <v>442</v>
      </c>
      <c r="AV235" s="176" t="s">
        <v>442</v>
      </c>
      <c r="AW235" s="176" t="s">
        <v>442</v>
      </c>
      <c r="AX235" s="176" t="s">
        <v>442</v>
      </c>
      <c r="AY235" s="176" t="s">
        <v>442</v>
      </c>
      <c r="AZ235" s="176" t="s">
        <v>442</v>
      </c>
      <c r="BA235" s="176" t="s">
        <v>442</v>
      </c>
      <c r="BB235" s="176" t="s">
        <v>442</v>
      </c>
      <c r="BC235" s="176" t="s">
        <v>442</v>
      </c>
      <c r="BD235" s="176" t="s">
        <v>442</v>
      </c>
      <c r="BE235" s="176" t="s">
        <v>442</v>
      </c>
      <c r="BF235" s="176" t="s">
        <v>442</v>
      </c>
      <c r="BG235" s="176" t="s">
        <v>442</v>
      </c>
      <c r="BH235" s="176" t="s">
        <v>442</v>
      </c>
      <c r="BI235" s="176" t="s">
        <v>442</v>
      </c>
      <c r="BJ235" s="176" t="s">
        <v>442</v>
      </c>
      <c r="BK235" s="176" t="s">
        <v>442</v>
      </c>
      <c r="BL235" s="176">
        <v>0</v>
      </c>
      <c r="BM235" s="176">
        <v>0</v>
      </c>
      <c r="BN235" s="176">
        <v>0</v>
      </c>
      <c r="BO235" s="176">
        <v>0</v>
      </c>
      <c r="BP235" s="176">
        <v>0</v>
      </c>
      <c r="BQ235" s="176">
        <v>0</v>
      </c>
      <c r="BR235" s="176">
        <v>0</v>
      </c>
      <c r="BS235" s="176">
        <v>0</v>
      </c>
      <c r="BT235" s="176">
        <v>0</v>
      </c>
      <c r="BU235" s="176">
        <v>0</v>
      </c>
      <c r="BV235" s="176">
        <v>0</v>
      </c>
      <c r="BW235" s="176">
        <v>0</v>
      </c>
      <c r="BX235" s="176">
        <v>0</v>
      </c>
      <c r="BY235" s="176">
        <v>0</v>
      </c>
      <c r="BZ235" s="176">
        <v>0</v>
      </c>
      <c r="CA235" s="176">
        <v>0</v>
      </c>
      <c r="CB235" s="176">
        <v>0</v>
      </c>
      <c r="CC235" s="176">
        <v>0</v>
      </c>
      <c r="CD235" s="176">
        <v>0</v>
      </c>
      <c r="CE235" s="176">
        <v>0</v>
      </c>
      <c r="CF235" s="176">
        <v>0</v>
      </c>
      <c r="CG235" s="176">
        <v>0</v>
      </c>
      <c r="CH235" s="176">
        <v>0</v>
      </c>
      <c r="CI235" s="176">
        <v>0</v>
      </c>
      <c r="CJ235" s="176">
        <v>0</v>
      </c>
      <c r="CK235" s="176">
        <v>0</v>
      </c>
      <c r="CL235" s="176">
        <v>0</v>
      </c>
      <c r="CM235" s="176">
        <v>0</v>
      </c>
      <c r="CN235" s="176">
        <v>0</v>
      </c>
      <c r="CO235" s="176">
        <v>0</v>
      </c>
      <c r="CP235" s="176">
        <v>0</v>
      </c>
      <c r="CQ235" s="176">
        <v>0</v>
      </c>
      <c r="CR235" s="176">
        <v>0</v>
      </c>
      <c r="CS235" s="176">
        <v>0</v>
      </c>
      <c r="CT235" s="176">
        <v>0</v>
      </c>
      <c r="CU235" s="176">
        <v>0</v>
      </c>
      <c r="CV235" s="176">
        <v>519.99963551313544</v>
      </c>
      <c r="CW235" s="176">
        <v>1429.9068644868646</v>
      </c>
      <c r="CX235" s="176">
        <v>0</v>
      </c>
      <c r="CY235" s="176">
        <v>703.45531661526604</v>
      </c>
      <c r="CZ235" s="176">
        <v>1198.3300833847338</v>
      </c>
      <c r="DA235" s="176">
        <v>0</v>
      </c>
      <c r="DB235" s="176">
        <v>805.39048366187171</v>
      </c>
      <c r="DC235" s="176">
        <v>1226.2482899307406</v>
      </c>
      <c r="DD235" s="176">
        <v>34.490526407387676</v>
      </c>
      <c r="DE235" s="176">
        <v>1333.7974217985259</v>
      </c>
      <c r="DF235" s="176">
        <v>763.32667020147414</v>
      </c>
      <c r="DG235" s="176">
        <v>0</v>
      </c>
      <c r="DH235" s="176">
        <v>2011.646</v>
      </c>
      <c r="DI235" s="176">
        <v>523.02</v>
      </c>
      <c r="DJ235" s="176">
        <v>0</v>
      </c>
      <c r="DK235" s="176">
        <v>2071.248</v>
      </c>
      <c r="DL235" s="176">
        <v>601.59900000000005</v>
      </c>
      <c r="DM235" s="176">
        <v>0</v>
      </c>
      <c r="DN235" s="176">
        <v>2370.5239999999999</v>
      </c>
      <c r="DO235" s="176">
        <v>254.34399999999999</v>
      </c>
      <c r="DP235" s="176">
        <v>277.428</v>
      </c>
      <c r="DQ235" s="176">
        <v>2411.2660000000001</v>
      </c>
      <c r="DR235" s="176">
        <v>663.27599999999995</v>
      </c>
      <c r="DS235" s="176">
        <v>38.009</v>
      </c>
      <c r="DT235" s="176">
        <v>3089.49</v>
      </c>
      <c r="DU235" s="176">
        <v>289.21100000000001</v>
      </c>
      <c r="DV235" s="176">
        <v>164.50800000000001</v>
      </c>
      <c r="DW235" s="176">
        <v>2236.3290000000002</v>
      </c>
      <c r="DX235" s="176">
        <v>1785.79</v>
      </c>
      <c r="DY235" s="176">
        <v>166.31700000000001</v>
      </c>
      <c r="DZ235" s="176">
        <v>2800.2049999999999</v>
      </c>
      <c r="EA235" s="176">
        <v>331.53500000000003</v>
      </c>
      <c r="EB235" s="176">
        <v>537.13800000000003</v>
      </c>
      <c r="EC235" s="176">
        <v>2789.0160000000001</v>
      </c>
      <c r="ED235" s="176">
        <v>968.39200000000005</v>
      </c>
      <c r="EE235" s="176">
        <v>211</v>
      </c>
      <c r="EF235" s="277">
        <f t="shared" si="6"/>
        <v>11222.36</v>
      </c>
      <c r="EG235" s="277">
        <f t="shared" si="7"/>
        <v>15368.931</v>
      </c>
    </row>
    <row r="236" spans="1:137" x14ac:dyDescent="0.2">
      <c r="A236" s="174" t="str">
        <f>IF('1'!$A$1=1,B236,C236)</f>
        <v xml:space="preserve">              Debit</v>
      </c>
      <c r="B236" s="175" t="s">
        <v>216</v>
      </c>
      <c r="C236" s="175" t="s">
        <v>441</v>
      </c>
      <c r="D236" s="176" t="s">
        <v>442</v>
      </c>
      <c r="E236" s="176" t="s">
        <v>442</v>
      </c>
      <c r="F236" s="176" t="s">
        <v>442</v>
      </c>
      <c r="G236" s="176" t="s">
        <v>442</v>
      </c>
      <c r="H236" s="176" t="s">
        <v>442</v>
      </c>
      <c r="I236" s="176" t="s">
        <v>442</v>
      </c>
      <c r="J236" s="176" t="s">
        <v>442</v>
      </c>
      <c r="K236" s="176" t="s">
        <v>442</v>
      </c>
      <c r="L236" s="176" t="s">
        <v>442</v>
      </c>
      <c r="M236" s="176" t="s">
        <v>442</v>
      </c>
      <c r="N236" s="176" t="s">
        <v>442</v>
      </c>
      <c r="O236" s="176" t="s">
        <v>442</v>
      </c>
      <c r="P236" s="176" t="s">
        <v>442</v>
      </c>
      <c r="Q236" s="176" t="s">
        <v>442</v>
      </c>
      <c r="R236" s="176" t="s">
        <v>442</v>
      </c>
      <c r="S236" s="176" t="s">
        <v>442</v>
      </c>
      <c r="T236" s="176" t="s">
        <v>442</v>
      </c>
      <c r="U236" s="176" t="s">
        <v>442</v>
      </c>
      <c r="V236" s="176" t="s">
        <v>442</v>
      </c>
      <c r="W236" s="176" t="s">
        <v>442</v>
      </c>
      <c r="X236" s="176" t="s">
        <v>442</v>
      </c>
      <c r="Y236" s="176" t="s">
        <v>442</v>
      </c>
      <c r="Z236" s="176" t="s">
        <v>442</v>
      </c>
      <c r="AA236" s="176" t="s">
        <v>442</v>
      </c>
      <c r="AB236" s="176" t="s">
        <v>442</v>
      </c>
      <c r="AC236" s="176" t="s">
        <v>442</v>
      </c>
      <c r="AD236" s="176" t="s">
        <v>442</v>
      </c>
      <c r="AE236" s="176" t="s">
        <v>442</v>
      </c>
      <c r="AF236" s="176" t="s">
        <v>442</v>
      </c>
      <c r="AG236" s="176" t="s">
        <v>442</v>
      </c>
      <c r="AH236" s="176" t="s">
        <v>442</v>
      </c>
      <c r="AI236" s="176" t="s">
        <v>442</v>
      </c>
      <c r="AJ236" s="176" t="s">
        <v>442</v>
      </c>
      <c r="AK236" s="176" t="s">
        <v>442</v>
      </c>
      <c r="AL236" s="176" t="s">
        <v>442</v>
      </c>
      <c r="AM236" s="176" t="s">
        <v>442</v>
      </c>
      <c r="AN236" s="176" t="s">
        <v>442</v>
      </c>
      <c r="AO236" s="176" t="s">
        <v>442</v>
      </c>
      <c r="AP236" s="176" t="s">
        <v>442</v>
      </c>
      <c r="AQ236" s="176" t="s">
        <v>442</v>
      </c>
      <c r="AR236" s="176" t="s">
        <v>442</v>
      </c>
      <c r="AS236" s="176" t="s">
        <v>442</v>
      </c>
      <c r="AT236" s="176" t="s">
        <v>442</v>
      </c>
      <c r="AU236" s="176" t="s">
        <v>442</v>
      </c>
      <c r="AV236" s="176" t="s">
        <v>442</v>
      </c>
      <c r="AW236" s="176" t="s">
        <v>442</v>
      </c>
      <c r="AX236" s="176" t="s">
        <v>442</v>
      </c>
      <c r="AY236" s="176" t="s">
        <v>442</v>
      </c>
      <c r="AZ236" s="176" t="s">
        <v>442</v>
      </c>
      <c r="BA236" s="176" t="s">
        <v>442</v>
      </c>
      <c r="BB236" s="176" t="s">
        <v>442</v>
      </c>
      <c r="BC236" s="176" t="s">
        <v>442</v>
      </c>
      <c r="BD236" s="176" t="s">
        <v>442</v>
      </c>
      <c r="BE236" s="176" t="s">
        <v>442</v>
      </c>
      <c r="BF236" s="176" t="s">
        <v>442</v>
      </c>
      <c r="BG236" s="176" t="s">
        <v>442</v>
      </c>
      <c r="BH236" s="176" t="s">
        <v>442</v>
      </c>
      <c r="BI236" s="176" t="s">
        <v>442</v>
      </c>
      <c r="BJ236" s="176" t="s">
        <v>442</v>
      </c>
      <c r="BK236" s="176" t="s">
        <v>442</v>
      </c>
      <c r="BL236" s="176">
        <v>0</v>
      </c>
      <c r="BM236" s="176">
        <v>0</v>
      </c>
      <c r="BN236" s="176">
        <v>0</v>
      </c>
      <c r="BO236" s="176">
        <v>0</v>
      </c>
      <c r="BP236" s="176">
        <v>0</v>
      </c>
      <c r="BQ236" s="176">
        <v>0</v>
      </c>
      <c r="BR236" s="176">
        <v>0</v>
      </c>
      <c r="BS236" s="176">
        <v>0</v>
      </c>
      <c r="BT236" s="176">
        <v>0</v>
      </c>
      <c r="BU236" s="176">
        <v>0</v>
      </c>
      <c r="BV236" s="176">
        <v>0</v>
      </c>
      <c r="BW236" s="176">
        <v>0</v>
      </c>
      <c r="BX236" s="176">
        <v>0</v>
      </c>
      <c r="BY236" s="176">
        <v>0</v>
      </c>
      <c r="BZ236" s="176">
        <v>0</v>
      </c>
      <c r="CA236" s="176">
        <v>0</v>
      </c>
      <c r="CB236" s="176">
        <v>0</v>
      </c>
      <c r="CC236" s="176">
        <v>0</v>
      </c>
      <c r="CD236" s="176">
        <v>0</v>
      </c>
      <c r="CE236" s="176">
        <v>0</v>
      </c>
      <c r="CF236" s="176">
        <v>0</v>
      </c>
      <c r="CG236" s="176">
        <v>0</v>
      </c>
      <c r="CH236" s="176">
        <v>0</v>
      </c>
      <c r="CI236" s="176">
        <v>0</v>
      </c>
      <c r="CJ236" s="176">
        <v>0</v>
      </c>
      <c r="CK236" s="176">
        <v>0</v>
      </c>
      <c r="CL236" s="176">
        <v>0</v>
      </c>
      <c r="CM236" s="176">
        <v>0</v>
      </c>
      <c r="CN236" s="176">
        <v>0</v>
      </c>
      <c r="CO236" s="176">
        <v>0</v>
      </c>
      <c r="CP236" s="176">
        <v>0</v>
      </c>
      <c r="CQ236" s="176">
        <v>0</v>
      </c>
      <c r="CR236" s="176">
        <v>0</v>
      </c>
      <c r="CS236" s="176">
        <v>0</v>
      </c>
      <c r="CT236" s="176">
        <v>0</v>
      </c>
      <c r="CU236" s="176">
        <v>0</v>
      </c>
      <c r="CV236" s="176">
        <v>0</v>
      </c>
      <c r="CW236" s="176">
        <v>0</v>
      </c>
      <c r="CX236" s="176">
        <v>0</v>
      </c>
      <c r="CY236" s="176">
        <v>0</v>
      </c>
      <c r="CZ236" s="176">
        <v>0</v>
      </c>
      <c r="DA236" s="176">
        <v>0</v>
      </c>
      <c r="DB236" s="176">
        <v>0</v>
      </c>
      <c r="DC236" s="176">
        <v>0</v>
      </c>
      <c r="DD236" s="176">
        <v>0</v>
      </c>
      <c r="DE236" s="176">
        <v>0</v>
      </c>
      <c r="DF236" s="176">
        <v>0</v>
      </c>
      <c r="DG236" s="176">
        <v>0</v>
      </c>
      <c r="DH236" s="176">
        <v>0</v>
      </c>
      <c r="DI236" s="176">
        <v>0</v>
      </c>
      <c r="DJ236" s="176">
        <v>0</v>
      </c>
      <c r="DK236" s="176">
        <v>0</v>
      </c>
      <c r="DL236" s="176">
        <v>0</v>
      </c>
      <c r="DM236" s="176">
        <v>0</v>
      </c>
      <c r="DN236" s="176">
        <v>0</v>
      </c>
      <c r="DO236" s="176">
        <v>0</v>
      </c>
      <c r="DP236" s="176">
        <v>0</v>
      </c>
      <c r="DQ236" s="176">
        <v>0</v>
      </c>
      <c r="DR236" s="176">
        <v>0</v>
      </c>
      <c r="DS236" s="176">
        <v>0</v>
      </c>
      <c r="DT236" s="176">
        <v>0</v>
      </c>
      <c r="DU236" s="176">
        <v>0</v>
      </c>
      <c r="DV236" s="176">
        <v>0</v>
      </c>
      <c r="DW236" s="176">
        <v>0</v>
      </c>
      <c r="DX236" s="176">
        <v>0</v>
      </c>
      <c r="DY236" s="176">
        <v>0</v>
      </c>
      <c r="DZ236" s="176">
        <v>0</v>
      </c>
      <c r="EA236" s="176">
        <v>0</v>
      </c>
      <c r="EB236" s="176">
        <v>0</v>
      </c>
      <c r="EC236" s="176">
        <v>0</v>
      </c>
      <c r="ED236" s="176">
        <v>0</v>
      </c>
      <c r="EE236" s="176">
        <v>0</v>
      </c>
      <c r="EF236" s="277">
        <f t="shared" si="6"/>
        <v>0</v>
      </c>
      <c r="EG236" s="277">
        <f t="shared" si="7"/>
        <v>0</v>
      </c>
    </row>
    <row r="237" spans="1:137" x14ac:dyDescent="0.2">
      <c r="A237" s="180" t="str">
        <f>IF('1'!$A$1=1,B237,C237)</f>
        <v>Secondary income</v>
      </c>
      <c r="B237" s="181" t="s">
        <v>345</v>
      </c>
      <c r="C237" s="181" t="s">
        <v>344</v>
      </c>
      <c r="D237" s="179">
        <v>3494.6040000000003</v>
      </c>
      <c r="E237" s="179">
        <v>7001.2489999999989</v>
      </c>
      <c r="F237" s="179">
        <v>6069.8729999999996</v>
      </c>
      <c r="G237" s="179">
        <v>6699.293999999999</v>
      </c>
      <c r="H237" s="179">
        <v>5898.101999999999</v>
      </c>
      <c r="I237" s="179">
        <v>8578.0650000000005</v>
      </c>
      <c r="J237" s="179">
        <v>6810.0569999999998</v>
      </c>
      <c r="K237" s="179">
        <v>6552.9399999999987</v>
      </c>
      <c r="L237" s="179">
        <v>6208.2739999999994</v>
      </c>
      <c r="M237" s="179">
        <v>6639.7579999999998</v>
      </c>
      <c r="N237" s="179">
        <v>7366.7899999999991</v>
      </c>
      <c r="O237" s="179">
        <v>7794.9930000000004</v>
      </c>
      <c r="P237" s="179">
        <v>5385.652</v>
      </c>
      <c r="Q237" s="179">
        <v>6888.5860000000002</v>
      </c>
      <c r="R237" s="179">
        <v>7801.4240000000018</v>
      </c>
      <c r="S237" s="179">
        <v>7791.3680000000004</v>
      </c>
      <c r="T237" s="179">
        <v>7284.6720000000014</v>
      </c>
      <c r="U237" s="179">
        <v>7809.7699999999986</v>
      </c>
      <c r="V237" s="179">
        <v>6899.0649999999996</v>
      </c>
      <c r="W237" s="179">
        <v>8522.0339999999997</v>
      </c>
      <c r="X237" s="179">
        <v>7935.1890000000003</v>
      </c>
      <c r="Y237" s="179">
        <v>7212.0370000000003</v>
      </c>
      <c r="Z237" s="179">
        <v>8866.8240000000005</v>
      </c>
      <c r="AA237" s="179">
        <v>10639.037</v>
      </c>
      <c r="AB237" s="179">
        <v>6679.0510000000013</v>
      </c>
      <c r="AC237" s="179">
        <v>7783.9979999999996</v>
      </c>
      <c r="AD237" s="179">
        <v>9099.5259999999998</v>
      </c>
      <c r="AE237" s="179">
        <v>6687.3489999999993</v>
      </c>
      <c r="AF237" s="179">
        <v>7530.7530000000006</v>
      </c>
      <c r="AG237" s="179">
        <v>8668.1410000000014</v>
      </c>
      <c r="AH237" s="179">
        <v>8699.7199999999993</v>
      </c>
      <c r="AI237" s="179">
        <v>7280.4179999999997</v>
      </c>
      <c r="AJ237" s="179">
        <v>6997.107</v>
      </c>
      <c r="AK237" s="179">
        <v>7889.8719999999994</v>
      </c>
      <c r="AL237" s="179">
        <v>8679.2139999999999</v>
      </c>
      <c r="AM237" s="179">
        <v>10401.241</v>
      </c>
      <c r="AN237" s="179">
        <v>8899.9449999999979</v>
      </c>
      <c r="AO237" s="179">
        <v>7689.4070000000011</v>
      </c>
      <c r="AP237" s="179">
        <v>8587.2330000000002</v>
      </c>
      <c r="AQ237" s="179">
        <v>7348.6409999999987</v>
      </c>
      <c r="AR237" s="179">
        <v>8535.0799999999981</v>
      </c>
      <c r="AS237" s="179">
        <v>7755.8430000000008</v>
      </c>
      <c r="AT237" s="179">
        <v>7893.8050000000003</v>
      </c>
      <c r="AU237" s="179">
        <v>8354.5920000000024</v>
      </c>
      <c r="AV237" s="179">
        <v>8908.44</v>
      </c>
      <c r="AW237" s="179">
        <v>8241.3240000000005</v>
      </c>
      <c r="AX237" s="179">
        <v>8212.4489999999987</v>
      </c>
      <c r="AY237" s="179">
        <v>8920.3140000000021</v>
      </c>
      <c r="AZ237" s="179">
        <v>7555.2569999999978</v>
      </c>
      <c r="BA237" s="179">
        <v>7713.6339999999991</v>
      </c>
      <c r="BB237" s="179">
        <v>7951.608000000002</v>
      </c>
      <c r="BC237" s="179">
        <v>7399.9740000000002</v>
      </c>
      <c r="BD237" s="179">
        <v>7676.2439999999988</v>
      </c>
      <c r="BE237" s="179">
        <v>7446.53</v>
      </c>
      <c r="BF237" s="179">
        <v>8137.4290000000001</v>
      </c>
      <c r="BG237" s="179">
        <v>6867.1810000000005</v>
      </c>
      <c r="BH237" s="179">
        <v>7331.8379999999997</v>
      </c>
      <c r="BI237" s="179">
        <v>8782.1050000000014</v>
      </c>
      <c r="BJ237" s="179">
        <v>7066.5789999999997</v>
      </c>
      <c r="BK237" s="179">
        <v>76400.131999999998</v>
      </c>
      <c r="BL237" s="179">
        <v>7959.3849999999984</v>
      </c>
      <c r="BM237" s="179">
        <v>7378.9570000000003</v>
      </c>
      <c r="BN237" s="179">
        <v>7738.8020000000015</v>
      </c>
      <c r="BO237" s="179">
        <v>8004.0470000000005</v>
      </c>
      <c r="BP237" s="179">
        <v>8580.5860000000011</v>
      </c>
      <c r="BQ237" s="179">
        <v>8920.2520000000004</v>
      </c>
      <c r="BR237" s="179">
        <v>9859.9340000000011</v>
      </c>
      <c r="BS237" s="179">
        <v>8861.898000000001</v>
      </c>
      <c r="BT237" s="179">
        <v>9707.9199999999983</v>
      </c>
      <c r="BU237" s="179">
        <v>10508.556999999999</v>
      </c>
      <c r="BV237" s="179">
        <v>11125.89</v>
      </c>
      <c r="BW237" s="179">
        <v>12141.148000000001</v>
      </c>
      <c r="BX237" s="179">
        <v>9425.4029999999984</v>
      </c>
      <c r="BY237" s="179">
        <v>8978.86</v>
      </c>
      <c r="BZ237" s="179">
        <v>12230.046999999999</v>
      </c>
      <c r="CA237" s="179">
        <v>9524.1339999999982</v>
      </c>
      <c r="CB237" s="179">
        <v>9964.6290000000008</v>
      </c>
      <c r="CC237" s="179">
        <v>10678.027999999998</v>
      </c>
      <c r="CD237" s="179">
        <v>11103.536999999998</v>
      </c>
      <c r="CE237" s="179">
        <v>9990.7489999999998</v>
      </c>
      <c r="CF237" s="179">
        <v>12241.328999999998</v>
      </c>
      <c r="CG237" s="179">
        <v>10101.502</v>
      </c>
      <c r="CH237" s="179">
        <v>10023.117</v>
      </c>
      <c r="CI237" s="179">
        <v>11729.002000000004</v>
      </c>
      <c r="CJ237" s="179">
        <v>11668.191000000001</v>
      </c>
      <c r="CK237" s="179">
        <v>18355.227000000003</v>
      </c>
      <c r="CL237" s="179">
        <v>37065.957000000002</v>
      </c>
      <c r="CM237" s="179">
        <v>49118.978000000003</v>
      </c>
      <c r="CN237" s="179">
        <v>41366.428999999996</v>
      </c>
      <c r="CO237" s="179">
        <v>63044.31</v>
      </c>
      <c r="CP237" s="179">
        <v>109150.49500000001</v>
      </c>
      <c r="CQ237" s="179">
        <v>140021.16899999999</v>
      </c>
      <c r="CR237" s="179">
        <v>92043.166000000012</v>
      </c>
      <c r="CS237" s="179">
        <v>37811.932000000001</v>
      </c>
      <c r="CT237" s="179">
        <v>104037.66800000001</v>
      </c>
      <c r="CU237" s="179">
        <v>138009.89599999998</v>
      </c>
      <c r="CV237" s="179">
        <v>71447.005364486875</v>
      </c>
      <c r="CW237" s="179">
        <v>83372.676735513145</v>
      </c>
      <c r="CX237" s="179">
        <v>80853.175400000007</v>
      </c>
      <c r="CY237" s="179">
        <v>75907.761283384738</v>
      </c>
      <c r="CZ237" s="179">
        <v>74206.122516615287</v>
      </c>
      <c r="DA237" s="179">
        <v>85716.798600000009</v>
      </c>
      <c r="DB237" s="179">
        <v>81473.959916338135</v>
      </c>
      <c r="DC237" s="179">
        <v>39255.191310069269</v>
      </c>
      <c r="DD237" s="179">
        <v>78039.469273592622</v>
      </c>
      <c r="DE237" s="179">
        <v>71871.575594330498</v>
      </c>
      <c r="DF237" s="179">
        <v>34524.363369798528</v>
      </c>
      <c r="DG237" s="179">
        <v>74101.486554838702</v>
      </c>
      <c r="DH237" s="179">
        <v>37149.526000000005</v>
      </c>
      <c r="DI237" s="179">
        <v>66967.911999999997</v>
      </c>
      <c r="DJ237" s="179">
        <v>41960.712</v>
      </c>
      <c r="DK237" s="179">
        <v>34086.235999999997</v>
      </c>
      <c r="DL237" s="179">
        <v>38359.910000000003</v>
      </c>
      <c r="DM237" s="179">
        <v>35094.005000000005</v>
      </c>
      <c r="DN237" s="179">
        <v>43490.578000000001</v>
      </c>
      <c r="DO237" s="179">
        <v>263225.82499999995</v>
      </c>
      <c r="DP237" s="179">
        <v>39892.902000000002</v>
      </c>
      <c r="DQ237" s="179">
        <v>49202.703999999998</v>
      </c>
      <c r="DR237" s="179">
        <v>94147.578000000009</v>
      </c>
      <c r="DS237" s="179">
        <v>196363.69899999999</v>
      </c>
      <c r="DT237" s="179">
        <v>40298.284</v>
      </c>
      <c r="DU237" s="179">
        <v>31211.654000000002</v>
      </c>
      <c r="DV237" s="179">
        <v>125006.53</v>
      </c>
      <c r="DW237" s="179">
        <v>97595.72099999999</v>
      </c>
      <c r="DX237" s="179">
        <v>27658.98</v>
      </c>
      <c r="DY237" s="179">
        <v>82795.606999999989</v>
      </c>
      <c r="DZ237" s="179">
        <v>45848.156999999999</v>
      </c>
      <c r="EA237" s="179">
        <v>100215.09900000002</v>
      </c>
      <c r="EB237" s="179">
        <v>96105.457000000009</v>
      </c>
      <c r="EC237" s="179">
        <v>128474.94399999999</v>
      </c>
      <c r="ED237" s="179">
        <v>87564.671000000002</v>
      </c>
      <c r="EE237" s="179">
        <v>245137.32800000004</v>
      </c>
      <c r="EF237" s="278">
        <f t="shared" si="6"/>
        <v>939941.58699999994</v>
      </c>
      <c r="EG237" s="278">
        <f t="shared" si="7"/>
        <v>1107912.432</v>
      </c>
    </row>
    <row r="238" spans="1:137" x14ac:dyDescent="0.2">
      <c r="A238" s="174" t="str">
        <f>IF('1'!$A$1=1,B238,C238)</f>
        <v xml:space="preserve">    Credit</v>
      </c>
      <c r="B238" s="175" t="s">
        <v>214</v>
      </c>
      <c r="C238" s="175" t="s">
        <v>229</v>
      </c>
      <c r="D238" s="176">
        <v>4617.3040000000001</v>
      </c>
      <c r="E238" s="176">
        <v>8592.4419999999991</v>
      </c>
      <c r="F238" s="176">
        <v>7697.808</v>
      </c>
      <c r="G238" s="176">
        <v>8311.6659999999993</v>
      </c>
      <c r="H238" s="176">
        <v>7424.9159999999993</v>
      </c>
      <c r="I238" s="176">
        <v>10191.76</v>
      </c>
      <c r="J238" s="176">
        <v>8594.1620000000003</v>
      </c>
      <c r="K238" s="176">
        <v>8196.5829999999987</v>
      </c>
      <c r="L238" s="176">
        <v>8168.7819999999992</v>
      </c>
      <c r="M238" s="176">
        <v>8670.9989999999998</v>
      </c>
      <c r="N238" s="176">
        <v>9581.49</v>
      </c>
      <c r="O238" s="176">
        <v>10323.099</v>
      </c>
      <c r="P238" s="176">
        <v>7035.3109999999997</v>
      </c>
      <c r="Q238" s="176">
        <v>8841.6720000000005</v>
      </c>
      <c r="R238" s="176">
        <v>9830.8480000000018</v>
      </c>
      <c r="S238" s="176">
        <v>9867.357</v>
      </c>
      <c r="T238" s="176">
        <v>9149.9510000000009</v>
      </c>
      <c r="U238" s="176">
        <v>9755.9739999999983</v>
      </c>
      <c r="V238" s="176">
        <v>8785.1409999999996</v>
      </c>
      <c r="W238" s="176">
        <v>10777.867</v>
      </c>
      <c r="X238" s="176">
        <v>10615.286</v>
      </c>
      <c r="Y238" s="176">
        <v>9298.3760000000002</v>
      </c>
      <c r="Z238" s="176">
        <v>11257.011</v>
      </c>
      <c r="AA238" s="176">
        <v>13180.876</v>
      </c>
      <c r="AB238" s="176">
        <v>8389.5390000000007</v>
      </c>
      <c r="AC238" s="176">
        <v>9919.1929999999993</v>
      </c>
      <c r="AD238" s="176">
        <v>11421.66</v>
      </c>
      <c r="AE238" s="176">
        <v>9319.3189999999995</v>
      </c>
      <c r="AF238" s="176">
        <v>9935.3090000000011</v>
      </c>
      <c r="AG238" s="176">
        <v>11070.156000000001</v>
      </c>
      <c r="AH238" s="176">
        <v>11244.713</v>
      </c>
      <c r="AI238" s="176">
        <v>10202.838</v>
      </c>
      <c r="AJ238" s="176">
        <v>9816.8359999999993</v>
      </c>
      <c r="AK238" s="176">
        <v>10955.195</v>
      </c>
      <c r="AL238" s="176">
        <v>11643.5</v>
      </c>
      <c r="AM238" s="176">
        <v>14060.936</v>
      </c>
      <c r="AN238" s="176">
        <v>11515.902999999998</v>
      </c>
      <c r="AO238" s="176">
        <v>10433.683000000001</v>
      </c>
      <c r="AP238" s="176">
        <v>11379.401</v>
      </c>
      <c r="AQ238" s="176">
        <v>10042.270999999999</v>
      </c>
      <c r="AR238" s="176">
        <v>11415.013999999999</v>
      </c>
      <c r="AS238" s="176">
        <v>10428.464</v>
      </c>
      <c r="AT238" s="176">
        <v>10718.679</v>
      </c>
      <c r="AU238" s="176">
        <v>11295.188000000002</v>
      </c>
      <c r="AV238" s="176">
        <v>12178.627</v>
      </c>
      <c r="AW238" s="176">
        <v>11447.845000000001</v>
      </c>
      <c r="AX238" s="176">
        <v>11313.066999999999</v>
      </c>
      <c r="AY238" s="176">
        <v>12421.746000000001</v>
      </c>
      <c r="AZ238" s="176">
        <v>10008.623999999998</v>
      </c>
      <c r="BA238" s="176">
        <v>10402.540999999999</v>
      </c>
      <c r="BB238" s="176">
        <v>10799.142000000002</v>
      </c>
      <c r="BC238" s="176">
        <v>10429.672</v>
      </c>
      <c r="BD238" s="176">
        <v>10630.675999999999</v>
      </c>
      <c r="BE238" s="176">
        <v>10520.544</v>
      </c>
      <c r="BF238" s="176">
        <v>11382.099</v>
      </c>
      <c r="BG238" s="176">
        <v>9871.5720000000001</v>
      </c>
      <c r="BH238" s="176">
        <v>10403.284</v>
      </c>
      <c r="BI238" s="176">
        <v>12230.446000000002</v>
      </c>
      <c r="BJ238" s="176">
        <v>10453.664999999999</v>
      </c>
      <c r="BK238" s="176">
        <v>79634.625</v>
      </c>
      <c r="BL238" s="176">
        <v>10781.349999999999</v>
      </c>
      <c r="BM238" s="176">
        <v>10379.734</v>
      </c>
      <c r="BN238" s="176">
        <v>10855.453000000001</v>
      </c>
      <c r="BO238" s="176">
        <v>10535.94</v>
      </c>
      <c r="BP238" s="176">
        <v>11342.462000000001</v>
      </c>
      <c r="BQ238" s="176">
        <v>12659.281000000001</v>
      </c>
      <c r="BR238" s="176">
        <v>13656.419000000002</v>
      </c>
      <c r="BS238" s="176">
        <v>12852.503000000001</v>
      </c>
      <c r="BT238" s="176">
        <v>13792.520999999999</v>
      </c>
      <c r="BU238" s="176">
        <v>14757.3</v>
      </c>
      <c r="BV238" s="176">
        <v>15089.312</v>
      </c>
      <c r="BW238" s="176">
        <v>16789.152000000002</v>
      </c>
      <c r="BX238" s="176">
        <v>13263.291999999999</v>
      </c>
      <c r="BY238" s="176">
        <v>14276.946000000002</v>
      </c>
      <c r="BZ238" s="176">
        <v>16871.905999999999</v>
      </c>
      <c r="CA238" s="176">
        <v>14495.675999999999</v>
      </c>
      <c r="CB238" s="176">
        <v>14601.908000000001</v>
      </c>
      <c r="CC238" s="176">
        <v>15526.725999999999</v>
      </c>
      <c r="CD238" s="176">
        <v>15920.512999999999</v>
      </c>
      <c r="CE238" s="176">
        <v>14731.668</v>
      </c>
      <c r="CF238" s="176">
        <v>17346.337</v>
      </c>
      <c r="CG238" s="176">
        <v>14980.818000000001</v>
      </c>
      <c r="CH238" s="176">
        <v>15576.823</v>
      </c>
      <c r="CI238" s="176">
        <v>18477.940000000002</v>
      </c>
      <c r="CJ238" s="176">
        <v>16452.988000000001</v>
      </c>
      <c r="CK238" s="176">
        <v>24009.546000000002</v>
      </c>
      <c r="CL238" s="176">
        <v>39640.389000000003</v>
      </c>
      <c r="CM238" s="176">
        <v>57398.114000000001</v>
      </c>
      <c r="CN238" s="176">
        <v>51079.055999999997</v>
      </c>
      <c r="CO238" s="176">
        <v>74980.308999999994</v>
      </c>
      <c r="CP238" s="176">
        <v>119947.67400000001</v>
      </c>
      <c r="CQ238" s="176">
        <v>155928.511</v>
      </c>
      <c r="CR238" s="176">
        <v>110912.56400000001</v>
      </c>
      <c r="CS238" s="176">
        <v>41066.538</v>
      </c>
      <c r="CT238" s="176">
        <v>107365.41</v>
      </c>
      <c r="CU238" s="176">
        <v>141849.59999999998</v>
      </c>
      <c r="CV238" s="176">
        <v>75103.865364486875</v>
      </c>
      <c r="CW238" s="176">
        <v>86846.693735513152</v>
      </c>
      <c r="CX238" s="176">
        <v>84473.466400000005</v>
      </c>
      <c r="CY238" s="176">
        <v>79272.072283384739</v>
      </c>
      <c r="CZ238" s="176">
        <v>77680.13951661528</v>
      </c>
      <c r="DA238" s="176">
        <v>89373.65860000001</v>
      </c>
      <c r="DB238" s="176">
        <v>84582.290916338141</v>
      </c>
      <c r="DC238" s="176">
        <v>42436.660310069266</v>
      </c>
      <c r="DD238" s="176">
        <v>81440.349273592627</v>
      </c>
      <c r="DE238" s="176">
        <v>75048.724594330502</v>
      </c>
      <c r="DF238" s="176">
        <v>37633.730369798526</v>
      </c>
      <c r="DG238" s="176">
        <v>77736.691554838704</v>
      </c>
      <c r="DH238" s="176">
        <v>40103.266000000003</v>
      </c>
      <c r="DI238" s="176">
        <v>69815.879000000001</v>
      </c>
      <c r="DJ238" s="176">
        <v>45015.156999999999</v>
      </c>
      <c r="DK238" s="176">
        <v>37077.637999999999</v>
      </c>
      <c r="DL238" s="176">
        <v>41497.004000000001</v>
      </c>
      <c r="DM238" s="176">
        <v>38170.296000000002</v>
      </c>
      <c r="DN238" s="176">
        <v>46482.861000000004</v>
      </c>
      <c r="DO238" s="176">
        <v>266479.78499999997</v>
      </c>
      <c r="DP238" s="176">
        <v>43192.690999999999</v>
      </c>
      <c r="DQ238" s="176">
        <v>52254.646000000001</v>
      </c>
      <c r="DR238" s="176">
        <v>97083.447000000015</v>
      </c>
      <c r="DS238" s="176">
        <v>199578.60399999999</v>
      </c>
      <c r="DT238" s="176">
        <v>45182.923999999999</v>
      </c>
      <c r="DU238" s="176">
        <v>34211.974000000002</v>
      </c>
      <c r="DV238" s="176">
        <v>127993.141</v>
      </c>
      <c r="DW238" s="176">
        <v>100701.734</v>
      </c>
      <c r="DX238" s="176">
        <v>30815.26</v>
      </c>
      <c r="DY238" s="176">
        <v>86413.005999999994</v>
      </c>
      <c r="DZ238" s="176">
        <v>48940.92</v>
      </c>
      <c r="EA238" s="176">
        <v>103406.12600000002</v>
      </c>
      <c r="EB238" s="176">
        <v>99328.285000000003</v>
      </c>
      <c r="EC238" s="176">
        <v>131555.34899999999</v>
      </c>
      <c r="ED238" s="176">
        <v>90975.095000000001</v>
      </c>
      <c r="EE238" s="176">
        <v>248639.92000000004</v>
      </c>
      <c r="EF238" s="277">
        <f t="shared" si="6"/>
        <v>976751.27399999998</v>
      </c>
      <c r="EG238" s="277">
        <f t="shared" si="7"/>
        <v>1148163.7340000002</v>
      </c>
    </row>
    <row r="239" spans="1:137" x14ac:dyDescent="0.2">
      <c r="A239" s="174" t="str">
        <f>IF('1'!$A$1=1,B239,C239)</f>
        <v xml:space="preserve">    Debit</v>
      </c>
      <c r="B239" s="175" t="s">
        <v>216</v>
      </c>
      <c r="C239" s="175" t="s">
        <v>230</v>
      </c>
      <c r="D239" s="176">
        <v>1122.7</v>
      </c>
      <c r="E239" s="176">
        <v>1591.193</v>
      </c>
      <c r="F239" s="176">
        <v>1627.9349999999999</v>
      </c>
      <c r="G239" s="176">
        <v>1612.3720000000001</v>
      </c>
      <c r="H239" s="176">
        <v>1526.8140000000001</v>
      </c>
      <c r="I239" s="176">
        <v>1613.6950000000002</v>
      </c>
      <c r="J239" s="176">
        <v>1784.1050000000002</v>
      </c>
      <c r="K239" s="176">
        <v>1643.6429999999998</v>
      </c>
      <c r="L239" s="176">
        <v>1960.5079999999998</v>
      </c>
      <c r="M239" s="176">
        <v>2031.241</v>
      </c>
      <c r="N239" s="176">
        <v>2214.7000000000003</v>
      </c>
      <c r="O239" s="176">
        <v>2528.1060000000002</v>
      </c>
      <c r="P239" s="176">
        <v>1649.6590000000001</v>
      </c>
      <c r="Q239" s="176">
        <v>1953.0860000000002</v>
      </c>
      <c r="R239" s="176">
        <v>2029.424</v>
      </c>
      <c r="S239" s="176">
        <v>2075.989</v>
      </c>
      <c r="T239" s="176">
        <v>1865.2789999999998</v>
      </c>
      <c r="U239" s="176">
        <v>1946.204</v>
      </c>
      <c r="V239" s="176">
        <v>1886.0760000000002</v>
      </c>
      <c r="W239" s="176">
        <v>2255.8330000000001</v>
      </c>
      <c r="X239" s="176">
        <v>2680.0970000000002</v>
      </c>
      <c r="Y239" s="176">
        <v>2086.3389999999999</v>
      </c>
      <c r="Z239" s="176">
        <v>2390.1869999999999</v>
      </c>
      <c r="AA239" s="176">
        <v>2541.8389999999999</v>
      </c>
      <c r="AB239" s="176">
        <v>1710.4879999999998</v>
      </c>
      <c r="AC239" s="176">
        <v>2135.1949999999997</v>
      </c>
      <c r="AD239" s="176">
        <v>2322.134</v>
      </c>
      <c r="AE239" s="176">
        <v>2631.9700000000003</v>
      </c>
      <c r="AF239" s="176">
        <v>2404.556</v>
      </c>
      <c r="AG239" s="176">
        <v>2402.0149999999999</v>
      </c>
      <c r="AH239" s="176">
        <v>2544.9929999999999</v>
      </c>
      <c r="AI239" s="176">
        <v>2922.42</v>
      </c>
      <c r="AJ239" s="176">
        <v>2819.7289999999998</v>
      </c>
      <c r="AK239" s="176">
        <v>3065.3229999999999</v>
      </c>
      <c r="AL239" s="176">
        <v>2964.2860000000001</v>
      </c>
      <c r="AM239" s="176">
        <v>3659.6949999999997</v>
      </c>
      <c r="AN239" s="176">
        <v>2615.9580000000005</v>
      </c>
      <c r="AO239" s="176">
        <v>2744.2760000000003</v>
      </c>
      <c r="AP239" s="176">
        <v>2792.1680000000001</v>
      </c>
      <c r="AQ239" s="176">
        <v>2693.63</v>
      </c>
      <c r="AR239" s="176">
        <v>2879.9340000000002</v>
      </c>
      <c r="AS239" s="176">
        <v>2672.6209999999996</v>
      </c>
      <c r="AT239" s="176">
        <v>2824.8739999999998</v>
      </c>
      <c r="AU239" s="176">
        <v>2940.596</v>
      </c>
      <c r="AV239" s="176">
        <v>3270.1869999999999</v>
      </c>
      <c r="AW239" s="176">
        <v>3206.5210000000002</v>
      </c>
      <c r="AX239" s="176">
        <v>3100.6179999999999</v>
      </c>
      <c r="AY239" s="176">
        <v>3501.4319999999998</v>
      </c>
      <c r="AZ239" s="176">
        <v>2453.3670000000002</v>
      </c>
      <c r="BA239" s="176">
        <v>2688.9070000000002</v>
      </c>
      <c r="BB239" s="176">
        <v>2847.5340000000001</v>
      </c>
      <c r="BC239" s="176">
        <v>3029.6979999999999</v>
      </c>
      <c r="BD239" s="176">
        <v>2954.4320000000002</v>
      </c>
      <c r="BE239" s="176">
        <v>3074.0140000000001</v>
      </c>
      <c r="BF239" s="176">
        <v>3244.67</v>
      </c>
      <c r="BG239" s="176">
        <v>3004.3910000000001</v>
      </c>
      <c r="BH239" s="176">
        <v>3071.4460000000004</v>
      </c>
      <c r="BI239" s="176">
        <v>3448.3410000000003</v>
      </c>
      <c r="BJ239" s="176">
        <v>3387.0859999999998</v>
      </c>
      <c r="BK239" s="176">
        <v>3234.4930000000004</v>
      </c>
      <c r="BL239" s="176">
        <v>2821.9649999999997</v>
      </c>
      <c r="BM239" s="176">
        <v>3000.777</v>
      </c>
      <c r="BN239" s="176">
        <v>3116.6509999999998</v>
      </c>
      <c r="BO239" s="176">
        <v>2531.893</v>
      </c>
      <c r="BP239" s="176">
        <v>2761.8760000000002</v>
      </c>
      <c r="BQ239" s="176">
        <v>3739.029</v>
      </c>
      <c r="BR239" s="176">
        <v>3796.4849999999997</v>
      </c>
      <c r="BS239" s="176">
        <v>3990.6050000000005</v>
      </c>
      <c r="BT239" s="176">
        <v>4084.6010000000001</v>
      </c>
      <c r="BU239" s="176">
        <v>4248.7430000000004</v>
      </c>
      <c r="BV239" s="176">
        <v>3963.422</v>
      </c>
      <c r="BW239" s="176">
        <v>4648.0039999999999</v>
      </c>
      <c r="BX239" s="176">
        <v>3837.8890000000001</v>
      </c>
      <c r="BY239" s="176">
        <v>5298.0860000000002</v>
      </c>
      <c r="BZ239" s="176">
        <v>4641.8589999999995</v>
      </c>
      <c r="CA239" s="176">
        <v>4971.5420000000004</v>
      </c>
      <c r="CB239" s="176">
        <v>4637.2789999999995</v>
      </c>
      <c r="CC239" s="176">
        <v>4848.6979999999994</v>
      </c>
      <c r="CD239" s="176">
        <v>4816.9760000000006</v>
      </c>
      <c r="CE239" s="176">
        <v>4740.9189999999999</v>
      </c>
      <c r="CF239" s="176">
        <v>5105.0080000000007</v>
      </c>
      <c r="CG239" s="176">
        <v>4879.3159999999998</v>
      </c>
      <c r="CH239" s="176">
        <v>5553.7060000000001</v>
      </c>
      <c r="CI239" s="176">
        <v>6748.9379999999992</v>
      </c>
      <c r="CJ239" s="176">
        <v>4784.7970000000005</v>
      </c>
      <c r="CK239" s="176">
        <v>5654.3190000000004</v>
      </c>
      <c r="CL239" s="176">
        <v>2574.4319999999998</v>
      </c>
      <c r="CM239" s="176">
        <v>8279.1360000000004</v>
      </c>
      <c r="CN239" s="176">
        <v>9712.6269999999986</v>
      </c>
      <c r="CO239" s="176">
        <v>11935.999</v>
      </c>
      <c r="CP239" s="176">
        <v>10797.179</v>
      </c>
      <c r="CQ239" s="176">
        <v>15907.341999999999</v>
      </c>
      <c r="CR239" s="176">
        <v>18869.398000000001</v>
      </c>
      <c r="CS239" s="176">
        <v>3254.6060000000002</v>
      </c>
      <c r="CT239" s="176">
        <v>3327.7420000000002</v>
      </c>
      <c r="CU239" s="176">
        <v>3839.7039999999997</v>
      </c>
      <c r="CV239" s="176">
        <v>3656.8599999999997</v>
      </c>
      <c r="CW239" s="176">
        <v>3474.0169999999998</v>
      </c>
      <c r="CX239" s="176">
        <v>3620.2909999999997</v>
      </c>
      <c r="CY239" s="176">
        <v>3364.3109999999997</v>
      </c>
      <c r="CZ239" s="176">
        <v>3474.0169999999998</v>
      </c>
      <c r="DA239" s="176">
        <v>3656.8599999999997</v>
      </c>
      <c r="DB239" s="176">
        <v>3108.3309999999997</v>
      </c>
      <c r="DC239" s="176">
        <v>3181.4689999999996</v>
      </c>
      <c r="DD239" s="176">
        <v>3400.88</v>
      </c>
      <c r="DE239" s="176">
        <v>3177.1489999999999</v>
      </c>
      <c r="DF239" s="176">
        <v>3109.3670000000002</v>
      </c>
      <c r="DG239" s="176">
        <v>3635.2049999999999</v>
      </c>
      <c r="DH239" s="176">
        <v>2953.74</v>
      </c>
      <c r="DI239" s="176">
        <v>2847.9670000000001</v>
      </c>
      <c r="DJ239" s="176">
        <v>3054.4449999999997</v>
      </c>
      <c r="DK239" s="176">
        <v>2991.402</v>
      </c>
      <c r="DL239" s="176">
        <v>3137.0940000000001</v>
      </c>
      <c r="DM239" s="176">
        <v>3076.2910000000002</v>
      </c>
      <c r="DN239" s="176">
        <v>2992.2829999999999</v>
      </c>
      <c r="DO239" s="176">
        <v>3253.9599999999996</v>
      </c>
      <c r="DP239" s="176">
        <v>3299.7890000000002</v>
      </c>
      <c r="DQ239" s="176">
        <v>3051.9420000000005</v>
      </c>
      <c r="DR239" s="176">
        <v>2935.8690000000001</v>
      </c>
      <c r="DS239" s="176">
        <v>3214.9049999999997</v>
      </c>
      <c r="DT239" s="176">
        <v>4884.6399999999994</v>
      </c>
      <c r="DU239" s="176">
        <v>3000.3199999999997</v>
      </c>
      <c r="DV239" s="176">
        <v>2986.6109999999999</v>
      </c>
      <c r="DW239" s="176">
        <v>3106.0130000000004</v>
      </c>
      <c r="DX239" s="176">
        <v>3156.28</v>
      </c>
      <c r="DY239" s="176">
        <v>3617.3990000000003</v>
      </c>
      <c r="DZ239" s="176">
        <v>3092.7629999999999</v>
      </c>
      <c r="EA239" s="176">
        <v>3191.027</v>
      </c>
      <c r="EB239" s="176">
        <v>3222.828</v>
      </c>
      <c r="EC239" s="176">
        <v>3080.4049999999997</v>
      </c>
      <c r="ED239" s="176">
        <v>3410.424</v>
      </c>
      <c r="EE239" s="176">
        <v>3502.5919999999996</v>
      </c>
      <c r="EF239" s="277">
        <f t="shared" si="6"/>
        <v>36809.686999999998</v>
      </c>
      <c r="EG239" s="277">
        <f t="shared" si="7"/>
        <v>40251.301999999996</v>
      </c>
    </row>
    <row r="240" spans="1:137" x14ac:dyDescent="0.2">
      <c r="A240" s="220" t="str">
        <f>IF('1'!$A$1=1,B240,C240)</f>
        <v>General government</v>
      </c>
      <c r="B240" s="221" t="s">
        <v>346</v>
      </c>
      <c r="C240" s="221" t="s">
        <v>90</v>
      </c>
      <c r="D240" s="179">
        <v>1154.326</v>
      </c>
      <c r="E240" s="179">
        <v>1787.0319999999999</v>
      </c>
      <c r="F240" s="179">
        <v>1674.4480000000001</v>
      </c>
      <c r="G240" s="179">
        <v>1589.662</v>
      </c>
      <c r="H240" s="179">
        <v>1443.1529999999998</v>
      </c>
      <c r="I240" s="179">
        <v>1401.3669999999997</v>
      </c>
      <c r="J240" s="179">
        <v>1675.317</v>
      </c>
      <c r="K240" s="179">
        <v>1578.761</v>
      </c>
      <c r="L240" s="179">
        <v>1437.7049999999999</v>
      </c>
      <c r="M240" s="179">
        <v>1463.3669999999997</v>
      </c>
      <c r="N240" s="179">
        <v>1328.82</v>
      </c>
      <c r="O240" s="179">
        <v>1427.912</v>
      </c>
      <c r="P240" s="179">
        <v>1940.7760000000001</v>
      </c>
      <c r="Q240" s="179">
        <v>2164.23</v>
      </c>
      <c r="R240" s="179">
        <v>2161.2050000000004</v>
      </c>
      <c r="S240" s="179">
        <v>1870.9540000000002</v>
      </c>
      <c r="T240" s="179">
        <v>1890.4860000000001</v>
      </c>
      <c r="U240" s="179">
        <v>1996.1069999999995</v>
      </c>
      <c r="V240" s="179">
        <v>2034.9759999999999</v>
      </c>
      <c r="W240" s="179">
        <v>2030.2489999999998</v>
      </c>
      <c r="X240" s="179">
        <v>1813.0059999999999</v>
      </c>
      <c r="Y240" s="179">
        <v>1957.5529999999999</v>
      </c>
      <c r="Z240" s="179">
        <v>3392.5239999999999</v>
      </c>
      <c r="AA240" s="179">
        <v>3354.1790000000001</v>
      </c>
      <c r="AB240" s="179">
        <v>1927.694</v>
      </c>
      <c r="AC240" s="179">
        <v>1648.694</v>
      </c>
      <c r="AD240" s="179">
        <v>1728.1</v>
      </c>
      <c r="AE240" s="179">
        <v>1557.6960000000001</v>
      </c>
      <c r="AF240" s="179">
        <v>1823.2350000000001</v>
      </c>
      <c r="AG240" s="179">
        <v>1697.076</v>
      </c>
      <c r="AH240" s="179">
        <v>1739.9440000000002</v>
      </c>
      <c r="AI240" s="179">
        <v>1589.3869999999999</v>
      </c>
      <c r="AJ240" s="179">
        <v>1801.4939999999999</v>
      </c>
      <c r="AK240" s="179">
        <v>1812.538</v>
      </c>
      <c r="AL240" s="179">
        <v>2083.011</v>
      </c>
      <c r="AM240" s="179">
        <v>1678.5070000000001</v>
      </c>
      <c r="AN240" s="179">
        <v>1535.454</v>
      </c>
      <c r="AO240" s="179">
        <v>1385.7239999999999</v>
      </c>
      <c r="AP240" s="179">
        <v>1369.7429999999999</v>
      </c>
      <c r="AQ240" s="179">
        <v>1307.587</v>
      </c>
      <c r="AR240" s="179">
        <v>1282.8800000000001</v>
      </c>
      <c r="AS240" s="179">
        <v>1388.7159999999999</v>
      </c>
      <c r="AT240" s="179">
        <v>1478.4379999999999</v>
      </c>
      <c r="AU240" s="179">
        <v>1868.7910000000002</v>
      </c>
      <c r="AV240" s="179">
        <v>1184.0329999999999</v>
      </c>
      <c r="AW240" s="179">
        <v>1462.624</v>
      </c>
      <c r="AX240" s="179">
        <v>1592.21</v>
      </c>
      <c r="AY240" s="179">
        <v>1500.614</v>
      </c>
      <c r="AZ240" s="179">
        <v>1700.6299999999999</v>
      </c>
      <c r="BA240" s="179">
        <v>1629.6410000000001</v>
      </c>
      <c r="BB240" s="179">
        <v>1584.9490000000001</v>
      </c>
      <c r="BC240" s="179">
        <v>1528.2560000000001</v>
      </c>
      <c r="BD240" s="179">
        <v>1556.3520000000001</v>
      </c>
      <c r="BE240" s="179">
        <v>1537.0060000000001</v>
      </c>
      <c r="BF240" s="179">
        <v>1673.838</v>
      </c>
      <c r="BG240" s="179">
        <v>1413.8310000000001</v>
      </c>
      <c r="BH240" s="179">
        <v>1510.953</v>
      </c>
      <c r="BI240" s="179">
        <v>1736.5740000000001</v>
      </c>
      <c r="BJ240" s="179">
        <v>1486.4179999999999</v>
      </c>
      <c r="BK240" s="179">
        <v>1369.3469999999998</v>
      </c>
      <c r="BL240" s="179">
        <v>1808.951</v>
      </c>
      <c r="BM240" s="179">
        <v>1869.336</v>
      </c>
      <c r="BN240" s="179">
        <v>2086.5709999999999</v>
      </c>
      <c r="BO240" s="179">
        <v>2150.7470000000003</v>
      </c>
      <c r="BP240" s="179">
        <v>2037.8889999999999</v>
      </c>
      <c r="BQ240" s="179">
        <v>2029.758</v>
      </c>
      <c r="BR240" s="179">
        <v>2540.0929999999998</v>
      </c>
      <c r="BS240" s="179">
        <v>1816.414</v>
      </c>
      <c r="BT240" s="179">
        <v>2210.1610000000001</v>
      </c>
      <c r="BU240" s="179">
        <v>2209.346</v>
      </c>
      <c r="BV240" s="179">
        <v>2236.502</v>
      </c>
      <c r="BW240" s="179">
        <v>2281.7469999999998</v>
      </c>
      <c r="BX240" s="179">
        <v>1890.7249999999997</v>
      </c>
      <c r="BY240" s="179">
        <v>2063.4650000000001</v>
      </c>
      <c r="BZ240" s="179">
        <v>1945.6899999999998</v>
      </c>
      <c r="CA240" s="179">
        <v>2234.4009999999998</v>
      </c>
      <c r="CB240" s="179">
        <v>1987.405</v>
      </c>
      <c r="CC240" s="179">
        <v>2506.0679999999998</v>
      </c>
      <c r="CD240" s="179">
        <v>2068.3059999999996</v>
      </c>
      <c r="CE240" s="179">
        <v>2035.6489999999999</v>
      </c>
      <c r="CF240" s="179">
        <v>1790.7620000000002</v>
      </c>
      <c r="CG240" s="179">
        <v>1978.1010000000001</v>
      </c>
      <c r="CH240" s="179">
        <v>1719.0039999999999</v>
      </c>
      <c r="CI240" s="179">
        <v>2285.931</v>
      </c>
      <c r="CJ240" s="179">
        <v>4393.0600000000004</v>
      </c>
      <c r="CK240" s="179">
        <v>9063.9589999999989</v>
      </c>
      <c r="CL240" s="179">
        <v>9507.8420000000006</v>
      </c>
      <c r="CM240" s="179">
        <v>28026.194000000003</v>
      </c>
      <c r="CN240" s="179">
        <v>22643.292999999998</v>
      </c>
      <c r="CO240" s="179">
        <v>45052.545999999995</v>
      </c>
      <c r="CP240" s="179">
        <v>91027.79800000001</v>
      </c>
      <c r="CQ240" s="179">
        <v>122614.516</v>
      </c>
      <c r="CR240" s="179">
        <v>85131.701000000001</v>
      </c>
      <c r="CS240" s="179">
        <v>13091.558999999999</v>
      </c>
      <c r="CT240" s="179">
        <v>69480.341</v>
      </c>
      <c r="CU240" s="179">
        <v>98113.553999999989</v>
      </c>
      <c r="CV240" s="179">
        <v>43581.732364486874</v>
      </c>
      <c r="CW240" s="179">
        <v>58506.028735513151</v>
      </c>
      <c r="CX240" s="179">
        <v>52951.332400000007</v>
      </c>
      <c r="CY240" s="179">
        <v>52979.249283384743</v>
      </c>
      <c r="CZ240" s="179">
        <v>52813.491516615271</v>
      </c>
      <c r="DA240" s="179">
        <v>53317.01860000001</v>
      </c>
      <c r="DB240" s="179">
        <v>54669.175916338143</v>
      </c>
      <c r="DC240" s="179">
        <v>8318.1563100692674</v>
      </c>
      <c r="DD240" s="179">
        <v>53319.096273592622</v>
      </c>
      <c r="DE240" s="179">
        <v>48864.636594330506</v>
      </c>
      <c r="DF240" s="179">
        <v>6901.6223697985279</v>
      </c>
      <c r="DG240" s="179">
        <v>36896.279554838715</v>
      </c>
      <c r="DH240" s="179">
        <v>12269.938</v>
      </c>
      <c r="DI240" s="179">
        <v>39969.184999999998</v>
      </c>
      <c r="DJ240" s="179">
        <v>14896.003999999999</v>
      </c>
      <c r="DK240" s="179">
        <v>9249.7289999999994</v>
      </c>
      <c r="DL240" s="179">
        <v>9252.4420000000009</v>
      </c>
      <c r="DM240" s="179">
        <v>9512.2160000000003</v>
      </c>
      <c r="DN240" s="179">
        <v>9427.741</v>
      </c>
      <c r="DO240" s="179">
        <v>238059.11699999997</v>
      </c>
      <c r="DP240" s="179">
        <v>14237.044000000002</v>
      </c>
      <c r="DQ240" s="179">
        <v>10434.793</v>
      </c>
      <c r="DR240" s="179">
        <v>65905.348000000013</v>
      </c>
      <c r="DS240" s="179">
        <v>154778.698</v>
      </c>
      <c r="DT240" s="179">
        <v>17980.532999999999</v>
      </c>
      <c r="DU240" s="179">
        <v>9876.0509999999995</v>
      </c>
      <c r="DV240" s="179">
        <v>104349.14200000001</v>
      </c>
      <c r="DW240" s="179">
        <v>75605.151999999987</v>
      </c>
      <c r="DX240" s="179">
        <v>6312.56</v>
      </c>
      <c r="DY240" s="179">
        <v>55852.221000000005</v>
      </c>
      <c r="DZ240" s="179">
        <v>20102.990999999998</v>
      </c>
      <c r="EA240" s="179">
        <v>78872.521000000008</v>
      </c>
      <c r="EB240" s="179">
        <v>70074.928</v>
      </c>
      <c r="EC240" s="179">
        <v>82768.387000000002</v>
      </c>
      <c r="ED240" s="179">
        <v>54260.407000000007</v>
      </c>
      <c r="EE240" s="179">
        <v>207157.41700000002</v>
      </c>
      <c r="EF240" s="278">
        <f t="shared" si="6"/>
        <v>587992.255</v>
      </c>
      <c r="EG240" s="278">
        <f t="shared" si="7"/>
        <v>783212.30999999994</v>
      </c>
    </row>
    <row r="241" spans="1:137" x14ac:dyDescent="0.2">
      <c r="A241" s="174" t="str">
        <f>IF('1'!$A$1=1,B241,C241)</f>
        <v xml:space="preserve">     Credit</v>
      </c>
      <c r="B241" s="175" t="s">
        <v>214</v>
      </c>
      <c r="C241" s="175" t="s">
        <v>233</v>
      </c>
      <c r="D241" s="176">
        <v>1154.326</v>
      </c>
      <c r="E241" s="176">
        <v>1787.0319999999999</v>
      </c>
      <c r="F241" s="176">
        <v>1720.96</v>
      </c>
      <c r="G241" s="176">
        <v>1680.5</v>
      </c>
      <c r="H241" s="176">
        <v>1547.7289999999998</v>
      </c>
      <c r="I241" s="176">
        <v>1571.2299999999998</v>
      </c>
      <c r="J241" s="176">
        <v>1718.8320000000001</v>
      </c>
      <c r="K241" s="176">
        <v>1622.0149999999999</v>
      </c>
      <c r="L241" s="176">
        <v>1590.1889999999999</v>
      </c>
      <c r="M241" s="176">
        <v>1616.2559999999999</v>
      </c>
      <c r="N241" s="176">
        <v>1725.135</v>
      </c>
      <c r="O241" s="176">
        <v>1732.221</v>
      </c>
      <c r="P241" s="176">
        <v>2013.5550000000001</v>
      </c>
      <c r="Q241" s="176">
        <v>2190.623</v>
      </c>
      <c r="R241" s="176">
        <v>2213.9170000000004</v>
      </c>
      <c r="S241" s="176">
        <v>2101.6190000000001</v>
      </c>
      <c r="T241" s="176">
        <v>2066.931</v>
      </c>
      <c r="U241" s="176">
        <v>2145.8149999999996</v>
      </c>
      <c r="V241" s="176">
        <v>2159.06</v>
      </c>
      <c r="W241" s="176">
        <v>2155.5729999999999</v>
      </c>
      <c r="X241" s="176">
        <v>2207.1379999999999</v>
      </c>
      <c r="Y241" s="176">
        <v>2163.6109999999999</v>
      </c>
      <c r="Z241" s="176">
        <v>3726.636</v>
      </c>
      <c r="AA241" s="176">
        <v>3747.2470000000003</v>
      </c>
      <c r="AB241" s="176">
        <v>1927.694</v>
      </c>
      <c r="AC241" s="176">
        <v>1918.972</v>
      </c>
      <c r="AD241" s="176">
        <v>1944.1119999999999</v>
      </c>
      <c r="AE241" s="176">
        <v>1879.9780000000001</v>
      </c>
      <c r="AF241" s="176">
        <v>2087.4720000000002</v>
      </c>
      <c r="AG241" s="176">
        <v>1879.838</v>
      </c>
      <c r="AH241" s="176">
        <v>1843.8210000000001</v>
      </c>
      <c r="AI241" s="176">
        <v>1820.104</v>
      </c>
      <c r="AJ241" s="176">
        <v>1853.711</v>
      </c>
      <c r="AK241" s="176">
        <v>1919.1579999999999</v>
      </c>
      <c r="AL241" s="176">
        <v>2083.011</v>
      </c>
      <c r="AM241" s="176">
        <v>2201.3209999999999</v>
      </c>
      <c r="AN241" s="176">
        <v>1563.8879999999999</v>
      </c>
      <c r="AO241" s="176">
        <v>1440.066</v>
      </c>
      <c r="AP241" s="176">
        <v>1448.7669999999998</v>
      </c>
      <c r="AQ241" s="176">
        <v>1412.194</v>
      </c>
      <c r="AR241" s="176">
        <v>1413.7860000000001</v>
      </c>
      <c r="AS241" s="176">
        <v>1441.12</v>
      </c>
      <c r="AT241" s="176">
        <v>1504.8389999999999</v>
      </c>
      <c r="AU241" s="176">
        <v>1896.2730000000001</v>
      </c>
      <c r="AV241" s="176">
        <v>1578.711</v>
      </c>
      <c r="AW241" s="176">
        <v>1490.751</v>
      </c>
      <c r="AX241" s="176">
        <v>1620.143</v>
      </c>
      <c r="AY241" s="176">
        <v>1750.7160000000001</v>
      </c>
      <c r="AZ241" s="176">
        <v>1700.6299999999999</v>
      </c>
      <c r="BA241" s="176">
        <v>1656.8020000000001</v>
      </c>
      <c r="BB241" s="176">
        <v>1692.403</v>
      </c>
      <c r="BC241" s="176">
        <v>1715.9360000000001</v>
      </c>
      <c r="BD241" s="176">
        <v>1635.489</v>
      </c>
      <c r="BE241" s="176">
        <v>1669.5070000000001</v>
      </c>
      <c r="BF241" s="176">
        <v>1699.5889999999999</v>
      </c>
      <c r="BG241" s="176">
        <v>1540.066</v>
      </c>
      <c r="BH241" s="176">
        <v>1535.723</v>
      </c>
      <c r="BI241" s="176">
        <v>1885.423</v>
      </c>
      <c r="BJ241" s="176">
        <v>1510.7859999999998</v>
      </c>
      <c r="BK241" s="176">
        <v>1463.7849999999999</v>
      </c>
      <c r="BL241" s="176">
        <v>1953.6669999999999</v>
      </c>
      <c r="BM241" s="176">
        <v>1943.126</v>
      </c>
      <c r="BN241" s="176">
        <v>2139.3959999999997</v>
      </c>
      <c r="BO241" s="176">
        <v>2177.9720000000002</v>
      </c>
      <c r="BP241" s="176">
        <v>2118.3319999999999</v>
      </c>
      <c r="BQ241" s="176">
        <v>2163.2950000000001</v>
      </c>
      <c r="BR241" s="176">
        <v>2567.4059999999999</v>
      </c>
      <c r="BS241" s="176">
        <v>2174.192</v>
      </c>
      <c r="BT241" s="176">
        <v>2266.114</v>
      </c>
      <c r="BU241" s="176">
        <v>2294.3209999999999</v>
      </c>
      <c r="BV241" s="176">
        <v>2236.502</v>
      </c>
      <c r="BW241" s="176">
        <v>2309.9169999999999</v>
      </c>
      <c r="BX241" s="176">
        <v>2116.4829999999997</v>
      </c>
      <c r="BY241" s="176">
        <v>2091.3500000000004</v>
      </c>
      <c r="BZ241" s="176">
        <v>2056.8719999999998</v>
      </c>
      <c r="CA241" s="176">
        <v>2318.1909999999998</v>
      </c>
      <c r="CB241" s="176">
        <v>2070.2139999999999</v>
      </c>
      <c r="CC241" s="176">
        <v>2560.5479999999998</v>
      </c>
      <c r="CD241" s="176">
        <v>2095.5209999999997</v>
      </c>
      <c r="CE241" s="176">
        <v>2035.6489999999999</v>
      </c>
      <c r="CF241" s="176">
        <v>2084.768</v>
      </c>
      <c r="CG241" s="176">
        <v>1978.1010000000001</v>
      </c>
      <c r="CH241" s="176">
        <v>1983.4659999999999</v>
      </c>
      <c r="CI241" s="176">
        <v>2421.998</v>
      </c>
      <c r="CJ241" s="176">
        <v>4421.0410000000002</v>
      </c>
      <c r="CK241" s="176">
        <v>9092.3729999999996</v>
      </c>
      <c r="CL241" s="176">
        <v>9507.8420000000006</v>
      </c>
      <c r="CM241" s="176">
        <v>28026.194000000003</v>
      </c>
      <c r="CN241" s="176">
        <v>22672.547999999999</v>
      </c>
      <c r="CO241" s="176">
        <v>45052.545999999995</v>
      </c>
      <c r="CP241" s="176">
        <v>91027.79800000001</v>
      </c>
      <c r="CQ241" s="176">
        <v>122651.08500000001</v>
      </c>
      <c r="CR241" s="176">
        <v>85168.27</v>
      </c>
      <c r="CS241" s="176">
        <v>13091.558999999999</v>
      </c>
      <c r="CT241" s="176">
        <v>69553.478000000003</v>
      </c>
      <c r="CU241" s="176">
        <v>98150.122999999992</v>
      </c>
      <c r="CV241" s="176">
        <v>43764.575364486875</v>
      </c>
      <c r="CW241" s="176">
        <v>58506.028735513151</v>
      </c>
      <c r="CX241" s="176">
        <v>52951.332400000007</v>
      </c>
      <c r="CY241" s="176">
        <v>52979.249283384743</v>
      </c>
      <c r="CZ241" s="176">
        <v>52850.060516615275</v>
      </c>
      <c r="DA241" s="176">
        <v>53536.430600000007</v>
      </c>
      <c r="DB241" s="176">
        <v>54669.175916338143</v>
      </c>
      <c r="DC241" s="176">
        <v>8318.1563100692674</v>
      </c>
      <c r="DD241" s="176">
        <v>53355.665273592625</v>
      </c>
      <c r="DE241" s="176">
        <v>49010.712594330507</v>
      </c>
      <c r="DF241" s="176">
        <v>6973.9333697985276</v>
      </c>
      <c r="DG241" s="176">
        <v>36896.279554838715</v>
      </c>
      <c r="DH241" s="176">
        <v>12307.806</v>
      </c>
      <c r="DI241" s="176">
        <v>39969.184999999998</v>
      </c>
      <c r="DJ241" s="176">
        <v>14896.003999999999</v>
      </c>
      <c r="DK241" s="176">
        <v>9249.7289999999994</v>
      </c>
      <c r="DL241" s="176">
        <v>9292.152</v>
      </c>
      <c r="DM241" s="176">
        <v>9512.2160000000003</v>
      </c>
      <c r="DN241" s="176">
        <v>9468.7309999999998</v>
      </c>
      <c r="DO241" s="176">
        <v>238100.30599999998</v>
      </c>
      <c r="DP241" s="176">
        <v>14443.281000000001</v>
      </c>
      <c r="DQ241" s="176">
        <v>10517.278</v>
      </c>
      <c r="DR241" s="176">
        <v>65988.049000000014</v>
      </c>
      <c r="DS241" s="176">
        <v>154862.20199999999</v>
      </c>
      <c r="DT241" s="176">
        <v>17980.532999999999</v>
      </c>
      <c r="DU241" s="176">
        <v>9876.0509999999995</v>
      </c>
      <c r="DV241" s="176">
        <v>104349.14200000001</v>
      </c>
      <c r="DW241" s="176">
        <v>75646.565999999992</v>
      </c>
      <c r="DX241" s="176">
        <v>6354.09</v>
      </c>
      <c r="DY241" s="176">
        <v>55893.8</v>
      </c>
      <c r="DZ241" s="176">
        <v>20144.785</v>
      </c>
      <c r="EA241" s="176">
        <v>78996.847000000009</v>
      </c>
      <c r="EB241" s="176">
        <v>70198.883000000002</v>
      </c>
      <c r="EC241" s="176">
        <v>82768.387000000002</v>
      </c>
      <c r="ED241" s="176">
        <v>54386.719000000005</v>
      </c>
      <c r="EE241" s="176">
        <v>207284.01700000002</v>
      </c>
      <c r="EF241" s="277">
        <f t="shared" si="6"/>
        <v>588606.93900000001</v>
      </c>
      <c r="EG241" s="277">
        <f t="shared" si="7"/>
        <v>783879.82</v>
      </c>
    </row>
    <row r="242" spans="1:137" x14ac:dyDescent="0.2">
      <c r="A242" s="174" t="str">
        <f>IF('1'!$A$1=1,B242,C242)</f>
        <v xml:space="preserve">     Debit</v>
      </c>
      <c r="B242" s="175" t="s">
        <v>216</v>
      </c>
      <c r="C242" s="175" t="s">
        <v>234</v>
      </c>
      <c r="D242" s="176">
        <v>0</v>
      </c>
      <c r="E242" s="176">
        <v>0</v>
      </c>
      <c r="F242" s="176">
        <v>46.512</v>
      </c>
      <c r="G242" s="176">
        <v>90.837999999999994</v>
      </c>
      <c r="H242" s="176">
        <v>104.57599999999999</v>
      </c>
      <c r="I242" s="176">
        <v>169.863</v>
      </c>
      <c r="J242" s="176">
        <v>43.515000000000001</v>
      </c>
      <c r="K242" s="176">
        <v>43.253999999999998</v>
      </c>
      <c r="L242" s="176">
        <v>152.48400000000001</v>
      </c>
      <c r="M242" s="176">
        <v>152.88900000000001</v>
      </c>
      <c r="N242" s="176">
        <v>396.315</v>
      </c>
      <c r="O242" s="176">
        <v>304.30900000000003</v>
      </c>
      <c r="P242" s="176">
        <v>72.778999999999996</v>
      </c>
      <c r="Q242" s="176">
        <v>26.393000000000001</v>
      </c>
      <c r="R242" s="176">
        <v>52.712000000000003</v>
      </c>
      <c r="S242" s="176">
        <v>230.66499999999999</v>
      </c>
      <c r="T242" s="176">
        <v>176.44499999999999</v>
      </c>
      <c r="U242" s="176">
        <v>149.708</v>
      </c>
      <c r="V242" s="176">
        <v>124.084</v>
      </c>
      <c r="W242" s="176">
        <v>125.324</v>
      </c>
      <c r="X242" s="176">
        <v>394.13200000000001</v>
      </c>
      <c r="Y242" s="176">
        <v>206.05799999999999</v>
      </c>
      <c r="Z242" s="176">
        <v>334.11200000000002</v>
      </c>
      <c r="AA242" s="176">
        <v>393.06799999999998</v>
      </c>
      <c r="AB242" s="176">
        <v>0</v>
      </c>
      <c r="AC242" s="176">
        <v>270.27800000000002</v>
      </c>
      <c r="AD242" s="176">
        <v>216.012</v>
      </c>
      <c r="AE242" s="176">
        <v>322.28199999999998</v>
      </c>
      <c r="AF242" s="176">
        <v>264.23700000000002</v>
      </c>
      <c r="AG242" s="176">
        <v>182.762</v>
      </c>
      <c r="AH242" s="176">
        <v>103.877</v>
      </c>
      <c r="AI242" s="176">
        <v>230.71700000000001</v>
      </c>
      <c r="AJ242" s="176">
        <v>52.216999999999999</v>
      </c>
      <c r="AK242" s="176">
        <v>106.62</v>
      </c>
      <c r="AL242" s="176">
        <v>0</v>
      </c>
      <c r="AM242" s="176">
        <v>522.81399999999996</v>
      </c>
      <c r="AN242" s="176">
        <v>28.434000000000001</v>
      </c>
      <c r="AO242" s="176">
        <v>54.341999999999999</v>
      </c>
      <c r="AP242" s="176">
        <v>79.024000000000001</v>
      </c>
      <c r="AQ242" s="176">
        <v>104.607</v>
      </c>
      <c r="AR242" s="176">
        <v>130.90600000000001</v>
      </c>
      <c r="AS242" s="176">
        <v>52.404000000000003</v>
      </c>
      <c r="AT242" s="176">
        <v>26.401</v>
      </c>
      <c r="AU242" s="176">
        <v>27.481999999999999</v>
      </c>
      <c r="AV242" s="176">
        <v>394.678</v>
      </c>
      <c r="AW242" s="176">
        <v>28.126999999999999</v>
      </c>
      <c r="AX242" s="176">
        <v>27.933</v>
      </c>
      <c r="AY242" s="176">
        <v>250.102</v>
      </c>
      <c r="AZ242" s="176">
        <v>0</v>
      </c>
      <c r="BA242" s="176">
        <v>27.161000000000001</v>
      </c>
      <c r="BB242" s="176">
        <v>107.45399999999999</v>
      </c>
      <c r="BC242" s="176">
        <v>187.68</v>
      </c>
      <c r="BD242" s="176">
        <v>79.137</v>
      </c>
      <c r="BE242" s="176">
        <v>132.501</v>
      </c>
      <c r="BF242" s="176">
        <v>25.751000000000001</v>
      </c>
      <c r="BG242" s="176">
        <v>126.235</v>
      </c>
      <c r="BH242" s="176">
        <v>24.77</v>
      </c>
      <c r="BI242" s="176">
        <v>148.84899999999999</v>
      </c>
      <c r="BJ242" s="176">
        <v>24.367999999999999</v>
      </c>
      <c r="BK242" s="176">
        <v>94.438000000000002</v>
      </c>
      <c r="BL242" s="176">
        <v>144.71600000000001</v>
      </c>
      <c r="BM242" s="176">
        <v>73.790000000000006</v>
      </c>
      <c r="BN242" s="176">
        <v>52.825000000000003</v>
      </c>
      <c r="BO242" s="176">
        <v>27.225000000000001</v>
      </c>
      <c r="BP242" s="176">
        <v>80.442999999999998</v>
      </c>
      <c r="BQ242" s="176">
        <v>133.53700000000001</v>
      </c>
      <c r="BR242" s="176">
        <v>27.312999999999999</v>
      </c>
      <c r="BS242" s="176">
        <v>357.77800000000002</v>
      </c>
      <c r="BT242" s="176">
        <v>55.953000000000003</v>
      </c>
      <c r="BU242" s="176">
        <v>84.974999999999994</v>
      </c>
      <c r="BV242" s="176">
        <v>0</v>
      </c>
      <c r="BW242" s="176">
        <v>28.17</v>
      </c>
      <c r="BX242" s="176">
        <v>225.75800000000001</v>
      </c>
      <c r="BY242" s="176">
        <v>27.885000000000002</v>
      </c>
      <c r="BZ242" s="176">
        <v>111.182</v>
      </c>
      <c r="CA242" s="176">
        <v>83.79</v>
      </c>
      <c r="CB242" s="176">
        <v>82.808999999999997</v>
      </c>
      <c r="CC242" s="176">
        <v>54.48</v>
      </c>
      <c r="CD242" s="176">
        <v>27.215</v>
      </c>
      <c r="CE242" s="176">
        <v>0</v>
      </c>
      <c r="CF242" s="176">
        <v>294.00599999999997</v>
      </c>
      <c r="CG242" s="176">
        <v>0</v>
      </c>
      <c r="CH242" s="176">
        <v>264.46199999999999</v>
      </c>
      <c r="CI242" s="176">
        <v>136.06700000000001</v>
      </c>
      <c r="CJ242" s="176">
        <v>27.981000000000002</v>
      </c>
      <c r="CK242" s="176">
        <v>28.414000000000001</v>
      </c>
      <c r="CL242" s="176">
        <v>0</v>
      </c>
      <c r="CM242" s="176">
        <v>0</v>
      </c>
      <c r="CN242" s="176">
        <v>29.254999999999999</v>
      </c>
      <c r="CO242" s="176">
        <v>0</v>
      </c>
      <c r="CP242" s="176">
        <v>0</v>
      </c>
      <c r="CQ242" s="176">
        <v>36.569000000000003</v>
      </c>
      <c r="CR242" s="176">
        <v>36.569000000000003</v>
      </c>
      <c r="CS242" s="176">
        <v>0</v>
      </c>
      <c r="CT242" s="176">
        <v>73.137</v>
      </c>
      <c r="CU242" s="176">
        <v>36.569000000000003</v>
      </c>
      <c r="CV242" s="176">
        <v>182.84299999999999</v>
      </c>
      <c r="CW242" s="176">
        <v>0</v>
      </c>
      <c r="CX242" s="176">
        <v>0</v>
      </c>
      <c r="CY242" s="176">
        <v>0</v>
      </c>
      <c r="CZ242" s="176">
        <v>36.569000000000003</v>
      </c>
      <c r="DA242" s="176">
        <v>219.41200000000001</v>
      </c>
      <c r="DB242" s="176">
        <v>0</v>
      </c>
      <c r="DC242" s="176">
        <v>0</v>
      </c>
      <c r="DD242" s="176">
        <v>36.569000000000003</v>
      </c>
      <c r="DE242" s="176">
        <v>146.07599999999999</v>
      </c>
      <c r="DF242" s="176">
        <v>72.311000000000007</v>
      </c>
      <c r="DG242" s="176">
        <v>0</v>
      </c>
      <c r="DH242" s="176">
        <v>37.868000000000002</v>
      </c>
      <c r="DI242" s="176">
        <v>0</v>
      </c>
      <c r="DJ242" s="176">
        <v>0</v>
      </c>
      <c r="DK242" s="176">
        <v>0</v>
      </c>
      <c r="DL242" s="176">
        <v>39.71</v>
      </c>
      <c r="DM242" s="176">
        <v>0</v>
      </c>
      <c r="DN242" s="176">
        <v>40.99</v>
      </c>
      <c r="DO242" s="176">
        <v>41.189</v>
      </c>
      <c r="DP242" s="176">
        <v>206.23699999999999</v>
      </c>
      <c r="DQ242" s="176">
        <v>82.484999999999999</v>
      </c>
      <c r="DR242" s="176">
        <v>82.700999999999993</v>
      </c>
      <c r="DS242" s="176">
        <v>83.504000000000005</v>
      </c>
      <c r="DT242" s="176">
        <v>0</v>
      </c>
      <c r="DU242" s="176">
        <v>0</v>
      </c>
      <c r="DV242" s="176">
        <v>0</v>
      </c>
      <c r="DW242" s="176">
        <v>41.414000000000001</v>
      </c>
      <c r="DX242" s="176">
        <v>41.53</v>
      </c>
      <c r="DY242" s="176">
        <v>41.579000000000001</v>
      </c>
      <c r="DZ242" s="176">
        <v>41.793999999999997</v>
      </c>
      <c r="EA242" s="176">
        <v>124.32599999999999</v>
      </c>
      <c r="EB242" s="176">
        <v>123.955</v>
      </c>
      <c r="EC242" s="176">
        <v>0</v>
      </c>
      <c r="ED242" s="176">
        <v>126.312</v>
      </c>
      <c r="EE242" s="176">
        <v>126.6</v>
      </c>
      <c r="EF242" s="277">
        <f t="shared" si="6"/>
        <v>614.68400000000008</v>
      </c>
      <c r="EG242" s="277">
        <f t="shared" si="7"/>
        <v>667.51</v>
      </c>
    </row>
    <row r="243" spans="1:137" x14ac:dyDescent="0.2">
      <c r="A243" s="222" t="str">
        <f>IF('1'!$A$1=1,B243,C243)</f>
        <v>Current international cooperation</v>
      </c>
      <c r="B243" s="223" t="s">
        <v>348</v>
      </c>
      <c r="C243" s="223" t="s">
        <v>347</v>
      </c>
      <c r="D243" s="176">
        <v>1138.5129999999999</v>
      </c>
      <c r="E243" s="176">
        <v>1762.5519999999999</v>
      </c>
      <c r="F243" s="176">
        <v>1697.704</v>
      </c>
      <c r="G243" s="176">
        <v>1657.7909999999999</v>
      </c>
      <c r="H243" s="176">
        <v>1505.8979999999999</v>
      </c>
      <c r="I243" s="176">
        <v>1528.7639999999999</v>
      </c>
      <c r="J243" s="176">
        <v>1588.288</v>
      </c>
      <c r="K243" s="176">
        <v>1578.761</v>
      </c>
      <c r="L243" s="176">
        <v>1568.4059999999999</v>
      </c>
      <c r="M243" s="176">
        <v>1594.415</v>
      </c>
      <c r="N243" s="176">
        <v>1701.8219999999999</v>
      </c>
      <c r="O243" s="176">
        <v>1685.404</v>
      </c>
      <c r="P243" s="176">
        <v>1989.2950000000001</v>
      </c>
      <c r="Q243" s="176">
        <v>2164.23</v>
      </c>
      <c r="R243" s="176">
        <v>2187.5610000000001</v>
      </c>
      <c r="S243" s="176">
        <v>2101.6190000000001</v>
      </c>
      <c r="T243" s="176">
        <v>2066.931</v>
      </c>
      <c r="U243" s="176">
        <v>2070.9609999999998</v>
      </c>
      <c r="V243" s="176">
        <v>2034.9760000000001</v>
      </c>
      <c r="W243" s="176">
        <v>2080.3789999999999</v>
      </c>
      <c r="X243" s="176">
        <v>2180.8629999999998</v>
      </c>
      <c r="Y243" s="176">
        <v>2112.096</v>
      </c>
      <c r="Z243" s="176">
        <v>2133.1779999999999</v>
      </c>
      <c r="AA243" s="176">
        <v>2174.9760000000001</v>
      </c>
      <c r="AB243" s="176">
        <v>1900.5429999999999</v>
      </c>
      <c r="AC243" s="176">
        <v>1891.944</v>
      </c>
      <c r="AD243" s="176">
        <v>1890.1089999999999</v>
      </c>
      <c r="AE243" s="176">
        <v>1879.9780000000001</v>
      </c>
      <c r="AF243" s="176">
        <v>1849.6590000000001</v>
      </c>
      <c r="AG243" s="176">
        <v>1827.62</v>
      </c>
      <c r="AH243" s="176">
        <v>1817.8520000000001</v>
      </c>
      <c r="AI243" s="176">
        <v>1794.4690000000001</v>
      </c>
      <c r="AJ243" s="176">
        <v>1827.6020000000001</v>
      </c>
      <c r="AK243" s="176">
        <v>1865.848</v>
      </c>
      <c r="AL243" s="176">
        <v>1869.3689999999999</v>
      </c>
      <c r="AM243" s="176">
        <v>1953.672</v>
      </c>
      <c r="AN243" s="176">
        <v>1478.585</v>
      </c>
      <c r="AO243" s="176">
        <v>1412.895</v>
      </c>
      <c r="AP243" s="176">
        <v>1369.7429999999999</v>
      </c>
      <c r="AQ243" s="176">
        <v>1359.8910000000001</v>
      </c>
      <c r="AR243" s="176">
        <v>1361.424</v>
      </c>
      <c r="AS243" s="176">
        <v>1362.5129999999999</v>
      </c>
      <c r="AT243" s="176">
        <v>1372.836</v>
      </c>
      <c r="AU243" s="176">
        <v>1429.075</v>
      </c>
      <c r="AV243" s="176">
        <v>1437.7550000000001</v>
      </c>
      <c r="AW243" s="176">
        <v>1462.624</v>
      </c>
      <c r="AX243" s="176">
        <v>1452.5419999999999</v>
      </c>
      <c r="AY243" s="176">
        <v>1417.2460000000001</v>
      </c>
      <c r="AZ243" s="176">
        <v>1672.751</v>
      </c>
      <c r="BA243" s="176">
        <v>1629.6410000000001</v>
      </c>
      <c r="BB243" s="176">
        <v>1638.6759999999999</v>
      </c>
      <c r="BC243" s="176">
        <v>1608.69</v>
      </c>
      <c r="BD243" s="176">
        <v>1582.731</v>
      </c>
      <c r="BE243" s="176">
        <v>1616.5070000000001</v>
      </c>
      <c r="BF243" s="176">
        <v>1545.0809999999999</v>
      </c>
      <c r="BG243" s="176">
        <v>1514.819</v>
      </c>
      <c r="BH243" s="176">
        <v>1510.953</v>
      </c>
      <c r="BI243" s="176">
        <v>1488.492</v>
      </c>
      <c r="BJ243" s="176">
        <v>1462.0509999999999</v>
      </c>
      <c r="BK243" s="176">
        <v>1440.1759999999999</v>
      </c>
      <c r="BL243" s="176">
        <v>1881.309</v>
      </c>
      <c r="BM243" s="176">
        <v>1918.529</v>
      </c>
      <c r="BN243" s="176">
        <v>2086.5709999999999</v>
      </c>
      <c r="BO243" s="176">
        <v>2123.5230000000001</v>
      </c>
      <c r="BP243" s="176">
        <v>2091.518</v>
      </c>
      <c r="BQ243" s="176">
        <v>2109.88</v>
      </c>
      <c r="BR243" s="176">
        <v>2130.4009999999998</v>
      </c>
      <c r="BS243" s="176">
        <v>2146.6709999999998</v>
      </c>
      <c r="BT243" s="176">
        <v>2210.1610000000001</v>
      </c>
      <c r="BU243" s="176">
        <v>2209.346</v>
      </c>
      <c r="BV243" s="176">
        <v>2208.192</v>
      </c>
      <c r="BW243" s="176">
        <v>2225.4079999999999</v>
      </c>
      <c r="BX243" s="176">
        <v>2088.2629999999999</v>
      </c>
      <c r="BY243" s="176">
        <v>2063.4650000000001</v>
      </c>
      <c r="BZ243" s="176">
        <v>2029.076</v>
      </c>
      <c r="CA243" s="176">
        <v>2066.8209999999999</v>
      </c>
      <c r="CB243" s="176">
        <v>2042.6110000000001</v>
      </c>
      <c r="CC243" s="176">
        <v>1988.511</v>
      </c>
      <c r="CD243" s="176">
        <v>2013.877</v>
      </c>
      <c r="CE243" s="176">
        <v>1982.079</v>
      </c>
      <c r="CF243" s="176">
        <v>1951.1289999999999</v>
      </c>
      <c r="CG243" s="176">
        <v>1951.7260000000001</v>
      </c>
      <c r="CH243" s="176">
        <v>1957.02</v>
      </c>
      <c r="CI243" s="176">
        <v>1959.3689999999999</v>
      </c>
      <c r="CJ243" s="176">
        <v>4421.0410000000002</v>
      </c>
      <c r="CK243" s="176">
        <v>8325.2039999999997</v>
      </c>
      <c r="CL243" s="176">
        <v>5178.1170000000002</v>
      </c>
      <c r="CM243" s="176">
        <v>27762.9</v>
      </c>
      <c r="CN243" s="176">
        <v>22350.743999999999</v>
      </c>
      <c r="CO243" s="176">
        <v>44935.525999999998</v>
      </c>
      <c r="CP243" s="176">
        <v>89116.793000000005</v>
      </c>
      <c r="CQ243" s="176">
        <v>122541.379</v>
      </c>
      <c r="CR243" s="176">
        <v>85058.563999999998</v>
      </c>
      <c r="CS243" s="176">
        <v>12981.852999999999</v>
      </c>
      <c r="CT243" s="176">
        <v>69334.066000000006</v>
      </c>
      <c r="CU243" s="176">
        <v>97930.710999999996</v>
      </c>
      <c r="CV243" s="176">
        <v>43553.202600000011</v>
      </c>
      <c r="CW243" s="176">
        <v>58400.054200000013</v>
      </c>
      <c r="CX243" s="176">
        <v>52805.058400000009</v>
      </c>
      <c r="CY243" s="176">
        <v>52731.921200000012</v>
      </c>
      <c r="CZ243" s="176">
        <v>52768.48980000001</v>
      </c>
      <c r="DA243" s="176">
        <v>51415.451600000008</v>
      </c>
      <c r="DB243" s="176">
        <v>54560.351200000012</v>
      </c>
      <c r="DC243" s="176">
        <v>7021.1712000000061</v>
      </c>
      <c r="DD243" s="176">
        <v>52731.921200000012</v>
      </c>
      <c r="DE243" s="176">
        <v>48956.789758064515</v>
      </c>
      <c r="DF243" s="176">
        <v>6905.6852200000012</v>
      </c>
      <c r="DG243" s="176">
        <v>33669.107554838716</v>
      </c>
      <c r="DH243" s="176">
        <v>12156.332</v>
      </c>
      <c r="DI243" s="176">
        <v>39817.292999999998</v>
      </c>
      <c r="DJ243" s="176">
        <v>14818.675999999999</v>
      </c>
      <c r="DK243" s="176">
        <v>9092.2870000000003</v>
      </c>
      <c r="DL243" s="176">
        <v>9173.0220000000008</v>
      </c>
      <c r="DM243" s="176">
        <v>9350.3060000000005</v>
      </c>
      <c r="DN243" s="176">
        <v>9427.741</v>
      </c>
      <c r="DO243" s="176">
        <v>238017.927</v>
      </c>
      <c r="DP243" s="176">
        <v>11968.439</v>
      </c>
      <c r="DQ243" s="176">
        <v>10393.550999999999</v>
      </c>
      <c r="DR243" s="176">
        <v>65863.998000000007</v>
      </c>
      <c r="DS243" s="176">
        <v>144382.448</v>
      </c>
      <c r="DT243" s="176">
        <v>6274.241</v>
      </c>
      <c r="DU243" s="176">
        <v>6250.665</v>
      </c>
      <c r="DV243" s="176">
        <v>103561.00900000001</v>
      </c>
      <c r="DW243" s="176">
        <v>75522.324999999997</v>
      </c>
      <c r="DX243" s="176">
        <v>6229.5</v>
      </c>
      <c r="DY243" s="176">
        <v>50155.857000000004</v>
      </c>
      <c r="DZ243" s="176">
        <v>6269.1440000000002</v>
      </c>
      <c r="EA243" s="176">
        <v>50111.843000000001</v>
      </c>
      <c r="EB243" s="176">
        <v>59786.671000000002</v>
      </c>
      <c r="EC243" s="176">
        <v>44055.184000000001</v>
      </c>
      <c r="ED243" s="176">
        <v>40576.607000000004</v>
      </c>
      <c r="EE243" s="176">
        <v>155757.93900000001</v>
      </c>
      <c r="EF243" s="277">
        <f t="shared" si="6"/>
        <v>574462.02</v>
      </c>
      <c r="EG243" s="277">
        <f t="shared" si="7"/>
        <v>604550.9850000001</v>
      </c>
    </row>
    <row r="244" spans="1:137" x14ac:dyDescent="0.2">
      <c r="A244" s="174" t="str">
        <f>IF('1'!$A$1=1,B244,C244)</f>
        <v xml:space="preserve">      Credit</v>
      </c>
      <c r="B244" s="175" t="s">
        <v>214</v>
      </c>
      <c r="C244" s="175" t="s">
        <v>245</v>
      </c>
      <c r="D244" s="176">
        <v>1138.5129999999999</v>
      </c>
      <c r="E244" s="176">
        <v>1762.5519999999999</v>
      </c>
      <c r="F244" s="176">
        <v>1697.704</v>
      </c>
      <c r="G244" s="176">
        <v>1657.7909999999999</v>
      </c>
      <c r="H244" s="176">
        <v>1505.8979999999999</v>
      </c>
      <c r="I244" s="176">
        <v>1528.7639999999999</v>
      </c>
      <c r="J244" s="176">
        <v>1588.288</v>
      </c>
      <c r="K244" s="176">
        <v>1578.761</v>
      </c>
      <c r="L244" s="176">
        <v>1568.4059999999999</v>
      </c>
      <c r="M244" s="176">
        <v>1594.415</v>
      </c>
      <c r="N244" s="176">
        <v>1701.8219999999999</v>
      </c>
      <c r="O244" s="176">
        <v>1685.404</v>
      </c>
      <c r="P244" s="176">
        <v>1989.2950000000001</v>
      </c>
      <c r="Q244" s="176">
        <v>2164.23</v>
      </c>
      <c r="R244" s="176">
        <v>2187.5610000000001</v>
      </c>
      <c r="S244" s="176">
        <v>2101.6190000000001</v>
      </c>
      <c r="T244" s="176">
        <v>2066.931</v>
      </c>
      <c r="U244" s="176">
        <v>2070.9609999999998</v>
      </c>
      <c r="V244" s="176">
        <v>2034.9760000000001</v>
      </c>
      <c r="W244" s="176">
        <v>2080.3789999999999</v>
      </c>
      <c r="X244" s="176">
        <v>2180.8629999999998</v>
      </c>
      <c r="Y244" s="176">
        <v>2112.096</v>
      </c>
      <c r="Z244" s="176">
        <v>2133.1779999999999</v>
      </c>
      <c r="AA244" s="176">
        <v>2174.9760000000001</v>
      </c>
      <c r="AB244" s="176">
        <v>1900.5429999999999</v>
      </c>
      <c r="AC244" s="176">
        <v>1891.944</v>
      </c>
      <c r="AD244" s="176">
        <v>1890.1089999999999</v>
      </c>
      <c r="AE244" s="176">
        <v>1879.9780000000001</v>
      </c>
      <c r="AF244" s="176">
        <v>1849.6590000000001</v>
      </c>
      <c r="AG244" s="176">
        <v>1827.62</v>
      </c>
      <c r="AH244" s="176">
        <v>1817.8520000000001</v>
      </c>
      <c r="AI244" s="176">
        <v>1794.4690000000001</v>
      </c>
      <c r="AJ244" s="176">
        <v>1827.6020000000001</v>
      </c>
      <c r="AK244" s="176">
        <v>1865.848</v>
      </c>
      <c r="AL244" s="176">
        <v>1869.3689999999999</v>
      </c>
      <c r="AM244" s="176">
        <v>1953.672</v>
      </c>
      <c r="AN244" s="176">
        <v>1478.585</v>
      </c>
      <c r="AO244" s="176">
        <v>1412.895</v>
      </c>
      <c r="AP244" s="176">
        <v>1369.7429999999999</v>
      </c>
      <c r="AQ244" s="176">
        <v>1359.8910000000001</v>
      </c>
      <c r="AR244" s="176">
        <v>1361.424</v>
      </c>
      <c r="AS244" s="176">
        <v>1362.5129999999999</v>
      </c>
      <c r="AT244" s="176">
        <v>1372.836</v>
      </c>
      <c r="AU244" s="176">
        <v>1429.075</v>
      </c>
      <c r="AV244" s="176">
        <v>1437.7550000000001</v>
      </c>
      <c r="AW244" s="176">
        <v>1462.624</v>
      </c>
      <c r="AX244" s="176">
        <v>1452.5419999999999</v>
      </c>
      <c r="AY244" s="176">
        <v>1417.2460000000001</v>
      </c>
      <c r="AZ244" s="176">
        <v>1672.751</v>
      </c>
      <c r="BA244" s="176">
        <v>1629.6410000000001</v>
      </c>
      <c r="BB244" s="176">
        <v>1638.6759999999999</v>
      </c>
      <c r="BC244" s="176">
        <v>1608.69</v>
      </c>
      <c r="BD244" s="176">
        <v>1582.731</v>
      </c>
      <c r="BE244" s="176">
        <v>1616.5070000000001</v>
      </c>
      <c r="BF244" s="176">
        <v>1545.0809999999999</v>
      </c>
      <c r="BG244" s="176">
        <v>1514.819</v>
      </c>
      <c r="BH244" s="176">
        <v>1510.953</v>
      </c>
      <c r="BI244" s="176">
        <v>1488.492</v>
      </c>
      <c r="BJ244" s="176">
        <v>1462.0509999999999</v>
      </c>
      <c r="BK244" s="176">
        <v>1440.1759999999999</v>
      </c>
      <c r="BL244" s="176">
        <v>1881.309</v>
      </c>
      <c r="BM244" s="176">
        <v>1918.529</v>
      </c>
      <c r="BN244" s="176">
        <v>2086.5709999999999</v>
      </c>
      <c r="BO244" s="176">
        <v>2123.5230000000001</v>
      </c>
      <c r="BP244" s="176">
        <v>2091.518</v>
      </c>
      <c r="BQ244" s="176">
        <v>2109.88</v>
      </c>
      <c r="BR244" s="176">
        <v>2130.4009999999998</v>
      </c>
      <c r="BS244" s="176">
        <v>2146.6709999999998</v>
      </c>
      <c r="BT244" s="176">
        <v>2210.1610000000001</v>
      </c>
      <c r="BU244" s="176">
        <v>2209.346</v>
      </c>
      <c r="BV244" s="176">
        <v>2208.192</v>
      </c>
      <c r="BW244" s="176">
        <v>2225.4079999999999</v>
      </c>
      <c r="BX244" s="176">
        <v>2088.2629999999999</v>
      </c>
      <c r="BY244" s="176">
        <v>2063.4650000000001</v>
      </c>
      <c r="BZ244" s="176">
        <v>2029.076</v>
      </c>
      <c r="CA244" s="176">
        <v>2066.8209999999999</v>
      </c>
      <c r="CB244" s="176">
        <v>2042.6110000000001</v>
      </c>
      <c r="CC244" s="176">
        <v>1988.511</v>
      </c>
      <c r="CD244" s="176">
        <v>2013.877</v>
      </c>
      <c r="CE244" s="176">
        <v>1982.079</v>
      </c>
      <c r="CF244" s="176">
        <v>1951.1289999999999</v>
      </c>
      <c r="CG244" s="176">
        <v>1951.7260000000001</v>
      </c>
      <c r="CH244" s="176">
        <v>1957.02</v>
      </c>
      <c r="CI244" s="176">
        <v>1959.3689999999999</v>
      </c>
      <c r="CJ244" s="176">
        <v>4421.0410000000002</v>
      </c>
      <c r="CK244" s="176">
        <v>8325.2039999999997</v>
      </c>
      <c r="CL244" s="176">
        <v>5178.1170000000002</v>
      </c>
      <c r="CM244" s="176">
        <v>27762.9</v>
      </c>
      <c r="CN244" s="176">
        <v>22350.743999999999</v>
      </c>
      <c r="CO244" s="176">
        <v>44935.525999999998</v>
      </c>
      <c r="CP244" s="176">
        <v>89116.793000000005</v>
      </c>
      <c r="CQ244" s="176">
        <v>122541.379</v>
      </c>
      <c r="CR244" s="176">
        <v>85058.563999999998</v>
      </c>
      <c r="CS244" s="176">
        <v>12981.852999999999</v>
      </c>
      <c r="CT244" s="176">
        <v>69334.066000000006</v>
      </c>
      <c r="CU244" s="176">
        <v>97930.710999999996</v>
      </c>
      <c r="CV244" s="176">
        <v>43553.202600000011</v>
      </c>
      <c r="CW244" s="176">
        <v>58400.054200000013</v>
      </c>
      <c r="CX244" s="176">
        <v>52805.058400000009</v>
      </c>
      <c r="CY244" s="176">
        <v>52731.921200000012</v>
      </c>
      <c r="CZ244" s="176">
        <v>52768.48980000001</v>
      </c>
      <c r="DA244" s="176">
        <v>51415.451600000008</v>
      </c>
      <c r="DB244" s="176">
        <v>54560.351200000012</v>
      </c>
      <c r="DC244" s="176">
        <v>7021.1712000000061</v>
      </c>
      <c r="DD244" s="176">
        <v>52731.921200000012</v>
      </c>
      <c r="DE244" s="176">
        <v>48956.789758064515</v>
      </c>
      <c r="DF244" s="176">
        <v>6905.6852200000012</v>
      </c>
      <c r="DG244" s="176">
        <v>33669.107554838716</v>
      </c>
      <c r="DH244" s="176">
        <v>12156.332</v>
      </c>
      <c r="DI244" s="176">
        <v>39817.292999999998</v>
      </c>
      <c r="DJ244" s="176">
        <v>14818.675999999999</v>
      </c>
      <c r="DK244" s="176">
        <v>9092.2870000000003</v>
      </c>
      <c r="DL244" s="176">
        <v>9173.0220000000008</v>
      </c>
      <c r="DM244" s="176">
        <v>9350.3060000000005</v>
      </c>
      <c r="DN244" s="176">
        <v>9427.741</v>
      </c>
      <c r="DO244" s="176">
        <v>238017.927</v>
      </c>
      <c r="DP244" s="176">
        <v>11968.439</v>
      </c>
      <c r="DQ244" s="176">
        <v>10393.550999999999</v>
      </c>
      <c r="DR244" s="176">
        <v>65863.998000000007</v>
      </c>
      <c r="DS244" s="176">
        <v>144382.448</v>
      </c>
      <c r="DT244" s="176">
        <v>6274.241</v>
      </c>
      <c r="DU244" s="176">
        <v>6250.665</v>
      </c>
      <c r="DV244" s="176">
        <v>103561.00900000001</v>
      </c>
      <c r="DW244" s="176">
        <v>75522.324999999997</v>
      </c>
      <c r="DX244" s="176">
        <v>6229.5</v>
      </c>
      <c r="DY244" s="176">
        <v>50155.857000000004</v>
      </c>
      <c r="DZ244" s="176">
        <v>6269.1440000000002</v>
      </c>
      <c r="EA244" s="176">
        <v>50111.843000000001</v>
      </c>
      <c r="EB244" s="176">
        <v>59786.671000000002</v>
      </c>
      <c r="EC244" s="176">
        <v>44055.184000000001</v>
      </c>
      <c r="ED244" s="176">
        <v>40576.607000000004</v>
      </c>
      <c r="EE244" s="176">
        <v>155757.93900000001</v>
      </c>
      <c r="EF244" s="277">
        <f t="shared" si="6"/>
        <v>574462.02</v>
      </c>
      <c r="EG244" s="277">
        <f t="shared" si="7"/>
        <v>604550.9850000001</v>
      </c>
    </row>
    <row r="245" spans="1:137" x14ac:dyDescent="0.2">
      <c r="A245" s="174" t="str">
        <f>IF('1'!$A$1=1,B245,C245)</f>
        <v xml:space="preserve">      Debit</v>
      </c>
      <c r="B245" s="175" t="s">
        <v>216</v>
      </c>
      <c r="C245" s="175" t="s">
        <v>246</v>
      </c>
      <c r="D245" s="176">
        <v>0</v>
      </c>
      <c r="E245" s="176">
        <v>0</v>
      </c>
      <c r="F245" s="176">
        <v>0</v>
      </c>
      <c r="G245" s="176">
        <v>0</v>
      </c>
      <c r="H245" s="176">
        <v>0</v>
      </c>
      <c r="I245" s="176">
        <v>0</v>
      </c>
      <c r="J245" s="176">
        <v>0</v>
      </c>
      <c r="K245" s="176">
        <v>0</v>
      </c>
      <c r="L245" s="176">
        <v>0</v>
      </c>
      <c r="M245" s="176">
        <v>0</v>
      </c>
      <c r="N245" s="176">
        <v>0</v>
      </c>
      <c r="O245" s="176">
        <v>0</v>
      </c>
      <c r="P245" s="176">
        <v>0</v>
      </c>
      <c r="Q245" s="176">
        <v>0</v>
      </c>
      <c r="R245" s="176">
        <v>0</v>
      </c>
      <c r="S245" s="176">
        <v>0</v>
      </c>
      <c r="T245" s="176">
        <v>0</v>
      </c>
      <c r="U245" s="176">
        <v>0</v>
      </c>
      <c r="V245" s="176">
        <v>0</v>
      </c>
      <c r="W245" s="176">
        <v>0</v>
      </c>
      <c r="X245" s="176">
        <v>0</v>
      </c>
      <c r="Y245" s="176">
        <v>0</v>
      </c>
      <c r="Z245" s="176">
        <v>0</v>
      </c>
      <c r="AA245" s="176">
        <v>0</v>
      </c>
      <c r="AB245" s="176">
        <v>0</v>
      </c>
      <c r="AC245" s="176">
        <v>0</v>
      </c>
      <c r="AD245" s="176">
        <v>0</v>
      </c>
      <c r="AE245" s="176">
        <v>0</v>
      </c>
      <c r="AF245" s="176">
        <v>0</v>
      </c>
      <c r="AG245" s="176">
        <v>0</v>
      </c>
      <c r="AH245" s="176">
        <v>0</v>
      </c>
      <c r="AI245" s="176">
        <v>0</v>
      </c>
      <c r="AJ245" s="176">
        <v>0</v>
      </c>
      <c r="AK245" s="176">
        <v>0</v>
      </c>
      <c r="AL245" s="176">
        <v>0</v>
      </c>
      <c r="AM245" s="176">
        <v>0</v>
      </c>
      <c r="AN245" s="176">
        <v>0</v>
      </c>
      <c r="AO245" s="176">
        <v>0</v>
      </c>
      <c r="AP245" s="176">
        <v>0</v>
      </c>
      <c r="AQ245" s="176">
        <v>0</v>
      </c>
      <c r="AR245" s="176">
        <v>0</v>
      </c>
      <c r="AS245" s="176">
        <v>0</v>
      </c>
      <c r="AT245" s="176">
        <v>0</v>
      </c>
      <c r="AU245" s="176">
        <v>0</v>
      </c>
      <c r="AV245" s="176">
        <v>0</v>
      </c>
      <c r="AW245" s="176">
        <v>0</v>
      </c>
      <c r="AX245" s="176">
        <v>0</v>
      </c>
      <c r="AY245" s="176">
        <v>0</v>
      </c>
      <c r="AZ245" s="176">
        <v>0</v>
      </c>
      <c r="BA245" s="176">
        <v>0</v>
      </c>
      <c r="BB245" s="176">
        <v>0</v>
      </c>
      <c r="BC245" s="176">
        <v>0</v>
      </c>
      <c r="BD245" s="176">
        <v>0</v>
      </c>
      <c r="BE245" s="176">
        <v>0</v>
      </c>
      <c r="BF245" s="176">
        <v>0</v>
      </c>
      <c r="BG245" s="176">
        <v>0</v>
      </c>
      <c r="BH245" s="176">
        <v>0</v>
      </c>
      <c r="BI245" s="176">
        <v>0</v>
      </c>
      <c r="BJ245" s="176">
        <v>0</v>
      </c>
      <c r="BK245" s="176">
        <v>0</v>
      </c>
      <c r="BL245" s="176">
        <v>0</v>
      </c>
      <c r="BM245" s="176">
        <v>0</v>
      </c>
      <c r="BN245" s="176">
        <v>0</v>
      </c>
      <c r="BO245" s="176">
        <v>0</v>
      </c>
      <c r="BP245" s="176">
        <v>0</v>
      </c>
      <c r="BQ245" s="176">
        <v>0</v>
      </c>
      <c r="BR245" s="176">
        <v>0</v>
      </c>
      <c r="BS245" s="176">
        <v>0</v>
      </c>
      <c r="BT245" s="176">
        <v>0</v>
      </c>
      <c r="BU245" s="176">
        <v>0</v>
      </c>
      <c r="BV245" s="176">
        <v>0</v>
      </c>
      <c r="BW245" s="176">
        <v>0</v>
      </c>
      <c r="BX245" s="176">
        <v>0</v>
      </c>
      <c r="BY245" s="176">
        <v>0</v>
      </c>
      <c r="BZ245" s="176">
        <v>0</v>
      </c>
      <c r="CA245" s="176">
        <v>0</v>
      </c>
      <c r="CB245" s="176">
        <v>0</v>
      </c>
      <c r="CC245" s="176">
        <v>0</v>
      </c>
      <c r="CD245" s="176">
        <v>0</v>
      </c>
      <c r="CE245" s="176">
        <v>0</v>
      </c>
      <c r="CF245" s="176">
        <v>0</v>
      </c>
      <c r="CG245" s="176">
        <v>0</v>
      </c>
      <c r="CH245" s="176">
        <v>0</v>
      </c>
      <c r="CI245" s="176">
        <v>0</v>
      </c>
      <c r="CJ245" s="176">
        <v>0</v>
      </c>
      <c r="CK245" s="176">
        <v>0</v>
      </c>
      <c r="CL245" s="176">
        <v>0</v>
      </c>
      <c r="CM245" s="176">
        <v>0</v>
      </c>
      <c r="CN245" s="176">
        <v>0</v>
      </c>
      <c r="CO245" s="176">
        <v>0</v>
      </c>
      <c r="CP245" s="176">
        <v>0</v>
      </c>
      <c r="CQ245" s="176">
        <v>0</v>
      </c>
      <c r="CR245" s="176">
        <v>0</v>
      </c>
      <c r="CS245" s="176">
        <v>0</v>
      </c>
      <c r="CT245" s="176">
        <v>0</v>
      </c>
      <c r="CU245" s="176">
        <v>0</v>
      </c>
      <c r="CV245" s="176">
        <v>0</v>
      </c>
      <c r="CW245" s="176">
        <v>0</v>
      </c>
      <c r="CX245" s="176">
        <v>0</v>
      </c>
      <c r="CY245" s="176">
        <v>0</v>
      </c>
      <c r="CZ245" s="176">
        <v>0</v>
      </c>
      <c r="DA245" s="176">
        <v>0</v>
      </c>
      <c r="DB245" s="176">
        <v>0</v>
      </c>
      <c r="DC245" s="176">
        <v>0</v>
      </c>
      <c r="DD245" s="176">
        <v>0</v>
      </c>
      <c r="DE245" s="176">
        <v>0</v>
      </c>
      <c r="DF245" s="176">
        <v>0</v>
      </c>
      <c r="DG245" s="176">
        <v>0</v>
      </c>
      <c r="DH245" s="176">
        <v>0</v>
      </c>
      <c r="DI245" s="176">
        <v>0</v>
      </c>
      <c r="DJ245" s="176">
        <v>0</v>
      </c>
      <c r="DK245" s="176">
        <v>0</v>
      </c>
      <c r="DL245" s="176">
        <v>0</v>
      </c>
      <c r="DM245" s="176">
        <v>0</v>
      </c>
      <c r="DN245" s="176">
        <v>0</v>
      </c>
      <c r="DO245" s="176">
        <v>0</v>
      </c>
      <c r="DP245" s="176">
        <v>0</v>
      </c>
      <c r="DQ245" s="176">
        <v>0</v>
      </c>
      <c r="DR245" s="176">
        <v>0</v>
      </c>
      <c r="DS245" s="176">
        <v>0</v>
      </c>
      <c r="DT245" s="176">
        <v>0</v>
      </c>
      <c r="DU245" s="176">
        <v>0</v>
      </c>
      <c r="DV245" s="176">
        <v>0</v>
      </c>
      <c r="DW245" s="176">
        <v>0</v>
      </c>
      <c r="DX245" s="176">
        <v>0</v>
      </c>
      <c r="DY245" s="176">
        <v>0</v>
      </c>
      <c r="DZ245" s="176">
        <v>0</v>
      </c>
      <c r="EA245" s="176">
        <v>0</v>
      </c>
      <c r="EB245" s="176">
        <v>0</v>
      </c>
      <c r="EC245" s="176">
        <v>0</v>
      </c>
      <c r="ED245" s="176">
        <v>0</v>
      </c>
      <c r="EE245" s="176">
        <v>0</v>
      </c>
      <c r="EF245" s="277">
        <f t="shared" si="6"/>
        <v>0</v>
      </c>
      <c r="EG245" s="277">
        <f t="shared" si="7"/>
        <v>0</v>
      </c>
    </row>
    <row r="246" spans="1:137" ht="25.5" x14ac:dyDescent="0.2">
      <c r="A246" s="222" t="str">
        <f>IF('1'!$A$1=1,B246,C246)</f>
        <v>Miscellaneous current transfers of general government</v>
      </c>
      <c r="B246" s="223" t="s">
        <v>350</v>
      </c>
      <c r="C246" s="223" t="s">
        <v>349</v>
      </c>
      <c r="D246" s="176">
        <v>15.813000000000001</v>
      </c>
      <c r="E246" s="176">
        <v>24.48</v>
      </c>
      <c r="F246" s="176">
        <v>-23.256</v>
      </c>
      <c r="G246" s="176">
        <v>-68.128999999999991</v>
      </c>
      <c r="H246" s="176">
        <v>-62.74499999999999</v>
      </c>
      <c r="I246" s="176">
        <v>-127.39699999999999</v>
      </c>
      <c r="J246" s="176">
        <v>87.029000000000011</v>
      </c>
      <c r="K246" s="176">
        <v>0</v>
      </c>
      <c r="L246" s="176">
        <v>-130.70100000000002</v>
      </c>
      <c r="M246" s="176">
        <v>-131.048</v>
      </c>
      <c r="N246" s="176">
        <v>-373.00200000000001</v>
      </c>
      <c r="O246" s="176">
        <v>-257.49200000000002</v>
      </c>
      <c r="P246" s="176">
        <v>-48.518999999999991</v>
      </c>
      <c r="Q246" s="176">
        <v>0</v>
      </c>
      <c r="R246" s="176">
        <v>-26.356000000000002</v>
      </c>
      <c r="S246" s="176">
        <v>-230.66499999999999</v>
      </c>
      <c r="T246" s="176">
        <v>-176.44499999999999</v>
      </c>
      <c r="U246" s="176">
        <v>-74.853999999999999</v>
      </c>
      <c r="V246" s="176">
        <v>0</v>
      </c>
      <c r="W246" s="176">
        <v>-50.129999999999995</v>
      </c>
      <c r="X246" s="176">
        <v>-367.85700000000003</v>
      </c>
      <c r="Y246" s="176">
        <v>-154.54300000000001</v>
      </c>
      <c r="Z246" s="176">
        <v>1259.346</v>
      </c>
      <c r="AA246" s="176">
        <v>1179.203</v>
      </c>
      <c r="AB246" s="176">
        <v>27.151</v>
      </c>
      <c r="AC246" s="176">
        <v>-243.25000000000003</v>
      </c>
      <c r="AD246" s="176">
        <v>-162.00900000000001</v>
      </c>
      <c r="AE246" s="176">
        <v>-322.28199999999998</v>
      </c>
      <c r="AF246" s="176">
        <v>-26.424000000000035</v>
      </c>
      <c r="AG246" s="176">
        <v>-130.54399999999998</v>
      </c>
      <c r="AH246" s="176">
        <v>-77.907999999999987</v>
      </c>
      <c r="AI246" s="176">
        <v>-205.08200000000002</v>
      </c>
      <c r="AJ246" s="176">
        <v>-26.107999999999997</v>
      </c>
      <c r="AK246" s="176">
        <v>-53.31</v>
      </c>
      <c r="AL246" s="176">
        <v>213.642</v>
      </c>
      <c r="AM246" s="176">
        <v>-275.16499999999996</v>
      </c>
      <c r="AN246" s="176">
        <v>56.869</v>
      </c>
      <c r="AO246" s="176">
        <v>-27.170999999999999</v>
      </c>
      <c r="AP246" s="176">
        <v>0</v>
      </c>
      <c r="AQ246" s="176">
        <v>-52.304000000000002</v>
      </c>
      <c r="AR246" s="176">
        <v>-78.544000000000011</v>
      </c>
      <c r="AS246" s="176">
        <v>26.202999999999996</v>
      </c>
      <c r="AT246" s="176">
        <v>105.60199999999999</v>
      </c>
      <c r="AU246" s="176">
        <v>439.71600000000001</v>
      </c>
      <c r="AV246" s="176">
        <v>-253.72200000000001</v>
      </c>
      <c r="AW246" s="176">
        <v>0</v>
      </c>
      <c r="AX246" s="176">
        <v>139.66800000000001</v>
      </c>
      <c r="AY246" s="176">
        <v>83.368000000000023</v>
      </c>
      <c r="AZ246" s="176">
        <v>27.879000000000001</v>
      </c>
      <c r="BA246" s="176">
        <v>0</v>
      </c>
      <c r="BB246" s="176">
        <v>-53.726999999999997</v>
      </c>
      <c r="BC246" s="176">
        <v>-80.434000000000012</v>
      </c>
      <c r="BD246" s="176">
        <v>-26.378999999999998</v>
      </c>
      <c r="BE246" s="176">
        <v>-79.501000000000005</v>
      </c>
      <c r="BF246" s="176">
        <v>128.75700000000001</v>
      </c>
      <c r="BG246" s="176">
        <v>-100.988</v>
      </c>
      <c r="BH246" s="176">
        <v>0</v>
      </c>
      <c r="BI246" s="176">
        <v>248.08199999999999</v>
      </c>
      <c r="BJ246" s="176">
        <v>24.367000000000001</v>
      </c>
      <c r="BK246" s="176">
        <v>-70.829000000000008</v>
      </c>
      <c r="BL246" s="176">
        <v>-72.358000000000004</v>
      </c>
      <c r="BM246" s="176">
        <v>-49.193000000000005</v>
      </c>
      <c r="BN246" s="176">
        <v>0</v>
      </c>
      <c r="BO246" s="176">
        <v>27.223999999999997</v>
      </c>
      <c r="BP246" s="176">
        <v>-53.628999999999998</v>
      </c>
      <c r="BQ246" s="176">
        <v>-80.122000000000014</v>
      </c>
      <c r="BR246" s="176">
        <v>409.69200000000001</v>
      </c>
      <c r="BS246" s="176">
        <v>-330.25700000000001</v>
      </c>
      <c r="BT246" s="176">
        <v>0</v>
      </c>
      <c r="BU246" s="176">
        <v>0</v>
      </c>
      <c r="BV246" s="176">
        <v>28.31</v>
      </c>
      <c r="BW246" s="176">
        <v>56.338999999999999</v>
      </c>
      <c r="BX246" s="176">
        <v>-197.53800000000001</v>
      </c>
      <c r="BY246" s="176">
        <v>0</v>
      </c>
      <c r="BZ246" s="176">
        <v>-83.385999999999996</v>
      </c>
      <c r="CA246" s="176">
        <v>167.57999999999998</v>
      </c>
      <c r="CB246" s="176">
        <v>-55.205999999999996</v>
      </c>
      <c r="CC246" s="176">
        <v>517.55700000000002</v>
      </c>
      <c r="CD246" s="176">
        <v>54.429000000000002</v>
      </c>
      <c r="CE246" s="176">
        <v>53.57</v>
      </c>
      <c r="CF246" s="176">
        <v>-160.36699999999996</v>
      </c>
      <c r="CG246" s="176">
        <v>26.375</v>
      </c>
      <c r="CH246" s="176">
        <v>-238.01599999999999</v>
      </c>
      <c r="CI246" s="176">
        <v>326.56200000000001</v>
      </c>
      <c r="CJ246" s="176">
        <v>-27.981000000000002</v>
      </c>
      <c r="CK246" s="176">
        <v>738.755</v>
      </c>
      <c r="CL246" s="176">
        <v>4329.7250000000004</v>
      </c>
      <c r="CM246" s="176">
        <v>263.29399999999998</v>
      </c>
      <c r="CN246" s="176">
        <v>292.54899999999998</v>
      </c>
      <c r="CO246" s="176">
        <v>117.02</v>
      </c>
      <c r="CP246" s="176">
        <v>1911.0050000000001</v>
      </c>
      <c r="CQ246" s="176">
        <v>73.137</v>
      </c>
      <c r="CR246" s="176">
        <v>73.137</v>
      </c>
      <c r="CS246" s="176">
        <v>109.706</v>
      </c>
      <c r="CT246" s="176">
        <v>146.27500000000001</v>
      </c>
      <c r="CU246" s="176">
        <v>182.84300000000002</v>
      </c>
      <c r="CV246" s="176">
        <v>28.52976448686502</v>
      </c>
      <c r="CW246" s="176">
        <v>105.97453551313639</v>
      </c>
      <c r="CX246" s="176">
        <v>146.274</v>
      </c>
      <c r="CY246" s="176">
        <v>247.32808338473453</v>
      </c>
      <c r="CZ246" s="176">
        <v>45.001716615267256</v>
      </c>
      <c r="DA246" s="176">
        <v>1901.5669999999998</v>
      </c>
      <c r="DB246" s="176">
        <v>108.82471633812894</v>
      </c>
      <c r="DC246" s="176">
        <v>1296.9851100692606</v>
      </c>
      <c r="DD246" s="176">
        <v>587.17507359261242</v>
      </c>
      <c r="DE246" s="176">
        <v>-92.153163734009681</v>
      </c>
      <c r="DF246" s="176">
        <v>-4.0628502014740207</v>
      </c>
      <c r="DG246" s="176">
        <v>3227.172</v>
      </c>
      <c r="DH246" s="176">
        <v>113.60599999999999</v>
      </c>
      <c r="DI246" s="176">
        <v>151.892</v>
      </c>
      <c r="DJ246" s="176">
        <v>77.328000000000003</v>
      </c>
      <c r="DK246" s="176">
        <v>157.44200000000001</v>
      </c>
      <c r="DL246" s="176">
        <v>79.419999999999987</v>
      </c>
      <c r="DM246" s="176">
        <v>161.91</v>
      </c>
      <c r="DN246" s="176">
        <v>0</v>
      </c>
      <c r="DO246" s="176">
        <v>41.190000000000005</v>
      </c>
      <c r="DP246" s="176">
        <v>2268.605</v>
      </c>
      <c r="DQ246" s="176">
        <v>41.242000000000004</v>
      </c>
      <c r="DR246" s="176">
        <v>41.350000000000009</v>
      </c>
      <c r="DS246" s="176">
        <v>10396.25</v>
      </c>
      <c r="DT246" s="176">
        <v>11706.291999999999</v>
      </c>
      <c r="DU246" s="176">
        <v>3625.386</v>
      </c>
      <c r="DV246" s="176">
        <v>788.13300000000004</v>
      </c>
      <c r="DW246" s="176">
        <v>82.826999999999998</v>
      </c>
      <c r="DX246" s="176">
        <v>83.06</v>
      </c>
      <c r="DY246" s="176">
        <v>5696.3640000000005</v>
      </c>
      <c r="DZ246" s="176">
        <v>13833.847</v>
      </c>
      <c r="EA246" s="176">
        <v>28760.678</v>
      </c>
      <c r="EB246" s="176">
        <v>10288.257</v>
      </c>
      <c r="EC246" s="176">
        <v>38713.203000000001</v>
      </c>
      <c r="ED246" s="176">
        <v>13683.8</v>
      </c>
      <c r="EE246" s="176">
        <v>51399.478000000003</v>
      </c>
      <c r="EF246" s="277">
        <f t="shared" si="6"/>
        <v>13530.235000000001</v>
      </c>
      <c r="EG246" s="277">
        <f t="shared" si="7"/>
        <v>178661.32500000001</v>
      </c>
    </row>
    <row r="247" spans="1:137" x14ac:dyDescent="0.2">
      <c r="A247" s="174" t="str">
        <f>IF('1'!$A$1=1,B247,C247)</f>
        <v xml:space="preserve">      Credit</v>
      </c>
      <c r="B247" s="175" t="s">
        <v>214</v>
      </c>
      <c r="C247" s="175" t="s">
        <v>245</v>
      </c>
      <c r="D247" s="176">
        <v>15.813000000000001</v>
      </c>
      <c r="E247" s="176">
        <v>24.48</v>
      </c>
      <c r="F247" s="176">
        <v>23.256</v>
      </c>
      <c r="G247" s="176">
        <v>22.709</v>
      </c>
      <c r="H247" s="176">
        <v>41.831000000000003</v>
      </c>
      <c r="I247" s="176">
        <v>42.466000000000001</v>
      </c>
      <c r="J247" s="176">
        <v>130.54400000000001</v>
      </c>
      <c r="K247" s="176">
        <v>43.253999999999998</v>
      </c>
      <c r="L247" s="176">
        <v>21.783000000000001</v>
      </c>
      <c r="M247" s="176">
        <v>21.841000000000001</v>
      </c>
      <c r="N247" s="176">
        <v>23.312999999999999</v>
      </c>
      <c r="O247" s="176">
        <v>46.817</v>
      </c>
      <c r="P247" s="176">
        <v>24.26</v>
      </c>
      <c r="Q247" s="176">
        <v>26.393000000000001</v>
      </c>
      <c r="R247" s="176">
        <v>26.356000000000002</v>
      </c>
      <c r="S247" s="176">
        <v>0</v>
      </c>
      <c r="T247" s="176">
        <v>0</v>
      </c>
      <c r="U247" s="176">
        <v>74.853999999999999</v>
      </c>
      <c r="V247" s="176">
        <v>124.084</v>
      </c>
      <c r="W247" s="176">
        <v>75.194000000000003</v>
      </c>
      <c r="X247" s="176">
        <v>26.274999999999999</v>
      </c>
      <c r="Y247" s="176">
        <v>51.515000000000001</v>
      </c>
      <c r="Z247" s="176">
        <v>1593.4580000000001</v>
      </c>
      <c r="AA247" s="176">
        <v>1572.271</v>
      </c>
      <c r="AB247" s="176">
        <v>27.151</v>
      </c>
      <c r="AC247" s="176">
        <v>27.027999999999999</v>
      </c>
      <c r="AD247" s="176">
        <v>54.003</v>
      </c>
      <c r="AE247" s="176">
        <v>0</v>
      </c>
      <c r="AF247" s="176">
        <v>237.81299999999999</v>
      </c>
      <c r="AG247" s="176">
        <v>52.218000000000004</v>
      </c>
      <c r="AH247" s="176">
        <v>25.969000000000001</v>
      </c>
      <c r="AI247" s="176">
        <v>25.635000000000002</v>
      </c>
      <c r="AJ247" s="176">
        <v>26.109000000000002</v>
      </c>
      <c r="AK247" s="176">
        <v>53.31</v>
      </c>
      <c r="AL247" s="176">
        <v>213.642</v>
      </c>
      <c r="AM247" s="176">
        <v>247.649</v>
      </c>
      <c r="AN247" s="176">
        <v>85.302999999999997</v>
      </c>
      <c r="AO247" s="176">
        <v>27.170999999999999</v>
      </c>
      <c r="AP247" s="176">
        <v>79.024000000000001</v>
      </c>
      <c r="AQ247" s="176">
        <v>52.302999999999997</v>
      </c>
      <c r="AR247" s="176">
        <v>52.362000000000002</v>
      </c>
      <c r="AS247" s="176">
        <v>78.606999999999999</v>
      </c>
      <c r="AT247" s="176">
        <v>132.00299999999999</v>
      </c>
      <c r="AU247" s="176">
        <v>467.19799999999998</v>
      </c>
      <c r="AV247" s="176">
        <v>140.95599999999999</v>
      </c>
      <c r="AW247" s="176">
        <v>28.126999999999999</v>
      </c>
      <c r="AX247" s="176">
        <v>167.601</v>
      </c>
      <c r="AY247" s="176">
        <v>333.47</v>
      </c>
      <c r="AZ247" s="176">
        <v>27.879000000000001</v>
      </c>
      <c r="BA247" s="176">
        <v>27.161000000000001</v>
      </c>
      <c r="BB247" s="176">
        <v>53.726999999999997</v>
      </c>
      <c r="BC247" s="176">
        <v>107.246</v>
      </c>
      <c r="BD247" s="176">
        <v>52.758000000000003</v>
      </c>
      <c r="BE247" s="176">
        <v>53</v>
      </c>
      <c r="BF247" s="176">
        <v>154.50800000000001</v>
      </c>
      <c r="BG247" s="176">
        <v>25.247</v>
      </c>
      <c r="BH247" s="176">
        <v>24.77</v>
      </c>
      <c r="BI247" s="176">
        <v>396.93099999999998</v>
      </c>
      <c r="BJ247" s="176">
        <v>48.734999999999999</v>
      </c>
      <c r="BK247" s="176">
        <v>23.609000000000002</v>
      </c>
      <c r="BL247" s="176">
        <v>72.358000000000004</v>
      </c>
      <c r="BM247" s="176">
        <v>24.597000000000001</v>
      </c>
      <c r="BN247" s="176">
        <v>52.825000000000003</v>
      </c>
      <c r="BO247" s="176">
        <v>54.448999999999998</v>
      </c>
      <c r="BP247" s="176">
        <v>26.814</v>
      </c>
      <c r="BQ247" s="176">
        <v>53.414999999999999</v>
      </c>
      <c r="BR247" s="176">
        <v>437.005</v>
      </c>
      <c r="BS247" s="176">
        <v>27.521000000000001</v>
      </c>
      <c r="BT247" s="176">
        <v>55.953000000000003</v>
      </c>
      <c r="BU247" s="176">
        <v>84.974999999999994</v>
      </c>
      <c r="BV247" s="176">
        <v>28.31</v>
      </c>
      <c r="BW247" s="176">
        <v>84.509</v>
      </c>
      <c r="BX247" s="176">
        <v>28.22</v>
      </c>
      <c r="BY247" s="176">
        <v>27.885000000000002</v>
      </c>
      <c r="BZ247" s="176">
        <v>27.795999999999999</v>
      </c>
      <c r="CA247" s="176">
        <v>251.37</v>
      </c>
      <c r="CB247" s="176">
        <v>27.603000000000002</v>
      </c>
      <c r="CC247" s="176">
        <v>572.03700000000003</v>
      </c>
      <c r="CD247" s="176">
        <v>81.644000000000005</v>
      </c>
      <c r="CE247" s="176">
        <v>53.57</v>
      </c>
      <c r="CF247" s="176">
        <v>133.63900000000001</v>
      </c>
      <c r="CG247" s="176">
        <v>26.375</v>
      </c>
      <c r="CH247" s="176">
        <v>26.446000000000002</v>
      </c>
      <c r="CI247" s="176">
        <v>462.62900000000002</v>
      </c>
      <c r="CJ247" s="176">
        <v>0</v>
      </c>
      <c r="CK247" s="176">
        <v>767.16899999999998</v>
      </c>
      <c r="CL247" s="176">
        <v>4329.7250000000004</v>
      </c>
      <c r="CM247" s="176">
        <v>263.29399999999998</v>
      </c>
      <c r="CN247" s="176">
        <v>321.80399999999997</v>
      </c>
      <c r="CO247" s="176">
        <v>117.02</v>
      </c>
      <c r="CP247" s="176">
        <v>1911.0050000000001</v>
      </c>
      <c r="CQ247" s="176">
        <v>109.706</v>
      </c>
      <c r="CR247" s="176">
        <v>109.706</v>
      </c>
      <c r="CS247" s="176">
        <v>109.706</v>
      </c>
      <c r="CT247" s="176">
        <v>219.41200000000001</v>
      </c>
      <c r="CU247" s="176">
        <v>219.41200000000001</v>
      </c>
      <c r="CV247" s="176">
        <v>211.37276448686501</v>
      </c>
      <c r="CW247" s="176">
        <v>105.97453551313639</v>
      </c>
      <c r="CX247" s="176">
        <v>146.274</v>
      </c>
      <c r="CY247" s="176">
        <v>247.32808338473453</v>
      </c>
      <c r="CZ247" s="176">
        <v>81.570716615267258</v>
      </c>
      <c r="DA247" s="176">
        <v>2120.9789999999998</v>
      </c>
      <c r="DB247" s="176">
        <v>108.82471633812894</v>
      </c>
      <c r="DC247" s="176">
        <v>1296.9851100692606</v>
      </c>
      <c r="DD247" s="176">
        <v>623.74407359261238</v>
      </c>
      <c r="DE247" s="176">
        <v>53.922836265990313</v>
      </c>
      <c r="DF247" s="176">
        <v>68.248149798525986</v>
      </c>
      <c r="DG247" s="176">
        <v>3227.172</v>
      </c>
      <c r="DH247" s="176">
        <v>151.47399999999999</v>
      </c>
      <c r="DI247" s="176">
        <v>151.892</v>
      </c>
      <c r="DJ247" s="176">
        <v>77.328000000000003</v>
      </c>
      <c r="DK247" s="176">
        <v>157.44200000000001</v>
      </c>
      <c r="DL247" s="176">
        <v>119.13</v>
      </c>
      <c r="DM247" s="176">
        <v>161.91</v>
      </c>
      <c r="DN247" s="176">
        <v>40.99</v>
      </c>
      <c r="DO247" s="176">
        <v>82.379000000000005</v>
      </c>
      <c r="DP247" s="176">
        <v>2474.8420000000001</v>
      </c>
      <c r="DQ247" s="176">
        <v>123.727</v>
      </c>
      <c r="DR247" s="176">
        <v>124.051</v>
      </c>
      <c r="DS247" s="176">
        <v>10479.754000000001</v>
      </c>
      <c r="DT247" s="176">
        <v>11706.291999999999</v>
      </c>
      <c r="DU247" s="176">
        <v>3625.386</v>
      </c>
      <c r="DV247" s="176">
        <v>788.13300000000004</v>
      </c>
      <c r="DW247" s="176">
        <v>124.241</v>
      </c>
      <c r="DX247" s="176">
        <v>124.59</v>
      </c>
      <c r="DY247" s="176">
        <v>5737.9430000000002</v>
      </c>
      <c r="DZ247" s="176">
        <v>13875.641</v>
      </c>
      <c r="EA247" s="176">
        <v>28885.004000000001</v>
      </c>
      <c r="EB247" s="176">
        <v>10412.212</v>
      </c>
      <c r="EC247" s="176">
        <v>38713.203000000001</v>
      </c>
      <c r="ED247" s="176">
        <v>13810.111999999999</v>
      </c>
      <c r="EE247" s="176">
        <v>51526.078000000001</v>
      </c>
      <c r="EF247" s="277">
        <f t="shared" si="6"/>
        <v>14144.919000000002</v>
      </c>
      <c r="EG247" s="277">
        <f t="shared" si="7"/>
        <v>179328.83499999999</v>
      </c>
    </row>
    <row r="248" spans="1:137" x14ac:dyDescent="0.2">
      <c r="A248" s="174" t="str">
        <f>IF('1'!$A$1=1,B248,C248)</f>
        <v xml:space="preserve">      Debit</v>
      </c>
      <c r="B248" s="175" t="s">
        <v>216</v>
      </c>
      <c r="C248" s="175" t="s">
        <v>246</v>
      </c>
      <c r="D248" s="176">
        <v>0</v>
      </c>
      <c r="E248" s="176">
        <v>0</v>
      </c>
      <c r="F248" s="176">
        <v>46.512</v>
      </c>
      <c r="G248" s="176">
        <v>90.837999999999994</v>
      </c>
      <c r="H248" s="176">
        <v>104.57599999999999</v>
      </c>
      <c r="I248" s="176">
        <v>169.863</v>
      </c>
      <c r="J248" s="176">
        <v>43.515000000000001</v>
      </c>
      <c r="K248" s="176">
        <v>43.253999999999998</v>
      </c>
      <c r="L248" s="176">
        <v>152.48400000000001</v>
      </c>
      <c r="M248" s="176">
        <v>152.88900000000001</v>
      </c>
      <c r="N248" s="176">
        <v>396.315</v>
      </c>
      <c r="O248" s="176">
        <v>304.30900000000003</v>
      </c>
      <c r="P248" s="176">
        <v>72.778999999999996</v>
      </c>
      <c r="Q248" s="176">
        <v>26.393000000000001</v>
      </c>
      <c r="R248" s="176">
        <v>52.712000000000003</v>
      </c>
      <c r="S248" s="176">
        <v>230.66499999999999</v>
      </c>
      <c r="T248" s="176">
        <v>176.44499999999999</v>
      </c>
      <c r="U248" s="176">
        <v>149.708</v>
      </c>
      <c r="V248" s="176">
        <v>124.084</v>
      </c>
      <c r="W248" s="176">
        <v>125.324</v>
      </c>
      <c r="X248" s="176">
        <v>394.13200000000001</v>
      </c>
      <c r="Y248" s="176">
        <v>206.05799999999999</v>
      </c>
      <c r="Z248" s="176">
        <v>334.11200000000002</v>
      </c>
      <c r="AA248" s="176">
        <v>393.06799999999998</v>
      </c>
      <c r="AB248" s="176">
        <v>0</v>
      </c>
      <c r="AC248" s="176">
        <v>270.27800000000002</v>
      </c>
      <c r="AD248" s="176">
        <v>216.012</v>
      </c>
      <c r="AE248" s="176">
        <v>322.28199999999998</v>
      </c>
      <c r="AF248" s="176">
        <v>264.23700000000002</v>
      </c>
      <c r="AG248" s="176">
        <v>182.762</v>
      </c>
      <c r="AH248" s="176">
        <v>103.877</v>
      </c>
      <c r="AI248" s="176">
        <v>230.71700000000001</v>
      </c>
      <c r="AJ248" s="176">
        <v>52.216999999999999</v>
      </c>
      <c r="AK248" s="176">
        <v>106.62</v>
      </c>
      <c r="AL248" s="176">
        <v>0</v>
      </c>
      <c r="AM248" s="176">
        <v>522.81399999999996</v>
      </c>
      <c r="AN248" s="176">
        <v>28.434000000000001</v>
      </c>
      <c r="AO248" s="176">
        <v>54.341999999999999</v>
      </c>
      <c r="AP248" s="176">
        <v>79.024000000000001</v>
      </c>
      <c r="AQ248" s="176">
        <v>104.607</v>
      </c>
      <c r="AR248" s="176">
        <v>130.90600000000001</v>
      </c>
      <c r="AS248" s="176">
        <v>52.404000000000003</v>
      </c>
      <c r="AT248" s="176">
        <v>26.401</v>
      </c>
      <c r="AU248" s="176">
        <v>27.481999999999999</v>
      </c>
      <c r="AV248" s="176">
        <v>394.678</v>
      </c>
      <c r="AW248" s="176">
        <v>28.126999999999999</v>
      </c>
      <c r="AX248" s="176">
        <v>27.933</v>
      </c>
      <c r="AY248" s="176">
        <v>250.102</v>
      </c>
      <c r="AZ248" s="176">
        <v>0</v>
      </c>
      <c r="BA248" s="176">
        <v>27.161000000000001</v>
      </c>
      <c r="BB248" s="176">
        <v>107.45399999999999</v>
      </c>
      <c r="BC248" s="176">
        <v>187.68</v>
      </c>
      <c r="BD248" s="176">
        <v>79.137</v>
      </c>
      <c r="BE248" s="176">
        <v>132.501</v>
      </c>
      <c r="BF248" s="176">
        <v>25.751000000000001</v>
      </c>
      <c r="BG248" s="176">
        <v>126.235</v>
      </c>
      <c r="BH248" s="176">
        <v>24.77</v>
      </c>
      <c r="BI248" s="176">
        <v>148.84899999999999</v>
      </c>
      <c r="BJ248" s="176">
        <v>24.367999999999999</v>
      </c>
      <c r="BK248" s="176">
        <v>94.438000000000002</v>
      </c>
      <c r="BL248" s="176">
        <v>144.71600000000001</v>
      </c>
      <c r="BM248" s="176">
        <v>73.790000000000006</v>
      </c>
      <c r="BN248" s="176">
        <v>52.825000000000003</v>
      </c>
      <c r="BO248" s="176">
        <v>27.225000000000001</v>
      </c>
      <c r="BP248" s="176">
        <v>80.442999999999998</v>
      </c>
      <c r="BQ248" s="176">
        <v>133.53700000000001</v>
      </c>
      <c r="BR248" s="176">
        <v>27.312999999999999</v>
      </c>
      <c r="BS248" s="176">
        <v>357.77800000000002</v>
      </c>
      <c r="BT248" s="176">
        <v>55.953000000000003</v>
      </c>
      <c r="BU248" s="176">
        <v>84.974999999999994</v>
      </c>
      <c r="BV248" s="176">
        <v>0</v>
      </c>
      <c r="BW248" s="176">
        <v>28.17</v>
      </c>
      <c r="BX248" s="176">
        <v>225.75800000000001</v>
      </c>
      <c r="BY248" s="176">
        <v>27.885000000000002</v>
      </c>
      <c r="BZ248" s="176">
        <v>111.182</v>
      </c>
      <c r="CA248" s="176">
        <v>83.79</v>
      </c>
      <c r="CB248" s="176">
        <v>82.808999999999997</v>
      </c>
      <c r="CC248" s="176">
        <v>54.48</v>
      </c>
      <c r="CD248" s="176">
        <v>27.215</v>
      </c>
      <c r="CE248" s="176">
        <v>0</v>
      </c>
      <c r="CF248" s="176">
        <v>294.00599999999997</v>
      </c>
      <c r="CG248" s="176">
        <v>0</v>
      </c>
      <c r="CH248" s="176">
        <v>264.46199999999999</v>
      </c>
      <c r="CI248" s="176">
        <v>136.06700000000001</v>
      </c>
      <c r="CJ248" s="176">
        <v>27.981000000000002</v>
      </c>
      <c r="CK248" s="176">
        <v>28.414000000000001</v>
      </c>
      <c r="CL248" s="176">
        <v>0</v>
      </c>
      <c r="CM248" s="176">
        <v>0</v>
      </c>
      <c r="CN248" s="176">
        <v>29.254999999999999</v>
      </c>
      <c r="CO248" s="176">
        <v>0</v>
      </c>
      <c r="CP248" s="176">
        <v>0</v>
      </c>
      <c r="CQ248" s="176">
        <v>36.569000000000003</v>
      </c>
      <c r="CR248" s="176">
        <v>36.569000000000003</v>
      </c>
      <c r="CS248" s="176">
        <v>0</v>
      </c>
      <c r="CT248" s="176">
        <v>73.137</v>
      </c>
      <c r="CU248" s="176">
        <v>36.569000000000003</v>
      </c>
      <c r="CV248" s="176">
        <v>182.84299999999999</v>
      </c>
      <c r="CW248" s="176">
        <v>0</v>
      </c>
      <c r="CX248" s="176">
        <v>0</v>
      </c>
      <c r="CY248" s="176">
        <v>0</v>
      </c>
      <c r="CZ248" s="176">
        <v>36.569000000000003</v>
      </c>
      <c r="DA248" s="176">
        <v>219.41200000000001</v>
      </c>
      <c r="DB248" s="176">
        <v>0</v>
      </c>
      <c r="DC248" s="176">
        <v>0</v>
      </c>
      <c r="DD248" s="176">
        <v>36.569000000000003</v>
      </c>
      <c r="DE248" s="176">
        <v>146.07599999999999</v>
      </c>
      <c r="DF248" s="176">
        <v>72.311000000000007</v>
      </c>
      <c r="DG248" s="176">
        <v>0</v>
      </c>
      <c r="DH248" s="176">
        <v>37.868000000000002</v>
      </c>
      <c r="DI248" s="176">
        <v>0</v>
      </c>
      <c r="DJ248" s="176">
        <v>0</v>
      </c>
      <c r="DK248" s="176">
        <v>0</v>
      </c>
      <c r="DL248" s="176">
        <v>39.71</v>
      </c>
      <c r="DM248" s="176">
        <v>0</v>
      </c>
      <c r="DN248" s="176">
        <v>40.99</v>
      </c>
      <c r="DO248" s="176">
        <v>41.189</v>
      </c>
      <c r="DP248" s="176">
        <v>206.23699999999999</v>
      </c>
      <c r="DQ248" s="176">
        <v>82.484999999999999</v>
      </c>
      <c r="DR248" s="176">
        <v>82.700999999999993</v>
      </c>
      <c r="DS248" s="176">
        <v>83.504000000000005</v>
      </c>
      <c r="DT248" s="176">
        <v>0</v>
      </c>
      <c r="DU248" s="176">
        <v>0</v>
      </c>
      <c r="DV248" s="176">
        <v>0</v>
      </c>
      <c r="DW248" s="176">
        <v>41.414000000000001</v>
      </c>
      <c r="DX248" s="176">
        <v>41.53</v>
      </c>
      <c r="DY248" s="176">
        <v>41.579000000000001</v>
      </c>
      <c r="DZ248" s="176">
        <v>41.793999999999997</v>
      </c>
      <c r="EA248" s="176">
        <v>124.32599999999999</v>
      </c>
      <c r="EB248" s="176">
        <v>123.955</v>
      </c>
      <c r="EC248" s="176">
        <v>0</v>
      </c>
      <c r="ED248" s="176">
        <v>126.312</v>
      </c>
      <c r="EE248" s="176">
        <v>126.6</v>
      </c>
      <c r="EF248" s="277">
        <f t="shared" si="6"/>
        <v>614.68400000000008</v>
      </c>
      <c r="EG248" s="277">
        <f t="shared" si="7"/>
        <v>667.51</v>
      </c>
    </row>
    <row r="249" spans="1:137" ht="25.5" x14ac:dyDescent="0.2">
      <c r="A249" s="220" t="str">
        <f>IF('1'!$A$1=1,B249,C249)</f>
        <v>Financial corporations, nonfinancial corporations, households, and NPISHs</v>
      </c>
      <c r="B249" s="221" t="s">
        <v>352</v>
      </c>
      <c r="C249" s="221" t="s">
        <v>351</v>
      </c>
      <c r="D249" s="179">
        <v>2340.2780000000002</v>
      </c>
      <c r="E249" s="179">
        <v>5214.2169999999996</v>
      </c>
      <c r="F249" s="179">
        <v>4395.4250000000002</v>
      </c>
      <c r="G249" s="179">
        <v>5109.6319999999996</v>
      </c>
      <c r="H249" s="179">
        <v>4454.9489999999996</v>
      </c>
      <c r="I249" s="179">
        <v>7176.6980000000003</v>
      </c>
      <c r="J249" s="179">
        <v>5134.74</v>
      </c>
      <c r="K249" s="179">
        <v>4974.1789999999992</v>
      </c>
      <c r="L249" s="179">
        <v>4770.5689999999995</v>
      </c>
      <c r="M249" s="179">
        <v>5176.3910000000005</v>
      </c>
      <c r="N249" s="179">
        <v>6037.9699999999993</v>
      </c>
      <c r="O249" s="179">
        <v>6367.0810000000001</v>
      </c>
      <c r="P249" s="179">
        <v>3444.8759999999993</v>
      </c>
      <c r="Q249" s="179">
        <v>4724.3559999999998</v>
      </c>
      <c r="R249" s="179">
        <v>5640.219000000001</v>
      </c>
      <c r="S249" s="179">
        <v>5920.4139999999989</v>
      </c>
      <c r="T249" s="179">
        <v>5394.1860000000006</v>
      </c>
      <c r="U249" s="179">
        <v>5813.6629999999996</v>
      </c>
      <c r="V249" s="179">
        <v>4864.0889999999999</v>
      </c>
      <c r="W249" s="179">
        <v>6491.7849999999999</v>
      </c>
      <c r="X249" s="179">
        <v>6122.1829999999991</v>
      </c>
      <c r="Y249" s="179">
        <v>5254.4839999999995</v>
      </c>
      <c r="Z249" s="179">
        <v>5474.3</v>
      </c>
      <c r="AA249" s="179">
        <v>7284.8580000000011</v>
      </c>
      <c r="AB249" s="179">
        <v>4751.357</v>
      </c>
      <c r="AC249" s="179">
        <v>6135.3040000000001</v>
      </c>
      <c r="AD249" s="179">
        <v>7371.4260000000013</v>
      </c>
      <c r="AE249" s="179">
        <v>5129.6530000000002</v>
      </c>
      <c r="AF249" s="179">
        <v>5707.518</v>
      </c>
      <c r="AG249" s="179">
        <v>6971.0650000000014</v>
      </c>
      <c r="AH249" s="179">
        <v>6959.7759999999998</v>
      </c>
      <c r="AI249" s="179">
        <v>5691.0310000000009</v>
      </c>
      <c r="AJ249" s="179">
        <v>5195.6130000000003</v>
      </c>
      <c r="AK249" s="179">
        <v>6077.3340000000007</v>
      </c>
      <c r="AL249" s="179">
        <v>6596.2029999999995</v>
      </c>
      <c r="AM249" s="179">
        <v>8722.7340000000004</v>
      </c>
      <c r="AN249" s="179">
        <v>7364.4909999999991</v>
      </c>
      <c r="AO249" s="179">
        <v>6303.683</v>
      </c>
      <c r="AP249" s="179">
        <v>7217.49</v>
      </c>
      <c r="AQ249" s="179">
        <v>6041.0539999999992</v>
      </c>
      <c r="AR249" s="179">
        <v>7252.1999999999989</v>
      </c>
      <c r="AS249" s="179">
        <v>6367.1269999999995</v>
      </c>
      <c r="AT249" s="179">
        <v>6415.3670000000002</v>
      </c>
      <c r="AU249" s="179">
        <v>6485.8010000000013</v>
      </c>
      <c r="AV249" s="179">
        <v>7724.4070000000011</v>
      </c>
      <c r="AW249" s="179">
        <v>6778.7000000000007</v>
      </c>
      <c r="AX249" s="179">
        <v>6620.2389999999996</v>
      </c>
      <c r="AY249" s="179">
        <v>7419.7000000000007</v>
      </c>
      <c r="AZ249" s="179">
        <v>5854.6269999999986</v>
      </c>
      <c r="BA249" s="179">
        <v>6083.9929999999995</v>
      </c>
      <c r="BB249" s="179">
        <v>6366.6590000000015</v>
      </c>
      <c r="BC249" s="179">
        <v>5871.7180000000008</v>
      </c>
      <c r="BD249" s="179">
        <v>6119.8919999999998</v>
      </c>
      <c r="BE249" s="179">
        <v>5909.5240000000003</v>
      </c>
      <c r="BF249" s="179">
        <v>6463.5910000000003</v>
      </c>
      <c r="BG249" s="179">
        <v>5453.3499999999995</v>
      </c>
      <c r="BH249" s="179">
        <v>5820.8849999999993</v>
      </c>
      <c r="BI249" s="179">
        <v>7045.5310000000009</v>
      </c>
      <c r="BJ249" s="179">
        <v>5580.1609999999991</v>
      </c>
      <c r="BK249" s="179">
        <v>75030.785000000003</v>
      </c>
      <c r="BL249" s="179">
        <v>6150.4339999999993</v>
      </c>
      <c r="BM249" s="179">
        <v>5509.6210000000001</v>
      </c>
      <c r="BN249" s="179">
        <v>5652.2310000000007</v>
      </c>
      <c r="BO249" s="179">
        <v>5853.3000000000011</v>
      </c>
      <c r="BP249" s="179">
        <v>6542.697000000001</v>
      </c>
      <c r="BQ249" s="179">
        <v>6890.4940000000006</v>
      </c>
      <c r="BR249" s="179">
        <v>7319.8410000000013</v>
      </c>
      <c r="BS249" s="179">
        <v>7045.4840000000013</v>
      </c>
      <c r="BT249" s="179">
        <v>7497.7589999999991</v>
      </c>
      <c r="BU249" s="179">
        <v>8299.2109999999993</v>
      </c>
      <c r="BV249" s="179">
        <v>8889.387999999999</v>
      </c>
      <c r="BW249" s="179">
        <v>9859.4010000000017</v>
      </c>
      <c r="BX249" s="179">
        <v>7534.677999999999</v>
      </c>
      <c r="BY249" s="179">
        <v>6915.3950000000013</v>
      </c>
      <c r="BZ249" s="179">
        <v>10284.357</v>
      </c>
      <c r="CA249" s="179">
        <v>7289.7330000000002</v>
      </c>
      <c r="CB249" s="179">
        <v>7977.224000000002</v>
      </c>
      <c r="CC249" s="179">
        <v>8171.96</v>
      </c>
      <c r="CD249" s="179">
        <v>9035.2309999999979</v>
      </c>
      <c r="CE249" s="179">
        <v>7955.1</v>
      </c>
      <c r="CF249" s="179">
        <v>10450.566999999999</v>
      </c>
      <c r="CG249" s="179">
        <v>8123.4010000000007</v>
      </c>
      <c r="CH249" s="179">
        <v>8304.1130000000012</v>
      </c>
      <c r="CI249" s="179">
        <v>9443.0710000000017</v>
      </c>
      <c r="CJ249" s="179">
        <v>7275.1309999999994</v>
      </c>
      <c r="CK249" s="179">
        <v>9291.268</v>
      </c>
      <c r="CL249" s="179">
        <v>27558.115000000002</v>
      </c>
      <c r="CM249" s="179">
        <v>21092.784</v>
      </c>
      <c r="CN249" s="179">
        <v>18723.136000000002</v>
      </c>
      <c r="CO249" s="179">
        <v>17991.763999999999</v>
      </c>
      <c r="CP249" s="179">
        <v>18122.697</v>
      </c>
      <c r="CQ249" s="179">
        <v>17406.652999999998</v>
      </c>
      <c r="CR249" s="179">
        <v>6911.4650000000001</v>
      </c>
      <c r="CS249" s="179">
        <v>24720.373</v>
      </c>
      <c r="CT249" s="179">
        <v>34557.326999999997</v>
      </c>
      <c r="CU249" s="179">
        <v>39896.341999999997</v>
      </c>
      <c r="CV249" s="179">
        <v>27865.273000000001</v>
      </c>
      <c r="CW249" s="179">
        <v>24866.648000000001</v>
      </c>
      <c r="CX249" s="179">
        <v>27901.842999999997</v>
      </c>
      <c r="CY249" s="179">
        <v>22928.512000000002</v>
      </c>
      <c r="CZ249" s="179">
        <v>21392.630999999998</v>
      </c>
      <c r="DA249" s="179">
        <v>32399.780000000002</v>
      </c>
      <c r="DB249" s="179">
        <v>26804.784</v>
      </c>
      <c r="DC249" s="179">
        <v>30937.035</v>
      </c>
      <c r="DD249" s="179">
        <v>24720.373</v>
      </c>
      <c r="DE249" s="179">
        <v>23006.939000000002</v>
      </c>
      <c r="DF249" s="179">
        <v>27622.740999999998</v>
      </c>
      <c r="DG249" s="179">
        <v>37205.206999999995</v>
      </c>
      <c r="DH249" s="179">
        <v>24879.588</v>
      </c>
      <c r="DI249" s="179">
        <v>26998.726999999999</v>
      </c>
      <c r="DJ249" s="179">
        <v>27064.707999999999</v>
      </c>
      <c r="DK249" s="179">
        <v>24836.506999999998</v>
      </c>
      <c r="DL249" s="179">
        <v>29107.468000000001</v>
      </c>
      <c r="DM249" s="179">
        <v>25581.789000000001</v>
      </c>
      <c r="DN249" s="179">
        <v>34062.837000000007</v>
      </c>
      <c r="DO249" s="179">
        <v>25166.707999999999</v>
      </c>
      <c r="DP249" s="179">
        <v>25655.858</v>
      </c>
      <c r="DQ249" s="179">
        <v>38767.911</v>
      </c>
      <c r="DR249" s="179">
        <v>28242.23</v>
      </c>
      <c r="DS249" s="179">
        <v>41585.001000000004</v>
      </c>
      <c r="DT249" s="179">
        <v>22317.751</v>
      </c>
      <c r="DU249" s="179">
        <v>21335.603000000003</v>
      </c>
      <c r="DV249" s="179">
        <v>20657.387999999999</v>
      </c>
      <c r="DW249" s="179">
        <v>21990.568999999996</v>
      </c>
      <c r="DX249" s="179">
        <v>21346.42</v>
      </c>
      <c r="DY249" s="179">
        <v>26943.385999999999</v>
      </c>
      <c r="DZ249" s="179">
        <v>25745.166000000001</v>
      </c>
      <c r="EA249" s="179">
        <v>21342.578000000001</v>
      </c>
      <c r="EB249" s="179">
        <v>26030.529000000002</v>
      </c>
      <c r="EC249" s="179">
        <v>45706.557000000001</v>
      </c>
      <c r="ED249" s="179">
        <v>33304.264000000003</v>
      </c>
      <c r="EE249" s="179">
        <v>37979.911000000007</v>
      </c>
      <c r="EF249" s="278">
        <f t="shared" si="6"/>
        <v>351949.33199999999</v>
      </c>
      <c r="EG249" s="278">
        <f t="shared" si="7"/>
        <v>324700.12200000003</v>
      </c>
    </row>
    <row r="250" spans="1:137" x14ac:dyDescent="0.2">
      <c r="A250" s="174" t="str">
        <f>IF('1'!$A$1=1,B250,C250)</f>
        <v xml:space="preserve">     Credit</v>
      </c>
      <c r="B250" s="175" t="s">
        <v>214</v>
      </c>
      <c r="C250" s="175" t="s">
        <v>233</v>
      </c>
      <c r="D250" s="176">
        <v>3462.9780000000001</v>
      </c>
      <c r="E250" s="176">
        <v>6805.41</v>
      </c>
      <c r="F250" s="176">
        <v>5976.848</v>
      </c>
      <c r="G250" s="176">
        <v>6631.1659999999993</v>
      </c>
      <c r="H250" s="176">
        <v>5877.1869999999999</v>
      </c>
      <c r="I250" s="176">
        <v>8620.5300000000007</v>
      </c>
      <c r="J250" s="176">
        <v>6875.33</v>
      </c>
      <c r="K250" s="176">
        <v>6574.5679999999993</v>
      </c>
      <c r="L250" s="176">
        <v>6578.5929999999998</v>
      </c>
      <c r="M250" s="176">
        <v>7054.7430000000004</v>
      </c>
      <c r="N250" s="176">
        <v>7856.3549999999996</v>
      </c>
      <c r="O250" s="176">
        <v>8590.8780000000006</v>
      </c>
      <c r="P250" s="176">
        <v>5021.7559999999994</v>
      </c>
      <c r="Q250" s="176">
        <v>6651.049</v>
      </c>
      <c r="R250" s="176">
        <v>7616.9310000000005</v>
      </c>
      <c r="S250" s="176">
        <v>7765.7379999999994</v>
      </c>
      <c r="T250" s="176">
        <v>7083.02</v>
      </c>
      <c r="U250" s="176">
        <v>7610.1589999999997</v>
      </c>
      <c r="V250" s="176">
        <v>6626.0810000000001</v>
      </c>
      <c r="W250" s="176">
        <v>8622.2939999999999</v>
      </c>
      <c r="X250" s="176">
        <v>8408.1479999999992</v>
      </c>
      <c r="Y250" s="176">
        <v>7134.7649999999994</v>
      </c>
      <c r="Z250" s="176">
        <v>7530.375</v>
      </c>
      <c r="AA250" s="176">
        <v>9433.6290000000008</v>
      </c>
      <c r="AB250" s="176">
        <v>6461.8450000000003</v>
      </c>
      <c r="AC250" s="176">
        <v>8000.2209999999995</v>
      </c>
      <c r="AD250" s="176">
        <v>9477.5480000000007</v>
      </c>
      <c r="AE250" s="176">
        <v>7439.3410000000003</v>
      </c>
      <c r="AF250" s="176">
        <v>7847.8370000000004</v>
      </c>
      <c r="AG250" s="176">
        <v>9190.3180000000011</v>
      </c>
      <c r="AH250" s="176">
        <v>9400.8919999999998</v>
      </c>
      <c r="AI250" s="176">
        <v>8382.7340000000004</v>
      </c>
      <c r="AJ250" s="176">
        <v>7963.125</v>
      </c>
      <c r="AK250" s="176">
        <v>9036.0370000000003</v>
      </c>
      <c r="AL250" s="176">
        <v>9560.4889999999996</v>
      </c>
      <c r="AM250" s="176">
        <v>11859.615</v>
      </c>
      <c r="AN250" s="176">
        <v>9952.0149999999994</v>
      </c>
      <c r="AO250" s="176">
        <v>8993.6170000000002</v>
      </c>
      <c r="AP250" s="176">
        <v>9930.634</v>
      </c>
      <c r="AQ250" s="176">
        <v>8630.0769999999993</v>
      </c>
      <c r="AR250" s="176">
        <v>10001.227999999999</v>
      </c>
      <c r="AS250" s="176">
        <v>8987.3439999999991</v>
      </c>
      <c r="AT250" s="176">
        <v>9213.84</v>
      </c>
      <c r="AU250" s="176">
        <v>9398.9150000000009</v>
      </c>
      <c r="AV250" s="176">
        <v>10599.916000000001</v>
      </c>
      <c r="AW250" s="176">
        <v>9957.094000000001</v>
      </c>
      <c r="AX250" s="176">
        <v>9692.9239999999991</v>
      </c>
      <c r="AY250" s="176">
        <v>10671.03</v>
      </c>
      <c r="AZ250" s="176">
        <v>8307.9939999999988</v>
      </c>
      <c r="BA250" s="176">
        <v>8745.7389999999996</v>
      </c>
      <c r="BB250" s="176">
        <v>9106.7390000000014</v>
      </c>
      <c r="BC250" s="176">
        <v>8713.7360000000008</v>
      </c>
      <c r="BD250" s="176">
        <v>8995.1869999999999</v>
      </c>
      <c r="BE250" s="176">
        <v>8851.0370000000003</v>
      </c>
      <c r="BF250" s="176">
        <v>9682.51</v>
      </c>
      <c r="BG250" s="176">
        <v>8331.5059999999994</v>
      </c>
      <c r="BH250" s="176">
        <v>8867.5609999999997</v>
      </c>
      <c r="BI250" s="176">
        <v>10345.023000000001</v>
      </c>
      <c r="BJ250" s="176">
        <v>8942.878999999999</v>
      </c>
      <c r="BK250" s="176">
        <v>78170.84</v>
      </c>
      <c r="BL250" s="176">
        <v>8827.6829999999991</v>
      </c>
      <c r="BM250" s="176">
        <v>8436.6080000000002</v>
      </c>
      <c r="BN250" s="176">
        <v>8716.0570000000007</v>
      </c>
      <c r="BO250" s="176">
        <v>8357.9680000000008</v>
      </c>
      <c r="BP250" s="176">
        <v>9224.130000000001</v>
      </c>
      <c r="BQ250" s="176">
        <v>10495.986000000001</v>
      </c>
      <c r="BR250" s="176">
        <v>11089.013000000001</v>
      </c>
      <c r="BS250" s="176">
        <v>10678.311000000002</v>
      </c>
      <c r="BT250" s="176">
        <v>11526.406999999999</v>
      </c>
      <c r="BU250" s="176">
        <v>12462.978999999999</v>
      </c>
      <c r="BV250" s="176">
        <v>12852.81</v>
      </c>
      <c r="BW250" s="176">
        <v>14479.235000000001</v>
      </c>
      <c r="BX250" s="176">
        <v>11146.808999999999</v>
      </c>
      <c r="BY250" s="176">
        <v>12185.596000000001</v>
      </c>
      <c r="BZ250" s="176">
        <v>14815.034</v>
      </c>
      <c r="CA250" s="176">
        <v>12177.485000000001</v>
      </c>
      <c r="CB250" s="176">
        <v>12531.694000000001</v>
      </c>
      <c r="CC250" s="176">
        <v>12966.178</v>
      </c>
      <c r="CD250" s="176">
        <v>13824.991999999998</v>
      </c>
      <c r="CE250" s="176">
        <v>12696.019</v>
      </c>
      <c r="CF250" s="176">
        <v>15261.569</v>
      </c>
      <c r="CG250" s="176">
        <v>13002.717000000001</v>
      </c>
      <c r="CH250" s="176">
        <v>13593.357</v>
      </c>
      <c r="CI250" s="176">
        <v>16055.942000000001</v>
      </c>
      <c r="CJ250" s="176">
        <v>12031.947</v>
      </c>
      <c r="CK250" s="176">
        <v>14917.173000000001</v>
      </c>
      <c r="CL250" s="176">
        <v>30132.547000000002</v>
      </c>
      <c r="CM250" s="176">
        <v>29371.919999999998</v>
      </c>
      <c r="CN250" s="176">
        <v>28406.508000000002</v>
      </c>
      <c r="CO250" s="176">
        <v>29927.762999999999</v>
      </c>
      <c r="CP250" s="176">
        <v>28919.876</v>
      </c>
      <c r="CQ250" s="176">
        <v>33277.425999999999</v>
      </c>
      <c r="CR250" s="176">
        <v>25744.294000000002</v>
      </c>
      <c r="CS250" s="176">
        <v>27974.978999999999</v>
      </c>
      <c r="CT250" s="176">
        <v>37811.932000000001</v>
      </c>
      <c r="CU250" s="176">
        <v>43699.476999999999</v>
      </c>
      <c r="CV250" s="176">
        <v>31339.29</v>
      </c>
      <c r="CW250" s="176">
        <v>28340.665000000001</v>
      </c>
      <c r="CX250" s="176">
        <v>31522.133999999998</v>
      </c>
      <c r="CY250" s="176">
        <v>26292.823</v>
      </c>
      <c r="CZ250" s="176">
        <v>24830.078999999998</v>
      </c>
      <c r="DA250" s="176">
        <v>35837.228000000003</v>
      </c>
      <c r="DB250" s="176">
        <v>29913.114999999998</v>
      </c>
      <c r="DC250" s="176">
        <v>34118.504000000001</v>
      </c>
      <c r="DD250" s="176">
        <v>28084.684000000001</v>
      </c>
      <c r="DE250" s="176">
        <v>26038.012000000002</v>
      </c>
      <c r="DF250" s="176">
        <v>30659.796999999999</v>
      </c>
      <c r="DG250" s="176">
        <v>40840.411999999997</v>
      </c>
      <c r="DH250" s="176">
        <v>27795.46</v>
      </c>
      <c r="DI250" s="176">
        <v>29846.694</v>
      </c>
      <c r="DJ250" s="176">
        <v>30119.152999999998</v>
      </c>
      <c r="DK250" s="176">
        <v>27827.909</v>
      </c>
      <c r="DL250" s="176">
        <v>32204.851999999999</v>
      </c>
      <c r="DM250" s="176">
        <v>28658.080000000002</v>
      </c>
      <c r="DN250" s="176">
        <v>37014.130000000005</v>
      </c>
      <c r="DO250" s="176">
        <v>28379.478999999999</v>
      </c>
      <c r="DP250" s="176">
        <v>28749.41</v>
      </c>
      <c r="DQ250" s="176">
        <v>41737.368000000002</v>
      </c>
      <c r="DR250" s="176">
        <v>31095.398000000001</v>
      </c>
      <c r="DS250" s="176">
        <v>44716.402000000002</v>
      </c>
      <c r="DT250" s="176">
        <v>27202.391</v>
      </c>
      <c r="DU250" s="176">
        <v>24335.923000000003</v>
      </c>
      <c r="DV250" s="176">
        <v>23643.999</v>
      </c>
      <c r="DW250" s="176">
        <v>25055.167999999998</v>
      </c>
      <c r="DX250" s="176">
        <v>24461.17</v>
      </c>
      <c r="DY250" s="176">
        <v>30519.205999999998</v>
      </c>
      <c r="DZ250" s="176">
        <v>28796.135000000002</v>
      </c>
      <c r="EA250" s="176">
        <v>24409.279000000002</v>
      </c>
      <c r="EB250" s="176">
        <v>29129.402000000002</v>
      </c>
      <c r="EC250" s="176">
        <v>48786.962</v>
      </c>
      <c r="ED250" s="176">
        <v>36588.376000000004</v>
      </c>
      <c r="EE250" s="176">
        <v>41355.903000000006</v>
      </c>
      <c r="EF250" s="277">
        <f t="shared" si="6"/>
        <v>388144.33499999996</v>
      </c>
      <c r="EG250" s="277">
        <f t="shared" si="7"/>
        <v>364283.91399999999</v>
      </c>
    </row>
    <row r="251" spans="1:137" x14ac:dyDescent="0.2">
      <c r="A251" s="174" t="str">
        <f>IF('1'!$A$1=1,B251,C251)</f>
        <v xml:space="preserve">     Debit</v>
      </c>
      <c r="B251" s="175" t="s">
        <v>216</v>
      </c>
      <c r="C251" s="175" t="s">
        <v>234</v>
      </c>
      <c r="D251" s="176">
        <v>1122.7</v>
      </c>
      <c r="E251" s="176">
        <v>1591.193</v>
      </c>
      <c r="F251" s="176">
        <v>1581.423</v>
      </c>
      <c r="G251" s="176">
        <v>1521.5340000000001</v>
      </c>
      <c r="H251" s="176">
        <v>1422.2380000000001</v>
      </c>
      <c r="I251" s="176">
        <v>1443.8320000000001</v>
      </c>
      <c r="J251" s="176">
        <v>1740.5900000000001</v>
      </c>
      <c r="K251" s="176">
        <v>1600.3889999999999</v>
      </c>
      <c r="L251" s="176">
        <v>1808.0239999999999</v>
      </c>
      <c r="M251" s="176">
        <v>1878.3520000000001</v>
      </c>
      <c r="N251" s="176">
        <v>1818.3850000000002</v>
      </c>
      <c r="O251" s="176">
        <v>2223.797</v>
      </c>
      <c r="P251" s="176">
        <v>1576.88</v>
      </c>
      <c r="Q251" s="176">
        <v>1926.6930000000002</v>
      </c>
      <c r="R251" s="176">
        <v>1976.712</v>
      </c>
      <c r="S251" s="176">
        <v>1845.3240000000001</v>
      </c>
      <c r="T251" s="176">
        <v>1688.8339999999998</v>
      </c>
      <c r="U251" s="176">
        <v>1796.4959999999999</v>
      </c>
      <c r="V251" s="176">
        <v>1761.9920000000002</v>
      </c>
      <c r="W251" s="176">
        <v>2130.509</v>
      </c>
      <c r="X251" s="176">
        <v>2285.9650000000001</v>
      </c>
      <c r="Y251" s="176">
        <v>1880.2809999999999</v>
      </c>
      <c r="Z251" s="176">
        <v>2056.0749999999998</v>
      </c>
      <c r="AA251" s="176">
        <v>2148.7709999999997</v>
      </c>
      <c r="AB251" s="176">
        <v>1710.4879999999998</v>
      </c>
      <c r="AC251" s="176">
        <v>1864.9169999999999</v>
      </c>
      <c r="AD251" s="176">
        <v>2106.1219999999998</v>
      </c>
      <c r="AE251" s="176">
        <v>2309.6880000000001</v>
      </c>
      <c r="AF251" s="176">
        <v>2140.319</v>
      </c>
      <c r="AG251" s="176">
        <v>2219.2529999999997</v>
      </c>
      <c r="AH251" s="176">
        <v>2441.116</v>
      </c>
      <c r="AI251" s="176">
        <v>2691.703</v>
      </c>
      <c r="AJ251" s="176">
        <v>2767.5119999999997</v>
      </c>
      <c r="AK251" s="176">
        <v>2958.703</v>
      </c>
      <c r="AL251" s="176">
        <v>2964.2860000000001</v>
      </c>
      <c r="AM251" s="176">
        <v>3136.8809999999999</v>
      </c>
      <c r="AN251" s="176">
        <v>2587.5240000000003</v>
      </c>
      <c r="AO251" s="176">
        <v>2689.9340000000002</v>
      </c>
      <c r="AP251" s="176">
        <v>2713.1440000000002</v>
      </c>
      <c r="AQ251" s="176">
        <v>2589.0230000000001</v>
      </c>
      <c r="AR251" s="176">
        <v>2749.0280000000002</v>
      </c>
      <c r="AS251" s="176">
        <v>2620.2169999999996</v>
      </c>
      <c r="AT251" s="176">
        <v>2798.473</v>
      </c>
      <c r="AU251" s="176">
        <v>2913.114</v>
      </c>
      <c r="AV251" s="176">
        <v>2875.509</v>
      </c>
      <c r="AW251" s="176">
        <v>3178.3940000000002</v>
      </c>
      <c r="AX251" s="176">
        <v>3072.6849999999999</v>
      </c>
      <c r="AY251" s="176">
        <v>3251.33</v>
      </c>
      <c r="AZ251" s="176">
        <v>2453.3670000000002</v>
      </c>
      <c r="BA251" s="176">
        <v>2661.7460000000001</v>
      </c>
      <c r="BB251" s="176">
        <v>2740.08</v>
      </c>
      <c r="BC251" s="176">
        <v>2842.018</v>
      </c>
      <c r="BD251" s="176">
        <v>2875.2950000000001</v>
      </c>
      <c r="BE251" s="176">
        <v>2941.5129999999999</v>
      </c>
      <c r="BF251" s="176">
        <v>3218.9189999999999</v>
      </c>
      <c r="BG251" s="176">
        <v>2878.1559999999999</v>
      </c>
      <c r="BH251" s="176">
        <v>3046.6760000000004</v>
      </c>
      <c r="BI251" s="176">
        <v>3299.4920000000002</v>
      </c>
      <c r="BJ251" s="176">
        <v>3362.7179999999998</v>
      </c>
      <c r="BK251" s="176">
        <v>3140.0550000000003</v>
      </c>
      <c r="BL251" s="176">
        <v>2677.2489999999998</v>
      </c>
      <c r="BM251" s="176">
        <v>2926.9870000000001</v>
      </c>
      <c r="BN251" s="176">
        <v>3063.826</v>
      </c>
      <c r="BO251" s="176">
        <v>2504.6680000000001</v>
      </c>
      <c r="BP251" s="176">
        <v>2681.433</v>
      </c>
      <c r="BQ251" s="176">
        <v>3605.4920000000002</v>
      </c>
      <c r="BR251" s="176">
        <v>3769.1719999999996</v>
      </c>
      <c r="BS251" s="176">
        <v>3632.8270000000002</v>
      </c>
      <c r="BT251" s="176">
        <v>4028.6480000000001</v>
      </c>
      <c r="BU251" s="176">
        <v>4163.768</v>
      </c>
      <c r="BV251" s="176">
        <v>3963.422</v>
      </c>
      <c r="BW251" s="176">
        <v>4619.8339999999998</v>
      </c>
      <c r="BX251" s="176">
        <v>3612.1310000000003</v>
      </c>
      <c r="BY251" s="176">
        <v>5270.201</v>
      </c>
      <c r="BZ251" s="176">
        <v>4530.6769999999997</v>
      </c>
      <c r="CA251" s="176">
        <v>4887.7520000000004</v>
      </c>
      <c r="CB251" s="176">
        <v>4554.4699999999993</v>
      </c>
      <c r="CC251" s="176">
        <v>4794.2179999999998</v>
      </c>
      <c r="CD251" s="176">
        <v>4789.7610000000004</v>
      </c>
      <c r="CE251" s="176">
        <v>4740.9189999999999</v>
      </c>
      <c r="CF251" s="176">
        <v>4811.0020000000004</v>
      </c>
      <c r="CG251" s="176">
        <v>4879.3159999999998</v>
      </c>
      <c r="CH251" s="176">
        <v>5289.2439999999997</v>
      </c>
      <c r="CI251" s="176">
        <v>6612.8709999999992</v>
      </c>
      <c r="CJ251" s="176">
        <v>4756.8160000000007</v>
      </c>
      <c r="CK251" s="176">
        <v>5625.9050000000007</v>
      </c>
      <c r="CL251" s="176">
        <v>2574.4319999999998</v>
      </c>
      <c r="CM251" s="176">
        <v>8279.1360000000004</v>
      </c>
      <c r="CN251" s="176">
        <v>9683.3719999999994</v>
      </c>
      <c r="CO251" s="176">
        <v>11935.999</v>
      </c>
      <c r="CP251" s="176">
        <v>10797.179</v>
      </c>
      <c r="CQ251" s="176">
        <v>15870.772999999999</v>
      </c>
      <c r="CR251" s="176">
        <v>18832.829000000002</v>
      </c>
      <c r="CS251" s="176">
        <v>3254.6060000000002</v>
      </c>
      <c r="CT251" s="176">
        <v>3254.605</v>
      </c>
      <c r="CU251" s="176">
        <v>3803.1349999999998</v>
      </c>
      <c r="CV251" s="176">
        <v>3474.0169999999998</v>
      </c>
      <c r="CW251" s="176">
        <v>3474.0169999999998</v>
      </c>
      <c r="CX251" s="176">
        <v>3620.2909999999997</v>
      </c>
      <c r="CY251" s="176">
        <v>3364.3109999999997</v>
      </c>
      <c r="CZ251" s="176">
        <v>3437.4479999999999</v>
      </c>
      <c r="DA251" s="176">
        <v>3437.4479999999999</v>
      </c>
      <c r="DB251" s="176">
        <v>3108.3309999999997</v>
      </c>
      <c r="DC251" s="176">
        <v>3181.4689999999996</v>
      </c>
      <c r="DD251" s="176">
        <v>3364.3110000000001</v>
      </c>
      <c r="DE251" s="176">
        <v>3031.0729999999999</v>
      </c>
      <c r="DF251" s="176">
        <v>3037.056</v>
      </c>
      <c r="DG251" s="176">
        <v>3635.2049999999999</v>
      </c>
      <c r="DH251" s="176">
        <v>2915.8719999999998</v>
      </c>
      <c r="DI251" s="176">
        <v>2847.9670000000001</v>
      </c>
      <c r="DJ251" s="176">
        <v>3054.4449999999997</v>
      </c>
      <c r="DK251" s="176">
        <v>2991.402</v>
      </c>
      <c r="DL251" s="176">
        <v>3097.384</v>
      </c>
      <c r="DM251" s="176">
        <v>3076.2910000000002</v>
      </c>
      <c r="DN251" s="176">
        <v>2951.2930000000001</v>
      </c>
      <c r="DO251" s="176">
        <v>3212.7709999999997</v>
      </c>
      <c r="DP251" s="176">
        <v>3093.5520000000001</v>
      </c>
      <c r="DQ251" s="176">
        <v>2969.4570000000003</v>
      </c>
      <c r="DR251" s="176">
        <v>2853.1680000000001</v>
      </c>
      <c r="DS251" s="176">
        <v>3131.4009999999998</v>
      </c>
      <c r="DT251" s="176">
        <v>4884.6399999999994</v>
      </c>
      <c r="DU251" s="176">
        <v>3000.3199999999997</v>
      </c>
      <c r="DV251" s="176">
        <v>2986.6109999999999</v>
      </c>
      <c r="DW251" s="176">
        <v>3064.5990000000002</v>
      </c>
      <c r="DX251" s="176">
        <v>3114.75</v>
      </c>
      <c r="DY251" s="176">
        <v>3575.82</v>
      </c>
      <c r="DZ251" s="176">
        <v>3050.9690000000001</v>
      </c>
      <c r="EA251" s="176">
        <v>3066.701</v>
      </c>
      <c r="EB251" s="176">
        <v>3098.873</v>
      </c>
      <c r="EC251" s="176">
        <v>3080.4049999999997</v>
      </c>
      <c r="ED251" s="176">
        <v>3284.1120000000001</v>
      </c>
      <c r="EE251" s="176">
        <v>3375.9919999999997</v>
      </c>
      <c r="EF251" s="277">
        <f t="shared" si="6"/>
        <v>36195.002999999997</v>
      </c>
      <c r="EG251" s="277">
        <f t="shared" si="7"/>
        <v>39583.792000000001</v>
      </c>
    </row>
    <row r="252" spans="1:137" ht="25.5" x14ac:dyDescent="0.2">
      <c r="A252" s="222" t="str">
        <f>IF('1'!$A$1=1,B252,C252)</f>
        <v>Personal transfers (Current transfers between resident and nonresident households)</v>
      </c>
      <c r="B252" s="223" t="s">
        <v>354</v>
      </c>
      <c r="C252" s="223" t="s">
        <v>353</v>
      </c>
      <c r="D252" s="176">
        <v>2071.462</v>
      </c>
      <c r="E252" s="176">
        <v>4283.9809999999998</v>
      </c>
      <c r="F252" s="176">
        <v>3674.482</v>
      </c>
      <c r="G252" s="176">
        <v>3996.8669999999997</v>
      </c>
      <c r="H252" s="176">
        <v>3890.2370000000001</v>
      </c>
      <c r="I252" s="176">
        <v>5095.88</v>
      </c>
      <c r="J252" s="176">
        <v>4220.93</v>
      </c>
      <c r="K252" s="176">
        <v>4411.8809999999994</v>
      </c>
      <c r="L252" s="176">
        <v>4095.2829999999994</v>
      </c>
      <c r="M252" s="176">
        <v>4302.7379999999994</v>
      </c>
      <c r="N252" s="176">
        <v>4312.8349999999991</v>
      </c>
      <c r="O252" s="176">
        <v>5103.0279999999993</v>
      </c>
      <c r="P252" s="176">
        <v>2814.1239999999998</v>
      </c>
      <c r="Q252" s="176">
        <v>4407.6400000000003</v>
      </c>
      <c r="R252" s="176">
        <v>4823.1779999999999</v>
      </c>
      <c r="S252" s="176">
        <v>4997.7519999999995</v>
      </c>
      <c r="T252" s="176">
        <v>4688.4040000000005</v>
      </c>
      <c r="U252" s="176">
        <v>5065.1229999999996</v>
      </c>
      <c r="V252" s="176">
        <v>4392.57</v>
      </c>
      <c r="W252" s="176">
        <v>5564.3869999999997</v>
      </c>
      <c r="X252" s="176">
        <v>5544.1219999999994</v>
      </c>
      <c r="Y252" s="176">
        <v>4507.5230000000001</v>
      </c>
      <c r="Z252" s="176">
        <v>4626.1689999999999</v>
      </c>
      <c r="AA252" s="176">
        <v>5345.723</v>
      </c>
      <c r="AB252" s="176">
        <v>3991.1400000000003</v>
      </c>
      <c r="AC252" s="176">
        <v>5297.4429999999993</v>
      </c>
      <c r="AD252" s="176">
        <v>6399.37</v>
      </c>
      <c r="AE252" s="176">
        <v>4726.8009999999995</v>
      </c>
      <c r="AF252" s="176">
        <v>5152.6200000000008</v>
      </c>
      <c r="AG252" s="176">
        <v>6057.255000000001</v>
      </c>
      <c r="AH252" s="176">
        <v>6258.6049999999996</v>
      </c>
      <c r="AI252" s="176">
        <v>5101.4189999999999</v>
      </c>
      <c r="AJ252" s="176">
        <v>4412.3550000000005</v>
      </c>
      <c r="AK252" s="176">
        <v>5144.41</v>
      </c>
      <c r="AL252" s="176">
        <v>5821.75</v>
      </c>
      <c r="AM252" s="176">
        <v>6466.38</v>
      </c>
      <c r="AN252" s="176">
        <v>6340.8549999999996</v>
      </c>
      <c r="AO252" s="176">
        <v>6167.8279999999995</v>
      </c>
      <c r="AP252" s="176">
        <v>6453.5949999999993</v>
      </c>
      <c r="AQ252" s="176">
        <v>5805.6880000000001</v>
      </c>
      <c r="AR252" s="176">
        <v>6519.125</v>
      </c>
      <c r="AS252" s="176">
        <v>5738.2749999999996</v>
      </c>
      <c r="AT252" s="176">
        <v>5808.1509999999998</v>
      </c>
      <c r="AU252" s="176">
        <v>5688.817</v>
      </c>
      <c r="AV252" s="176">
        <v>5779.21</v>
      </c>
      <c r="AW252" s="176">
        <v>6131.77</v>
      </c>
      <c r="AX252" s="176">
        <v>5754.3009999999995</v>
      </c>
      <c r="AY252" s="176">
        <v>5835.7190000000001</v>
      </c>
      <c r="AZ252" s="176">
        <v>5324.9229999999998</v>
      </c>
      <c r="BA252" s="176">
        <v>5269.1720000000005</v>
      </c>
      <c r="BB252" s="176">
        <v>5533.8890000000001</v>
      </c>
      <c r="BC252" s="176">
        <v>5389.1109999999999</v>
      </c>
      <c r="BD252" s="176">
        <v>5803.3459999999995</v>
      </c>
      <c r="BE252" s="176">
        <v>5141.0209999999997</v>
      </c>
      <c r="BF252" s="176">
        <v>5536.5420000000004</v>
      </c>
      <c r="BG252" s="176">
        <v>5024.1509999999998</v>
      </c>
      <c r="BH252" s="176">
        <v>5003.4839999999995</v>
      </c>
      <c r="BI252" s="176">
        <v>5284.1480000000001</v>
      </c>
      <c r="BJ252" s="176">
        <v>5019.7079999999996</v>
      </c>
      <c r="BK252" s="176">
        <v>5146.857</v>
      </c>
      <c r="BL252" s="176">
        <v>5258.018</v>
      </c>
      <c r="BM252" s="176">
        <v>5312.8490000000002</v>
      </c>
      <c r="BN252" s="176">
        <v>4965.5110000000004</v>
      </c>
      <c r="BO252" s="176">
        <v>4845.9880000000003</v>
      </c>
      <c r="BP252" s="176">
        <v>5925.9670000000006</v>
      </c>
      <c r="BQ252" s="176">
        <v>6169.3960000000006</v>
      </c>
      <c r="BR252" s="176">
        <v>6445.83</v>
      </c>
      <c r="BS252" s="176">
        <v>6274.8840000000009</v>
      </c>
      <c r="BT252" s="176">
        <v>6322.7369999999992</v>
      </c>
      <c r="BU252" s="176">
        <v>6514.7389999999996</v>
      </c>
      <c r="BV252" s="176">
        <v>6341.4739999999993</v>
      </c>
      <c r="BW252" s="176">
        <v>7239.6180000000004</v>
      </c>
      <c r="BX252" s="176">
        <v>6998.5020000000004</v>
      </c>
      <c r="BY252" s="176">
        <v>7361.5500000000011</v>
      </c>
      <c r="BZ252" s="176">
        <v>7699.3700000000008</v>
      </c>
      <c r="CA252" s="176">
        <v>7541.1029999999992</v>
      </c>
      <c r="CB252" s="176">
        <v>7811.6070000000009</v>
      </c>
      <c r="CC252" s="176">
        <v>8199.1999999999989</v>
      </c>
      <c r="CD252" s="176">
        <v>8273.223</v>
      </c>
      <c r="CE252" s="176">
        <v>7847.9609999999993</v>
      </c>
      <c r="CF252" s="176">
        <v>7804.5149999999994</v>
      </c>
      <c r="CG252" s="176">
        <v>7648.6570000000011</v>
      </c>
      <c r="CH252" s="176">
        <v>7775.1890000000003</v>
      </c>
      <c r="CI252" s="176">
        <v>7973.5440000000008</v>
      </c>
      <c r="CJ252" s="176">
        <v>7079.2620000000006</v>
      </c>
      <c r="CK252" s="176">
        <v>8722.9950000000008</v>
      </c>
      <c r="CL252" s="176">
        <v>8805.7250000000004</v>
      </c>
      <c r="CM252" s="176">
        <v>3159.5299999999997</v>
      </c>
      <c r="CN252" s="176">
        <v>2047.8429999999998</v>
      </c>
      <c r="CO252" s="176">
        <v>672.86300000000119</v>
      </c>
      <c r="CP252" s="176">
        <v>1815.4539999999997</v>
      </c>
      <c r="CQ252" s="176">
        <v>-1645.5869999999995</v>
      </c>
      <c r="CR252" s="176">
        <v>-3693.4290000000001</v>
      </c>
      <c r="CS252" s="176">
        <v>10970.58</v>
      </c>
      <c r="CT252" s="176">
        <v>11080.286</v>
      </c>
      <c r="CU252" s="176">
        <v>12616.166999999999</v>
      </c>
      <c r="CV252" s="176">
        <v>9471.268</v>
      </c>
      <c r="CW252" s="176">
        <v>9398.1310000000012</v>
      </c>
      <c r="CX252" s="176">
        <v>11775.09</v>
      </c>
      <c r="CY252" s="176">
        <v>10568.324999999999</v>
      </c>
      <c r="CZ252" s="176">
        <v>11226.56</v>
      </c>
      <c r="DA252" s="176">
        <v>11372.834999999999</v>
      </c>
      <c r="DB252" s="176">
        <v>11701.951999999999</v>
      </c>
      <c r="DC252" s="176">
        <v>11701.951999999999</v>
      </c>
      <c r="DD252" s="176">
        <v>12104.205999999998</v>
      </c>
      <c r="DE252" s="176">
        <v>11649.545</v>
      </c>
      <c r="DF252" s="176">
        <v>12726.708000000001</v>
      </c>
      <c r="DG252" s="176">
        <v>14021.503999999999</v>
      </c>
      <c r="DH252" s="176">
        <v>12799.544</v>
      </c>
      <c r="DI252" s="176">
        <v>12417.136</v>
      </c>
      <c r="DJ252" s="176">
        <v>12759.076999999999</v>
      </c>
      <c r="DK252" s="176">
        <v>11886.885999999999</v>
      </c>
      <c r="DL252" s="176">
        <v>12310.116</v>
      </c>
      <c r="DM252" s="176">
        <v>11859.912</v>
      </c>
      <c r="DN252" s="176">
        <v>11969.131000000001</v>
      </c>
      <c r="DO252" s="176">
        <v>11903.728999999999</v>
      </c>
      <c r="DP252" s="176">
        <v>12085.475999999999</v>
      </c>
      <c r="DQ252" s="176">
        <v>12249.01</v>
      </c>
      <c r="DR252" s="176">
        <v>11454.022999999999</v>
      </c>
      <c r="DS252" s="176">
        <v>13193.635</v>
      </c>
      <c r="DT252" s="176">
        <v>10400.914000000001</v>
      </c>
      <c r="DU252" s="176">
        <v>10376.104000000001</v>
      </c>
      <c r="DV252" s="176">
        <v>10992.385</v>
      </c>
      <c r="DW252" s="176">
        <v>10229.135</v>
      </c>
      <c r="DX252" s="176">
        <v>10257.91</v>
      </c>
      <c r="DY252" s="176">
        <v>11725.363000000001</v>
      </c>
      <c r="DZ252" s="176">
        <v>11744.142</v>
      </c>
      <c r="EA252" s="176">
        <v>11810.940999999999</v>
      </c>
      <c r="EB252" s="176">
        <v>12230.217000000001</v>
      </c>
      <c r="EC252" s="176">
        <v>13154.164000000001</v>
      </c>
      <c r="ED252" s="176">
        <v>11747.016</v>
      </c>
      <c r="EE252" s="176">
        <v>13166.369000000001</v>
      </c>
      <c r="EF252" s="277">
        <f t="shared" si="6"/>
        <v>146887.67499999999</v>
      </c>
      <c r="EG252" s="277">
        <f t="shared" si="7"/>
        <v>137834.66</v>
      </c>
    </row>
    <row r="253" spans="1:137" x14ac:dyDescent="0.2">
      <c r="A253" s="174" t="str">
        <f>IF('1'!$A$1=1,B253,C253)</f>
        <v xml:space="preserve">      Credit</v>
      </c>
      <c r="B253" s="175" t="s">
        <v>214</v>
      </c>
      <c r="C253" s="175" t="s">
        <v>245</v>
      </c>
      <c r="D253" s="176">
        <v>2862.096</v>
      </c>
      <c r="E253" s="176">
        <v>5385.576</v>
      </c>
      <c r="F253" s="176">
        <v>4721.0119999999997</v>
      </c>
      <c r="G253" s="176">
        <v>5018.7929999999997</v>
      </c>
      <c r="H253" s="176">
        <v>4768.6779999999999</v>
      </c>
      <c r="I253" s="176">
        <v>6072.59</v>
      </c>
      <c r="J253" s="176">
        <v>5374.0709999999999</v>
      </c>
      <c r="K253" s="176">
        <v>5449.9709999999995</v>
      </c>
      <c r="L253" s="176">
        <v>5228.0209999999997</v>
      </c>
      <c r="M253" s="176">
        <v>5438.4859999999999</v>
      </c>
      <c r="N253" s="176">
        <v>5525.0919999999996</v>
      </c>
      <c r="O253" s="176">
        <v>6530.94</v>
      </c>
      <c r="P253" s="176">
        <v>3833.0309999999999</v>
      </c>
      <c r="Q253" s="176">
        <v>5568.9340000000002</v>
      </c>
      <c r="R253" s="176">
        <v>6009.2049999999999</v>
      </c>
      <c r="S253" s="176">
        <v>6125.45</v>
      </c>
      <c r="T253" s="176">
        <v>5721.87</v>
      </c>
      <c r="U253" s="176">
        <v>6113.0789999999997</v>
      </c>
      <c r="V253" s="176">
        <v>5459.692</v>
      </c>
      <c r="W253" s="176">
        <v>6767.4979999999996</v>
      </c>
      <c r="X253" s="176">
        <v>6673.9669999999996</v>
      </c>
      <c r="Y253" s="176">
        <v>5563.5709999999999</v>
      </c>
      <c r="Z253" s="176">
        <v>5731.3090000000002</v>
      </c>
      <c r="AA253" s="176">
        <v>6551.1310000000003</v>
      </c>
      <c r="AB253" s="176">
        <v>4941.4110000000001</v>
      </c>
      <c r="AC253" s="176">
        <v>6297.4709999999995</v>
      </c>
      <c r="AD253" s="176">
        <v>7560.4369999999999</v>
      </c>
      <c r="AE253" s="176">
        <v>5720.5039999999999</v>
      </c>
      <c r="AF253" s="176">
        <v>6183.1440000000002</v>
      </c>
      <c r="AG253" s="176">
        <v>7232.1540000000005</v>
      </c>
      <c r="AH253" s="176">
        <v>7479.1629999999996</v>
      </c>
      <c r="AI253" s="176">
        <v>6536.9939999999997</v>
      </c>
      <c r="AJ253" s="176">
        <v>5848.3280000000004</v>
      </c>
      <c r="AK253" s="176">
        <v>6663.7439999999997</v>
      </c>
      <c r="AL253" s="176">
        <v>7263.835</v>
      </c>
      <c r="AM253" s="176">
        <v>7897.2380000000003</v>
      </c>
      <c r="AN253" s="176">
        <v>7449.7939999999999</v>
      </c>
      <c r="AO253" s="176">
        <v>7309.0119999999997</v>
      </c>
      <c r="AP253" s="176">
        <v>7638.9489999999996</v>
      </c>
      <c r="AQ253" s="176">
        <v>6930.2129999999997</v>
      </c>
      <c r="AR253" s="176">
        <v>7828.1859999999997</v>
      </c>
      <c r="AS253" s="176">
        <v>6917.3729999999996</v>
      </c>
      <c r="AT253" s="176">
        <v>7101.7849999999999</v>
      </c>
      <c r="AU253" s="176">
        <v>7007.9629999999997</v>
      </c>
      <c r="AV253" s="176">
        <v>6991.4340000000002</v>
      </c>
      <c r="AW253" s="176">
        <v>7481.884</v>
      </c>
      <c r="AX253" s="176">
        <v>7150.9759999999997</v>
      </c>
      <c r="AY253" s="176">
        <v>7141.8090000000002</v>
      </c>
      <c r="AZ253" s="176">
        <v>6161.2979999999998</v>
      </c>
      <c r="BA253" s="176">
        <v>6192.6350000000002</v>
      </c>
      <c r="BB253" s="176">
        <v>6608.43</v>
      </c>
      <c r="BC253" s="176">
        <v>6542.0050000000001</v>
      </c>
      <c r="BD253" s="176">
        <v>7043.152</v>
      </c>
      <c r="BE253" s="176">
        <v>6280.5259999999998</v>
      </c>
      <c r="BF253" s="176">
        <v>6798.3580000000002</v>
      </c>
      <c r="BG253" s="176">
        <v>6261.2529999999997</v>
      </c>
      <c r="BH253" s="176">
        <v>6266.74</v>
      </c>
      <c r="BI253" s="176">
        <v>6673.4080000000004</v>
      </c>
      <c r="BJ253" s="176">
        <v>6359.9219999999996</v>
      </c>
      <c r="BK253" s="176">
        <v>6516.2039999999997</v>
      </c>
      <c r="BL253" s="176">
        <v>6391.6279999999997</v>
      </c>
      <c r="BM253" s="176">
        <v>6518.0789999999997</v>
      </c>
      <c r="BN253" s="176">
        <v>6365.3630000000003</v>
      </c>
      <c r="BO253" s="176">
        <v>5934.9740000000002</v>
      </c>
      <c r="BP253" s="176">
        <v>7213.0550000000003</v>
      </c>
      <c r="BQ253" s="176">
        <v>7932.0810000000001</v>
      </c>
      <c r="BR253" s="176">
        <v>8712.7960000000003</v>
      </c>
      <c r="BS253" s="176">
        <v>8586.6830000000009</v>
      </c>
      <c r="BT253" s="176">
        <v>8840.6419999999998</v>
      </c>
      <c r="BU253" s="176">
        <v>9035.66</v>
      </c>
      <c r="BV253" s="176">
        <v>8662.9069999999992</v>
      </c>
      <c r="BW253" s="176">
        <v>9803.0619999999999</v>
      </c>
      <c r="BX253" s="176">
        <v>8776.348</v>
      </c>
      <c r="BY253" s="176">
        <v>9313.4760000000006</v>
      </c>
      <c r="BZ253" s="176">
        <v>10061.993</v>
      </c>
      <c r="CA253" s="176">
        <v>9998.9439999999995</v>
      </c>
      <c r="CB253" s="176">
        <v>9964.6290000000008</v>
      </c>
      <c r="CC253" s="176">
        <v>10596.308999999999</v>
      </c>
      <c r="CD253" s="176">
        <v>10722.532999999999</v>
      </c>
      <c r="CE253" s="176">
        <v>10365.736999999999</v>
      </c>
      <c r="CF253" s="176">
        <v>10370.383</v>
      </c>
      <c r="CG253" s="176">
        <v>10101.502</v>
      </c>
      <c r="CH253" s="176">
        <v>10419.811</v>
      </c>
      <c r="CI253" s="176">
        <v>11103.092000000001</v>
      </c>
      <c r="CJ253" s="176">
        <v>9345.7450000000008</v>
      </c>
      <c r="CK253" s="176">
        <v>11308.638000000001</v>
      </c>
      <c r="CL253" s="176">
        <v>9186.0390000000007</v>
      </c>
      <c r="CM253" s="176">
        <v>9215.2939999999999</v>
      </c>
      <c r="CN253" s="176">
        <v>9537.0969999999998</v>
      </c>
      <c r="CO253" s="176">
        <v>10356.235000000001</v>
      </c>
      <c r="CP253" s="176">
        <v>10000.925999999999</v>
      </c>
      <c r="CQ253" s="176">
        <v>11080.286</v>
      </c>
      <c r="CR253" s="176">
        <v>11848.226000000001</v>
      </c>
      <c r="CS253" s="176">
        <v>11080.286</v>
      </c>
      <c r="CT253" s="176">
        <v>11153.423000000001</v>
      </c>
      <c r="CU253" s="176">
        <v>12835.579</v>
      </c>
      <c r="CV253" s="176">
        <v>9617.5419999999995</v>
      </c>
      <c r="CW253" s="176">
        <v>9544.4050000000007</v>
      </c>
      <c r="CX253" s="176">
        <v>11921.364</v>
      </c>
      <c r="CY253" s="176">
        <v>10751.168</v>
      </c>
      <c r="CZ253" s="176">
        <v>11409.403</v>
      </c>
      <c r="DA253" s="176">
        <v>11555.678</v>
      </c>
      <c r="DB253" s="176">
        <v>11884.795</v>
      </c>
      <c r="DC253" s="176">
        <v>11921.364</v>
      </c>
      <c r="DD253" s="176">
        <v>12396.754999999999</v>
      </c>
      <c r="DE253" s="176">
        <v>11978.216</v>
      </c>
      <c r="DF253" s="176">
        <v>13052.107</v>
      </c>
      <c r="DG253" s="176">
        <v>14466.630999999999</v>
      </c>
      <c r="DH253" s="176">
        <v>13291.834000000001</v>
      </c>
      <c r="DI253" s="176">
        <v>12910.784</v>
      </c>
      <c r="DJ253" s="176">
        <v>13300.370999999999</v>
      </c>
      <c r="DK253" s="176">
        <v>12437.933999999999</v>
      </c>
      <c r="DL253" s="176">
        <v>12866.057000000001</v>
      </c>
      <c r="DM253" s="176">
        <v>12426.597</v>
      </c>
      <c r="DN253" s="176">
        <v>12583.984</v>
      </c>
      <c r="DO253" s="176">
        <v>12686.326999999999</v>
      </c>
      <c r="DP253" s="176">
        <v>12745.433999999999</v>
      </c>
      <c r="DQ253" s="176">
        <v>12867.647000000001</v>
      </c>
      <c r="DR253" s="176">
        <v>12032.927</v>
      </c>
      <c r="DS253" s="176">
        <v>13778.163</v>
      </c>
      <c r="DT253" s="176">
        <v>10990.44</v>
      </c>
      <c r="DU253" s="176">
        <v>11042.842000000001</v>
      </c>
      <c r="DV253" s="176">
        <v>11697.557000000001</v>
      </c>
      <c r="DW253" s="176">
        <v>10974.578</v>
      </c>
      <c r="DX253" s="176">
        <v>11088.51</v>
      </c>
      <c r="DY253" s="176">
        <v>12598.528</v>
      </c>
      <c r="DZ253" s="176">
        <v>12538.23</v>
      </c>
      <c r="EA253" s="176">
        <v>12681.221</v>
      </c>
      <c r="EB253" s="176">
        <v>13056.583000000001</v>
      </c>
      <c r="EC253" s="176">
        <v>14028.333000000001</v>
      </c>
      <c r="ED253" s="176">
        <v>12673.304</v>
      </c>
      <c r="EE253" s="176">
        <v>14136.967000000001</v>
      </c>
      <c r="EF253" s="277">
        <f t="shared" si="6"/>
        <v>153928.05900000001</v>
      </c>
      <c r="EG253" s="277">
        <f t="shared" si="7"/>
        <v>147507.09299999999</v>
      </c>
    </row>
    <row r="254" spans="1:137" x14ac:dyDescent="0.2">
      <c r="A254" s="174" t="str">
        <f>IF('1'!$A$1=1,B254,C254)</f>
        <v xml:space="preserve">      Debit</v>
      </c>
      <c r="B254" s="175" t="s">
        <v>216</v>
      </c>
      <c r="C254" s="175" t="s">
        <v>246</v>
      </c>
      <c r="D254" s="176">
        <v>790.63400000000001</v>
      </c>
      <c r="E254" s="176">
        <v>1101.595</v>
      </c>
      <c r="F254" s="176">
        <v>1046.53</v>
      </c>
      <c r="G254" s="176">
        <v>1021.926</v>
      </c>
      <c r="H254" s="176">
        <v>878.44100000000003</v>
      </c>
      <c r="I254" s="176">
        <v>976.71</v>
      </c>
      <c r="J254" s="176">
        <v>1153.1410000000001</v>
      </c>
      <c r="K254" s="176">
        <v>1038.0899999999999</v>
      </c>
      <c r="L254" s="176">
        <v>1132.7380000000001</v>
      </c>
      <c r="M254" s="176">
        <v>1135.748</v>
      </c>
      <c r="N254" s="176">
        <v>1212.2570000000001</v>
      </c>
      <c r="O254" s="176">
        <v>1427.912</v>
      </c>
      <c r="P254" s="176">
        <v>1018.907</v>
      </c>
      <c r="Q254" s="176">
        <v>1161.2940000000001</v>
      </c>
      <c r="R254" s="176">
        <v>1186.027</v>
      </c>
      <c r="S254" s="176">
        <v>1127.6980000000001</v>
      </c>
      <c r="T254" s="176">
        <v>1033.4659999999999</v>
      </c>
      <c r="U254" s="176">
        <v>1047.9559999999999</v>
      </c>
      <c r="V254" s="176">
        <v>1067.1220000000001</v>
      </c>
      <c r="W254" s="176">
        <v>1203.1110000000001</v>
      </c>
      <c r="X254" s="176">
        <v>1129.845</v>
      </c>
      <c r="Y254" s="176">
        <v>1056.048</v>
      </c>
      <c r="Z254" s="176">
        <v>1105.1400000000001</v>
      </c>
      <c r="AA254" s="176">
        <v>1205.4079999999999</v>
      </c>
      <c r="AB254" s="176">
        <v>950.27099999999996</v>
      </c>
      <c r="AC254" s="176">
        <v>1000.028</v>
      </c>
      <c r="AD254" s="176">
        <v>1161.067</v>
      </c>
      <c r="AE254" s="176">
        <v>993.70299999999997</v>
      </c>
      <c r="AF254" s="176">
        <v>1030.5239999999999</v>
      </c>
      <c r="AG254" s="176">
        <v>1174.8989999999999</v>
      </c>
      <c r="AH254" s="176">
        <v>1220.558</v>
      </c>
      <c r="AI254" s="176">
        <v>1435.575</v>
      </c>
      <c r="AJ254" s="176">
        <v>1435.973</v>
      </c>
      <c r="AK254" s="176">
        <v>1519.3340000000001</v>
      </c>
      <c r="AL254" s="176">
        <v>1442.085</v>
      </c>
      <c r="AM254" s="176">
        <v>1430.8579999999999</v>
      </c>
      <c r="AN254" s="176">
        <v>1108.9390000000001</v>
      </c>
      <c r="AO254" s="176">
        <v>1141.184</v>
      </c>
      <c r="AP254" s="176">
        <v>1185.354</v>
      </c>
      <c r="AQ254" s="176">
        <v>1124.5250000000001</v>
      </c>
      <c r="AR254" s="176">
        <v>1309.0609999999999</v>
      </c>
      <c r="AS254" s="176">
        <v>1179.098</v>
      </c>
      <c r="AT254" s="176">
        <v>1293.634</v>
      </c>
      <c r="AU254" s="176">
        <v>1319.146</v>
      </c>
      <c r="AV254" s="176">
        <v>1212.2239999999999</v>
      </c>
      <c r="AW254" s="176">
        <v>1350.114</v>
      </c>
      <c r="AX254" s="176">
        <v>1396.675</v>
      </c>
      <c r="AY254" s="176">
        <v>1306.0899999999999</v>
      </c>
      <c r="AZ254" s="176">
        <v>836.375</v>
      </c>
      <c r="BA254" s="176">
        <v>923.46299999999997</v>
      </c>
      <c r="BB254" s="176">
        <v>1074.5409999999999</v>
      </c>
      <c r="BC254" s="176">
        <v>1152.894</v>
      </c>
      <c r="BD254" s="176">
        <v>1239.806</v>
      </c>
      <c r="BE254" s="176">
        <v>1139.5050000000001</v>
      </c>
      <c r="BF254" s="176">
        <v>1261.816</v>
      </c>
      <c r="BG254" s="176">
        <v>1237.1020000000001</v>
      </c>
      <c r="BH254" s="176">
        <v>1263.2560000000001</v>
      </c>
      <c r="BI254" s="176">
        <v>1389.26</v>
      </c>
      <c r="BJ254" s="176">
        <v>1340.2139999999999</v>
      </c>
      <c r="BK254" s="176">
        <v>1369.347</v>
      </c>
      <c r="BL254" s="176">
        <v>1133.6099999999999</v>
      </c>
      <c r="BM254" s="176">
        <v>1205.23</v>
      </c>
      <c r="BN254" s="176">
        <v>1399.8520000000001</v>
      </c>
      <c r="BO254" s="176">
        <v>1088.9860000000001</v>
      </c>
      <c r="BP254" s="176">
        <v>1287.088</v>
      </c>
      <c r="BQ254" s="176">
        <v>1762.6849999999999</v>
      </c>
      <c r="BR254" s="176">
        <v>2266.9659999999999</v>
      </c>
      <c r="BS254" s="176">
        <v>2311.799</v>
      </c>
      <c r="BT254" s="176">
        <v>2517.9050000000002</v>
      </c>
      <c r="BU254" s="176">
        <v>2520.9209999999998</v>
      </c>
      <c r="BV254" s="176">
        <v>2321.433</v>
      </c>
      <c r="BW254" s="176">
        <v>2563.444</v>
      </c>
      <c r="BX254" s="176">
        <v>1777.846</v>
      </c>
      <c r="BY254" s="176">
        <v>1951.9259999999999</v>
      </c>
      <c r="BZ254" s="176">
        <v>2362.623</v>
      </c>
      <c r="CA254" s="176">
        <v>2457.8409999999999</v>
      </c>
      <c r="CB254" s="176">
        <v>2153.0219999999999</v>
      </c>
      <c r="CC254" s="176">
        <v>2397.1089999999999</v>
      </c>
      <c r="CD254" s="176">
        <v>2449.31</v>
      </c>
      <c r="CE254" s="176">
        <v>2517.7759999999998</v>
      </c>
      <c r="CF254" s="176">
        <v>2565.8679999999999</v>
      </c>
      <c r="CG254" s="176">
        <v>2452.8449999999998</v>
      </c>
      <c r="CH254" s="176">
        <v>2644.6219999999998</v>
      </c>
      <c r="CI254" s="176">
        <v>3129.5479999999998</v>
      </c>
      <c r="CJ254" s="176">
        <v>2266.4830000000002</v>
      </c>
      <c r="CK254" s="176">
        <v>2585.643</v>
      </c>
      <c r="CL254" s="176">
        <v>380.31400000000002</v>
      </c>
      <c r="CM254" s="176">
        <v>6055.7640000000001</v>
      </c>
      <c r="CN254" s="176">
        <v>7489.2539999999999</v>
      </c>
      <c r="CO254" s="176">
        <v>9683.3719999999994</v>
      </c>
      <c r="CP254" s="176">
        <v>8185.4719999999998</v>
      </c>
      <c r="CQ254" s="176">
        <v>12725.873</v>
      </c>
      <c r="CR254" s="176">
        <v>15541.655000000001</v>
      </c>
      <c r="CS254" s="176">
        <v>109.706</v>
      </c>
      <c r="CT254" s="176">
        <v>73.137</v>
      </c>
      <c r="CU254" s="176">
        <v>219.41200000000001</v>
      </c>
      <c r="CV254" s="176">
        <v>146.274</v>
      </c>
      <c r="CW254" s="176">
        <v>146.274</v>
      </c>
      <c r="CX254" s="176">
        <v>146.274</v>
      </c>
      <c r="CY254" s="176">
        <v>182.84299999999999</v>
      </c>
      <c r="CZ254" s="176">
        <v>182.84299999999999</v>
      </c>
      <c r="DA254" s="176">
        <v>182.84299999999999</v>
      </c>
      <c r="DB254" s="176">
        <v>182.84299999999999</v>
      </c>
      <c r="DC254" s="176">
        <v>219.41200000000001</v>
      </c>
      <c r="DD254" s="176">
        <v>292.54899999999998</v>
      </c>
      <c r="DE254" s="176">
        <v>328.67099999999999</v>
      </c>
      <c r="DF254" s="176">
        <v>325.399</v>
      </c>
      <c r="DG254" s="176">
        <v>445.12700000000001</v>
      </c>
      <c r="DH254" s="176">
        <v>492.29</v>
      </c>
      <c r="DI254" s="176">
        <v>493.64800000000002</v>
      </c>
      <c r="DJ254" s="176">
        <v>541.29399999999998</v>
      </c>
      <c r="DK254" s="176">
        <v>551.048</v>
      </c>
      <c r="DL254" s="176">
        <v>555.94100000000003</v>
      </c>
      <c r="DM254" s="176">
        <v>566.68499999999995</v>
      </c>
      <c r="DN254" s="176">
        <v>614.85299999999995</v>
      </c>
      <c r="DO254" s="176">
        <v>782.59799999999996</v>
      </c>
      <c r="DP254" s="176">
        <v>659.95799999999997</v>
      </c>
      <c r="DQ254" s="176">
        <v>618.63699999999994</v>
      </c>
      <c r="DR254" s="176">
        <v>578.904</v>
      </c>
      <c r="DS254" s="176">
        <v>584.52800000000002</v>
      </c>
      <c r="DT254" s="176">
        <v>589.52599999999995</v>
      </c>
      <c r="DU254" s="176">
        <v>666.73800000000006</v>
      </c>
      <c r="DV254" s="176">
        <v>705.17200000000003</v>
      </c>
      <c r="DW254" s="176">
        <v>745.44299999999998</v>
      </c>
      <c r="DX254" s="176">
        <v>830.6</v>
      </c>
      <c r="DY254" s="176">
        <v>873.16499999999996</v>
      </c>
      <c r="DZ254" s="176">
        <v>794.08799999999997</v>
      </c>
      <c r="EA254" s="176">
        <v>870.28</v>
      </c>
      <c r="EB254" s="176">
        <v>826.36599999999999</v>
      </c>
      <c r="EC254" s="176">
        <v>874.16899999999998</v>
      </c>
      <c r="ED254" s="176">
        <v>926.28800000000001</v>
      </c>
      <c r="EE254" s="176">
        <v>970.59799999999996</v>
      </c>
      <c r="EF254" s="277">
        <f t="shared" si="6"/>
        <v>7040.384</v>
      </c>
      <c r="EG254" s="277">
        <f t="shared" si="7"/>
        <v>9672.4329999999991</v>
      </c>
    </row>
    <row r="255" spans="1:137" x14ac:dyDescent="0.2">
      <c r="A255" s="207" t="str">
        <f>IF('1'!$A$1=1,B255,C255)</f>
        <v>Of which: Workers' remittances</v>
      </c>
      <c r="B255" s="208" t="s">
        <v>356</v>
      </c>
      <c r="C255" s="208" t="s">
        <v>355</v>
      </c>
      <c r="D255" s="176">
        <v>964.57399999999996</v>
      </c>
      <c r="E255" s="176">
        <v>2301.11</v>
      </c>
      <c r="F255" s="176">
        <v>1744.2159999999999</v>
      </c>
      <c r="G255" s="176">
        <v>1566.954</v>
      </c>
      <c r="H255" s="176">
        <v>1422.2380000000001</v>
      </c>
      <c r="I255" s="176">
        <v>2505.4739999999997</v>
      </c>
      <c r="J255" s="176">
        <v>1979.921</v>
      </c>
      <c r="K255" s="176">
        <v>1968.0450000000001</v>
      </c>
      <c r="L255" s="176">
        <v>1742.6740000000002</v>
      </c>
      <c r="M255" s="176">
        <v>1943.8770000000002</v>
      </c>
      <c r="N255" s="176">
        <v>1818.3839999999998</v>
      </c>
      <c r="O255" s="176">
        <v>2083.3470000000002</v>
      </c>
      <c r="P255" s="176">
        <v>1140.2049999999999</v>
      </c>
      <c r="Q255" s="176">
        <v>1715.548</v>
      </c>
      <c r="R255" s="176">
        <v>2029.425</v>
      </c>
      <c r="S255" s="176">
        <v>2204.1370000000002</v>
      </c>
      <c r="T255" s="176">
        <v>1814.8670000000002</v>
      </c>
      <c r="U255" s="176">
        <v>2021.059</v>
      </c>
      <c r="V255" s="176">
        <v>1737.174</v>
      </c>
      <c r="W255" s="176">
        <v>2531.5450000000001</v>
      </c>
      <c r="X255" s="176">
        <v>2154.5879999999997</v>
      </c>
      <c r="Y255" s="176">
        <v>1493.922</v>
      </c>
      <c r="Z255" s="176">
        <v>1593.4579999999999</v>
      </c>
      <c r="AA255" s="176">
        <v>2358.4069999999997</v>
      </c>
      <c r="AB255" s="176">
        <v>1574.7349999999999</v>
      </c>
      <c r="AC255" s="176">
        <v>2405.471</v>
      </c>
      <c r="AD255" s="176">
        <v>2943.17</v>
      </c>
      <c r="AE255" s="176">
        <v>1826.2640000000001</v>
      </c>
      <c r="AF255" s="176">
        <v>1717.54</v>
      </c>
      <c r="AG255" s="176">
        <v>2845.8650000000002</v>
      </c>
      <c r="AH255" s="176">
        <v>3012.4409999999998</v>
      </c>
      <c r="AI255" s="176">
        <v>1666.2920000000001</v>
      </c>
      <c r="AJ255" s="176">
        <v>1435.9739999999999</v>
      </c>
      <c r="AK255" s="176">
        <v>1599.299</v>
      </c>
      <c r="AL255" s="176">
        <v>2483.5909999999999</v>
      </c>
      <c r="AM255" s="176">
        <v>2559.0350000000003</v>
      </c>
      <c r="AN255" s="176">
        <v>2104.14</v>
      </c>
      <c r="AO255" s="176">
        <v>2146.5129999999999</v>
      </c>
      <c r="AP255" s="176">
        <v>1949.25</v>
      </c>
      <c r="AQ255" s="176">
        <v>1726.0149999999999</v>
      </c>
      <c r="AR255" s="176">
        <v>1885.048</v>
      </c>
      <c r="AS255" s="176">
        <v>1860.354</v>
      </c>
      <c r="AT255" s="176">
        <v>1874.4479999999999</v>
      </c>
      <c r="AU255" s="176">
        <v>1813.826</v>
      </c>
      <c r="AV255" s="176">
        <v>2001.58</v>
      </c>
      <c r="AW255" s="176">
        <v>2025.172</v>
      </c>
      <c r="AX255" s="176">
        <v>1899.4780000000001</v>
      </c>
      <c r="AY255" s="176">
        <v>1889.662</v>
      </c>
      <c r="AZ255" s="176">
        <v>1812.1470000000002</v>
      </c>
      <c r="BA255" s="176">
        <v>1819.7649999999999</v>
      </c>
      <c r="BB255" s="176">
        <v>1987.9010000000001</v>
      </c>
      <c r="BC255" s="176">
        <v>1903.616</v>
      </c>
      <c r="BD255" s="176">
        <v>2083.9290000000001</v>
      </c>
      <c r="BE255" s="176">
        <v>1908.008</v>
      </c>
      <c r="BF255" s="176">
        <v>2034.3570000000002</v>
      </c>
      <c r="BG255" s="176">
        <v>1944.018</v>
      </c>
      <c r="BH255" s="176">
        <v>1956.808</v>
      </c>
      <c r="BI255" s="176">
        <v>2158.3139999999999</v>
      </c>
      <c r="BJ255" s="176">
        <v>2071.239</v>
      </c>
      <c r="BK255" s="176">
        <v>1912.365</v>
      </c>
      <c r="BL255" s="176">
        <v>2436.0549999999998</v>
      </c>
      <c r="BM255" s="176">
        <v>2484.2479999999996</v>
      </c>
      <c r="BN255" s="176">
        <v>1901.6849999999999</v>
      </c>
      <c r="BO255" s="176">
        <v>2232.4210000000003</v>
      </c>
      <c r="BP255" s="176">
        <v>2735.0620000000004</v>
      </c>
      <c r="BQ255" s="176">
        <v>2697.442</v>
      </c>
      <c r="BR255" s="176">
        <v>2540.0940000000001</v>
      </c>
      <c r="BS255" s="176">
        <v>2697.1</v>
      </c>
      <c r="BT255" s="176">
        <v>2685.7650000000003</v>
      </c>
      <c r="BU255" s="176">
        <v>2832.4949999999999</v>
      </c>
      <c r="BV255" s="176">
        <v>2632.8450000000003</v>
      </c>
      <c r="BW255" s="176">
        <v>3098.6689999999999</v>
      </c>
      <c r="BX255" s="176">
        <v>3922.5479999999998</v>
      </c>
      <c r="BY255" s="176">
        <v>4071.16</v>
      </c>
      <c r="BZ255" s="176">
        <v>4308.3109999999997</v>
      </c>
      <c r="CA255" s="176">
        <v>4301.2220000000007</v>
      </c>
      <c r="CB255" s="176">
        <v>4554.47</v>
      </c>
      <c r="CC255" s="176">
        <v>4712.4970000000003</v>
      </c>
      <c r="CD255" s="176">
        <v>4245.47</v>
      </c>
      <c r="CE255" s="176">
        <v>4232.0060000000003</v>
      </c>
      <c r="CF255" s="176">
        <v>4222.99</v>
      </c>
      <c r="CG255" s="176">
        <v>4140.8249999999998</v>
      </c>
      <c r="CH255" s="176">
        <v>4231.3959999999997</v>
      </c>
      <c r="CI255" s="176">
        <v>4326.9400000000005</v>
      </c>
      <c r="CJ255" s="176">
        <v>4141.2279999999992</v>
      </c>
      <c r="CK255" s="176">
        <v>4943.9780000000001</v>
      </c>
      <c r="CL255" s="176">
        <v>3803.1370000000002</v>
      </c>
      <c r="CM255" s="176">
        <v>4037.1759999999999</v>
      </c>
      <c r="CN255" s="176">
        <v>4300.47</v>
      </c>
      <c r="CO255" s="176">
        <v>4446.7449999999999</v>
      </c>
      <c r="CP255" s="176">
        <v>4363.4610000000002</v>
      </c>
      <c r="CQ255" s="176">
        <v>4388.232</v>
      </c>
      <c r="CR255" s="176">
        <v>5083.0349999999999</v>
      </c>
      <c r="CS255" s="176">
        <v>4827.0550000000003</v>
      </c>
      <c r="CT255" s="176">
        <v>4644.2120000000004</v>
      </c>
      <c r="CU255" s="176">
        <v>4753.9179999999997</v>
      </c>
      <c r="CV255" s="176">
        <v>4205.3890000000001</v>
      </c>
      <c r="CW255" s="176">
        <v>4388.232</v>
      </c>
      <c r="CX255" s="176">
        <v>4717.3490000000002</v>
      </c>
      <c r="CY255" s="176">
        <v>5339.0159999999996</v>
      </c>
      <c r="CZ255" s="176">
        <v>5668.1329999999998</v>
      </c>
      <c r="DA255" s="176">
        <v>5704.7020000000002</v>
      </c>
      <c r="DB255" s="176">
        <v>5887.5450000000001</v>
      </c>
      <c r="DC255" s="176">
        <v>5887.5450000000001</v>
      </c>
      <c r="DD255" s="176">
        <v>6070.3879999999999</v>
      </c>
      <c r="DE255" s="176">
        <v>5916.07</v>
      </c>
      <c r="DF255" s="176">
        <v>5893.3329999999996</v>
      </c>
      <c r="DG255" s="176">
        <v>6157.5919999999996</v>
      </c>
      <c r="DH255" s="176">
        <v>6172.5609999999997</v>
      </c>
      <c r="DI255" s="176">
        <v>5961.7439999999997</v>
      </c>
      <c r="DJ255" s="176">
        <v>6418.2020000000002</v>
      </c>
      <c r="DK255" s="176">
        <v>5667.9189999999999</v>
      </c>
      <c r="DL255" s="176">
        <v>5956.5079999999998</v>
      </c>
      <c r="DM255" s="176">
        <v>5950.1940000000004</v>
      </c>
      <c r="DN255" s="176">
        <v>5861.5950000000003</v>
      </c>
      <c r="DO255" s="176">
        <v>5931.27</v>
      </c>
      <c r="DP255" s="176">
        <v>5898.3720000000003</v>
      </c>
      <c r="DQ255" s="176">
        <v>5938.9139999999998</v>
      </c>
      <c r="DR255" s="176">
        <v>5706.3360000000002</v>
      </c>
      <c r="DS255" s="176">
        <v>6012.2889999999998</v>
      </c>
      <c r="DT255" s="176">
        <v>5516.2740000000003</v>
      </c>
      <c r="DU255" s="176">
        <v>5458.9139999999998</v>
      </c>
      <c r="DV255" s="176">
        <v>5848.7790000000005</v>
      </c>
      <c r="DW255" s="176">
        <v>5011.0339999999997</v>
      </c>
      <c r="DX255" s="176">
        <v>4942.07</v>
      </c>
      <c r="DY255" s="176">
        <v>5072.6750000000002</v>
      </c>
      <c r="DZ255" s="176">
        <v>5391.4390000000003</v>
      </c>
      <c r="EA255" s="176">
        <v>5180.2380000000003</v>
      </c>
      <c r="EB255" s="176">
        <v>5206.1059999999998</v>
      </c>
      <c r="EC255" s="176">
        <v>5245.0150000000003</v>
      </c>
      <c r="ED255" s="176">
        <v>5305.1040000000003</v>
      </c>
      <c r="EE255" s="176">
        <v>5528.1869999999999</v>
      </c>
      <c r="EF255" s="277">
        <f t="shared" si="6"/>
        <v>71475.90400000001</v>
      </c>
      <c r="EG255" s="277">
        <f t="shared" si="7"/>
        <v>63705.834999999992</v>
      </c>
    </row>
    <row r="256" spans="1:137" x14ac:dyDescent="0.2">
      <c r="A256" s="174" t="str">
        <f>IF('1'!$A$1=1,B256,C256)</f>
        <v xml:space="preserve">       Credit</v>
      </c>
      <c r="B256" s="175" t="s">
        <v>214</v>
      </c>
      <c r="C256" s="175" t="s">
        <v>324</v>
      </c>
      <c r="D256" s="176">
        <v>964.57399999999996</v>
      </c>
      <c r="E256" s="176">
        <v>2325.59</v>
      </c>
      <c r="F256" s="176">
        <v>1744.2159999999999</v>
      </c>
      <c r="G256" s="176">
        <v>1589.663</v>
      </c>
      <c r="H256" s="176">
        <v>1443.153</v>
      </c>
      <c r="I256" s="176">
        <v>2526.7069999999999</v>
      </c>
      <c r="J256" s="176">
        <v>2001.6780000000001</v>
      </c>
      <c r="K256" s="176">
        <v>1989.672</v>
      </c>
      <c r="L256" s="176">
        <v>1764.4570000000001</v>
      </c>
      <c r="M256" s="176">
        <v>1965.7180000000001</v>
      </c>
      <c r="N256" s="176">
        <v>1841.6969999999999</v>
      </c>
      <c r="O256" s="176">
        <v>2106.7550000000001</v>
      </c>
      <c r="P256" s="176">
        <v>1164.4649999999999</v>
      </c>
      <c r="Q256" s="176">
        <v>1741.941</v>
      </c>
      <c r="R256" s="176">
        <v>2055.7809999999999</v>
      </c>
      <c r="S256" s="176">
        <v>2229.7660000000001</v>
      </c>
      <c r="T256" s="176">
        <v>1840.0730000000001</v>
      </c>
      <c r="U256" s="176">
        <v>2046.01</v>
      </c>
      <c r="V256" s="176">
        <v>1761.991</v>
      </c>
      <c r="W256" s="176">
        <v>2581.6750000000002</v>
      </c>
      <c r="X256" s="176">
        <v>2180.8629999999998</v>
      </c>
      <c r="Y256" s="176">
        <v>1519.6790000000001</v>
      </c>
      <c r="Z256" s="176">
        <v>1644.86</v>
      </c>
      <c r="AA256" s="176">
        <v>2410.8159999999998</v>
      </c>
      <c r="AB256" s="176">
        <v>1601.886</v>
      </c>
      <c r="AC256" s="176">
        <v>2432.4989999999998</v>
      </c>
      <c r="AD256" s="176">
        <v>2970.172</v>
      </c>
      <c r="AE256" s="176">
        <v>1853.1210000000001</v>
      </c>
      <c r="AF256" s="176">
        <v>1743.9639999999999</v>
      </c>
      <c r="AG256" s="176">
        <v>2871.9740000000002</v>
      </c>
      <c r="AH256" s="176">
        <v>3038.41</v>
      </c>
      <c r="AI256" s="176">
        <v>1717.5630000000001</v>
      </c>
      <c r="AJ256" s="176">
        <v>1488.191</v>
      </c>
      <c r="AK256" s="176">
        <v>1652.6089999999999</v>
      </c>
      <c r="AL256" s="176">
        <v>2510.2959999999998</v>
      </c>
      <c r="AM256" s="176">
        <v>2614.0680000000002</v>
      </c>
      <c r="AN256" s="176">
        <v>2161.009</v>
      </c>
      <c r="AO256" s="176">
        <v>2200.855</v>
      </c>
      <c r="AP256" s="176">
        <v>2001.932</v>
      </c>
      <c r="AQ256" s="176">
        <v>1752.1669999999999</v>
      </c>
      <c r="AR256" s="176">
        <v>1989.7729999999999</v>
      </c>
      <c r="AS256" s="176">
        <v>1912.758</v>
      </c>
      <c r="AT256" s="176">
        <v>1900.8489999999999</v>
      </c>
      <c r="AU256" s="176">
        <v>1841.308</v>
      </c>
      <c r="AV256" s="176">
        <v>2029.771</v>
      </c>
      <c r="AW256" s="176">
        <v>2053.299</v>
      </c>
      <c r="AX256" s="176">
        <v>1955.345</v>
      </c>
      <c r="AY256" s="176">
        <v>1917.451</v>
      </c>
      <c r="AZ256" s="176">
        <v>1840.0260000000001</v>
      </c>
      <c r="BA256" s="176">
        <v>1846.9259999999999</v>
      </c>
      <c r="BB256" s="176">
        <v>2014.7650000000001</v>
      </c>
      <c r="BC256" s="176">
        <v>1957.239</v>
      </c>
      <c r="BD256" s="176">
        <v>2110.308</v>
      </c>
      <c r="BE256" s="176">
        <v>2014.008</v>
      </c>
      <c r="BF256" s="176">
        <v>2085.86</v>
      </c>
      <c r="BG256" s="176">
        <v>1969.2650000000001</v>
      </c>
      <c r="BH256" s="176">
        <v>1981.578</v>
      </c>
      <c r="BI256" s="176">
        <v>2183.1219999999998</v>
      </c>
      <c r="BJ256" s="176">
        <v>2119.9740000000002</v>
      </c>
      <c r="BK256" s="176">
        <v>1935.9739999999999</v>
      </c>
      <c r="BL256" s="176">
        <v>2460.174</v>
      </c>
      <c r="BM256" s="176">
        <v>2508.8449999999998</v>
      </c>
      <c r="BN256" s="176">
        <v>1928.097</v>
      </c>
      <c r="BO256" s="176">
        <v>2259.6460000000002</v>
      </c>
      <c r="BP256" s="176">
        <v>2761.8760000000002</v>
      </c>
      <c r="BQ256" s="176">
        <v>2724.1489999999999</v>
      </c>
      <c r="BR256" s="176">
        <v>2567.4070000000002</v>
      </c>
      <c r="BS256" s="176">
        <v>2724.6210000000001</v>
      </c>
      <c r="BT256" s="176">
        <v>2713.7420000000002</v>
      </c>
      <c r="BU256" s="176">
        <v>2889.145</v>
      </c>
      <c r="BV256" s="176">
        <v>2689.4650000000001</v>
      </c>
      <c r="BW256" s="176">
        <v>3126.8389999999999</v>
      </c>
      <c r="BX256" s="176">
        <v>3978.9879999999998</v>
      </c>
      <c r="BY256" s="176">
        <v>4099.0450000000001</v>
      </c>
      <c r="BZ256" s="176">
        <v>4336.107</v>
      </c>
      <c r="CA256" s="176">
        <v>4357.0820000000003</v>
      </c>
      <c r="CB256" s="176">
        <v>4609.6760000000004</v>
      </c>
      <c r="CC256" s="176">
        <v>4766.9769999999999</v>
      </c>
      <c r="CD256" s="176">
        <v>4299.8990000000003</v>
      </c>
      <c r="CE256" s="176">
        <v>4285.576</v>
      </c>
      <c r="CF256" s="176">
        <v>4276.4459999999999</v>
      </c>
      <c r="CG256" s="176">
        <v>4193.5739999999996</v>
      </c>
      <c r="CH256" s="176">
        <v>4284.2879999999996</v>
      </c>
      <c r="CI256" s="176">
        <v>4517.4340000000002</v>
      </c>
      <c r="CJ256" s="176">
        <v>4225.1719999999996</v>
      </c>
      <c r="CK256" s="176">
        <v>5086.0460000000003</v>
      </c>
      <c r="CL256" s="176">
        <v>3803.1370000000002</v>
      </c>
      <c r="CM256" s="176">
        <v>4037.1759999999999</v>
      </c>
      <c r="CN256" s="176">
        <v>4300.47</v>
      </c>
      <c r="CO256" s="176">
        <v>4446.7449999999999</v>
      </c>
      <c r="CP256" s="176">
        <v>4363.4610000000002</v>
      </c>
      <c r="CQ256" s="176">
        <v>4388.232</v>
      </c>
      <c r="CR256" s="176">
        <v>5083.0349999999999</v>
      </c>
      <c r="CS256" s="176">
        <v>4827.0550000000003</v>
      </c>
      <c r="CT256" s="176">
        <v>4644.2120000000004</v>
      </c>
      <c r="CU256" s="176">
        <v>4753.9179999999997</v>
      </c>
      <c r="CV256" s="176">
        <v>4205.3890000000001</v>
      </c>
      <c r="CW256" s="176">
        <v>4388.232</v>
      </c>
      <c r="CX256" s="176">
        <v>4717.3490000000002</v>
      </c>
      <c r="CY256" s="176">
        <v>5339.0159999999996</v>
      </c>
      <c r="CZ256" s="176">
        <v>5668.1329999999998</v>
      </c>
      <c r="DA256" s="176">
        <v>5704.7020000000002</v>
      </c>
      <c r="DB256" s="176">
        <v>5887.5450000000001</v>
      </c>
      <c r="DC256" s="176">
        <v>5887.5450000000001</v>
      </c>
      <c r="DD256" s="176">
        <v>6070.3879999999999</v>
      </c>
      <c r="DE256" s="176">
        <v>5916.07</v>
      </c>
      <c r="DF256" s="176">
        <v>5893.3329999999996</v>
      </c>
      <c r="DG256" s="176">
        <v>6157.5919999999996</v>
      </c>
      <c r="DH256" s="176">
        <v>6172.5609999999997</v>
      </c>
      <c r="DI256" s="176">
        <v>5961.7439999999997</v>
      </c>
      <c r="DJ256" s="176">
        <v>6418.2020000000002</v>
      </c>
      <c r="DK256" s="176">
        <v>5667.9189999999999</v>
      </c>
      <c r="DL256" s="176">
        <v>5956.5079999999998</v>
      </c>
      <c r="DM256" s="176">
        <v>5950.1940000000004</v>
      </c>
      <c r="DN256" s="176">
        <v>5861.5950000000003</v>
      </c>
      <c r="DO256" s="176">
        <v>5931.27</v>
      </c>
      <c r="DP256" s="176">
        <v>5898.3720000000003</v>
      </c>
      <c r="DQ256" s="176">
        <v>5938.9139999999998</v>
      </c>
      <c r="DR256" s="176">
        <v>5706.3360000000002</v>
      </c>
      <c r="DS256" s="176">
        <v>6012.2889999999998</v>
      </c>
      <c r="DT256" s="176">
        <v>5516.2740000000003</v>
      </c>
      <c r="DU256" s="176">
        <v>5458.9139999999998</v>
      </c>
      <c r="DV256" s="176">
        <v>5848.7790000000005</v>
      </c>
      <c r="DW256" s="176">
        <v>5011.0339999999997</v>
      </c>
      <c r="DX256" s="176">
        <v>4942.07</v>
      </c>
      <c r="DY256" s="176">
        <v>5072.6750000000002</v>
      </c>
      <c r="DZ256" s="176">
        <v>5391.4390000000003</v>
      </c>
      <c r="EA256" s="176">
        <v>5180.2380000000003</v>
      </c>
      <c r="EB256" s="176">
        <v>5206.1059999999998</v>
      </c>
      <c r="EC256" s="176">
        <v>5245.0150000000003</v>
      </c>
      <c r="ED256" s="176">
        <v>5305.1040000000003</v>
      </c>
      <c r="EE256" s="176">
        <v>5528.1869999999999</v>
      </c>
      <c r="EF256" s="277">
        <f t="shared" si="6"/>
        <v>71475.90400000001</v>
      </c>
      <c r="EG256" s="277">
        <f t="shared" si="7"/>
        <v>63705.834999999992</v>
      </c>
    </row>
    <row r="257" spans="1:137" x14ac:dyDescent="0.2">
      <c r="A257" s="174" t="str">
        <f>IF('1'!$A$1=1,B257,C257)</f>
        <v xml:space="preserve">       Debit</v>
      </c>
      <c r="B257" s="175" t="s">
        <v>216</v>
      </c>
      <c r="C257" s="175" t="s">
        <v>325</v>
      </c>
      <c r="D257" s="176">
        <v>0</v>
      </c>
      <c r="E257" s="176">
        <v>24.48</v>
      </c>
      <c r="F257" s="176">
        <v>0</v>
      </c>
      <c r="G257" s="176">
        <v>22.709</v>
      </c>
      <c r="H257" s="176">
        <v>20.914999999999999</v>
      </c>
      <c r="I257" s="176">
        <v>21.233000000000001</v>
      </c>
      <c r="J257" s="176">
        <v>21.757000000000001</v>
      </c>
      <c r="K257" s="176">
        <v>21.626999999999999</v>
      </c>
      <c r="L257" s="176">
        <v>21.783000000000001</v>
      </c>
      <c r="M257" s="176">
        <v>21.841000000000001</v>
      </c>
      <c r="N257" s="176">
        <v>23.312999999999999</v>
      </c>
      <c r="O257" s="176">
        <v>23.408000000000001</v>
      </c>
      <c r="P257" s="176">
        <v>24.26</v>
      </c>
      <c r="Q257" s="176">
        <v>26.393000000000001</v>
      </c>
      <c r="R257" s="176">
        <v>26.356000000000002</v>
      </c>
      <c r="S257" s="176">
        <v>25.629000000000001</v>
      </c>
      <c r="T257" s="176">
        <v>25.206</v>
      </c>
      <c r="U257" s="176">
        <v>24.951000000000001</v>
      </c>
      <c r="V257" s="176">
        <v>24.817</v>
      </c>
      <c r="W257" s="176">
        <v>50.13</v>
      </c>
      <c r="X257" s="176">
        <v>26.274999999999999</v>
      </c>
      <c r="Y257" s="176">
        <v>25.757000000000001</v>
      </c>
      <c r="Z257" s="176">
        <v>51.402000000000001</v>
      </c>
      <c r="AA257" s="176">
        <v>52.408999999999999</v>
      </c>
      <c r="AB257" s="176">
        <v>27.151</v>
      </c>
      <c r="AC257" s="176">
        <v>27.027999999999999</v>
      </c>
      <c r="AD257" s="176">
        <v>27.001999999999999</v>
      </c>
      <c r="AE257" s="176">
        <v>26.856999999999999</v>
      </c>
      <c r="AF257" s="176">
        <v>26.423999999999999</v>
      </c>
      <c r="AG257" s="176">
        <v>26.109000000000002</v>
      </c>
      <c r="AH257" s="176">
        <v>25.969000000000001</v>
      </c>
      <c r="AI257" s="176">
        <v>51.271000000000001</v>
      </c>
      <c r="AJ257" s="176">
        <v>52.216999999999999</v>
      </c>
      <c r="AK257" s="176">
        <v>53.31</v>
      </c>
      <c r="AL257" s="176">
        <v>26.704999999999998</v>
      </c>
      <c r="AM257" s="176">
        <v>55.033000000000001</v>
      </c>
      <c r="AN257" s="176">
        <v>56.869</v>
      </c>
      <c r="AO257" s="176">
        <v>54.341999999999999</v>
      </c>
      <c r="AP257" s="176">
        <v>52.682000000000002</v>
      </c>
      <c r="AQ257" s="176">
        <v>26.152000000000001</v>
      </c>
      <c r="AR257" s="176">
        <v>104.72499999999999</v>
      </c>
      <c r="AS257" s="176">
        <v>52.404000000000003</v>
      </c>
      <c r="AT257" s="176">
        <v>26.401</v>
      </c>
      <c r="AU257" s="176">
        <v>27.481999999999999</v>
      </c>
      <c r="AV257" s="176">
        <v>28.190999999999999</v>
      </c>
      <c r="AW257" s="176">
        <v>28.126999999999999</v>
      </c>
      <c r="AX257" s="176">
        <v>55.866999999999997</v>
      </c>
      <c r="AY257" s="176">
        <v>27.789000000000001</v>
      </c>
      <c r="AZ257" s="176">
        <v>27.879000000000001</v>
      </c>
      <c r="BA257" s="176">
        <v>27.161000000000001</v>
      </c>
      <c r="BB257" s="176">
        <v>26.864000000000001</v>
      </c>
      <c r="BC257" s="176">
        <v>53.622999999999998</v>
      </c>
      <c r="BD257" s="176">
        <v>26.379000000000001</v>
      </c>
      <c r="BE257" s="176">
        <v>106</v>
      </c>
      <c r="BF257" s="176">
        <v>51.503</v>
      </c>
      <c r="BG257" s="176">
        <v>25.247</v>
      </c>
      <c r="BH257" s="176">
        <v>24.77</v>
      </c>
      <c r="BI257" s="176">
        <v>24.808</v>
      </c>
      <c r="BJ257" s="176">
        <v>48.734999999999999</v>
      </c>
      <c r="BK257" s="176">
        <v>23.609000000000002</v>
      </c>
      <c r="BL257" s="176">
        <v>24.119</v>
      </c>
      <c r="BM257" s="176">
        <v>24.597000000000001</v>
      </c>
      <c r="BN257" s="176">
        <v>26.411999999999999</v>
      </c>
      <c r="BO257" s="176">
        <v>27.225000000000001</v>
      </c>
      <c r="BP257" s="176">
        <v>26.814</v>
      </c>
      <c r="BQ257" s="176">
        <v>26.707000000000001</v>
      </c>
      <c r="BR257" s="176">
        <v>27.312999999999999</v>
      </c>
      <c r="BS257" s="176">
        <v>27.521000000000001</v>
      </c>
      <c r="BT257" s="176">
        <v>27.977</v>
      </c>
      <c r="BU257" s="176">
        <v>56.65</v>
      </c>
      <c r="BV257" s="176">
        <v>56.62</v>
      </c>
      <c r="BW257" s="176">
        <v>28.17</v>
      </c>
      <c r="BX257" s="176">
        <v>56.44</v>
      </c>
      <c r="BY257" s="176">
        <v>27.885000000000002</v>
      </c>
      <c r="BZ257" s="176">
        <v>27.795999999999999</v>
      </c>
      <c r="CA257" s="176">
        <v>55.86</v>
      </c>
      <c r="CB257" s="176">
        <v>55.206000000000003</v>
      </c>
      <c r="CC257" s="176">
        <v>54.48</v>
      </c>
      <c r="CD257" s="176">
        <v>54.429000000000002</v>
      </c>
      <c r="CE257" s="176">
        <v>53.57</v>
      </c>
      <c r="CF257" s="176">
        <v>53.456000000000003</v>
      </c>
      <c r="CG257" s="176">
        <v>52.749000000000002</v>
      </c>
      <c r="CH257" s="176">
        <v>52.892000000000003</v>
      </c>
      <c r="CI257" s="176">
        <v>190.494</v>
      </c>
      <c r="CJ257" s="176">
        <v>83.944000000000003</v>
      </c>
      <c r="CK257" s="176">
        <v>142.06800000000001</v>
      </c>
      <c r="CL257" s="176">
        <v>0</v>
      </c>
      <c r="CM257" s="176">
        <v>0</v>
      </c>
      <c r="CN257" s="176">
        <v>0</v>
      </c>
      <c r="CO257" s="176">
        <v>0</v>
      </c>
      <c r="CP257" s="176">
        <v>0</v>
      </c>
      <c r="CQ257" s="176">
        <v>0</v>
      </c>
      <c r="CR257" s="176">
        <v>0</v>
      </c>
      <c r="CS257" s="176">
        <v>0</v>
      </c>
      <c r="CT257" s="176">
        <v>0</v>
      </c>
      <c r="CU257" s="176">
        <v>0</v>
      </c>
      <c r="CV257" s="176">
        <v>0</v>
      </c>
      <c r="CW257" s="176">
        <v>0</v>
      </c>
      <c r="CX257" s="176">
        <v>0</v>
      </c>
      <c r="CY257" s="176">
        <v>0</v>
      </c>
      <c r="CZ257" s="176">
        <v>0</v>
      </c>
      <c r="DA257" s="176">
        <v>0</v>
      </c>
      <c r="DB257" s="176">
        <v>0</v>
      </c>
      <c r="DC257" s="176">
        <v>0</v>
      </c>
      <c r="DD257" s="176">
        <v>0</v>
      </c>
      <c r="DE257" s="176">
        <v>0</v>
      </c>
      <c r="DF257" s="176">
        <v>0</v>
      </c>
      <c r="DG257" s="176">
        <v>0</v>
      </c>
      <c r="DH257" s="176">
        <v>0</v>
      </c>
      <c r="DI257" s="176">
        <v>0</v>
      </c>
      <c r="DJ257" s="176">
        <v>0</v>
      </c>
      <c r="DK257" s="176">
        <v>0</v>
      </c>
      <c r="DL257" s="176">
        <v>0</v>
      </c>
      <c r="DM257" s="176">
        <v>0</v>
      </c>
      <c r="DN257" s="176">
        <v>0</v>
      </c>
      <c r="DO257" s="176">
        <v>0</v>
      </c>
      <c r="DP257" s="176">
        <v>0</v>
      </c>
      <c r="DQ257" s="176">
        <v>0</v>
      </c>
      <c r="DR257" s="176">
        <v>0</v>
      </c>
      <c r="DS257" s="176">
        <v>0</v>
      </c>
      <c r="DT257" s="176">
        <v>0</v>
      </c>
      <c r="DU257" s="176">
        <v>0</v>
      </c>
      <c r="DV257" s="176">
        <v>0</v>
      </c>
      <c r="DW257" s="176">
        <v>0</v>
      </c>
      <c r="DX257" s="176">
        <v>0</v>
      </c>
      <c r="DY257" s="176">
        <v>0</v>
      </c>
      <c r="DZ257" s="176">
        <v>0</v>
      </c>
      <c r="EA257" s="176">
        <v>0</v>
      </c>
      <c r="EB257" s="176">
        <v>0</v>
      </c>
      <c r="EC257" s="176">
        <v>0</v>
      </c>
      <c r="ED257" s="176">
        <v>0</v>
      </c>
      <c r="EE257" s="176">
        <v>0</v>
      </c>
      <c r="EF257" s="277">
        <f t="shared" si="6"/>
        <v>0</v>
      </c>
      <c r="EG257" s="277">
        <f t="shared" si="7"/>
        <v>0</v>
      </c>
    </row>
    <row r="258" spans="1:137" x14ac:dyDescent="0.2">
      <c r="A258" s="222" t="str">
        <f>IF('1'!$A$1=1,B258,C258)</f>
        <v>Other current transfers</v>
      </c>
      <c r="B258" s="223" t="s">
        <v>358</v>
      </c>
      <c r="C258" s="223" t="s">
        <v>357</v>
      </c>
      <c r="D258" s="176">
        <v>268.81599999999997</v>
      </c>
      <c r="E258" s="176">
        <v>930.2360000000001</v>
      </c>
      <c r="F258" s="176">
        <v>720.94299999999998</v>
      </c>
      <c r="G258" s="176">
        <v>1112.7650000000001</v>
      </c>
      <c r="H258" s="176">
        <v>564.71199999999999</v>
      </c>
      <c r="I258" s="176">
        <v>2080.8180000000002</v>
      </c>
      <c r="J258" s="176">
        <v>913.81000000000006</v>
      </c>
      <c r="K258" s="176">
        <v>562.298</v>
      </c>
      <c r="L258" s="176">
        <v>675.28599999999994</v>
      </c>
      <c r="M258" s="176">
        <v>873.65300000000002</v>
      </c>
      <c r="N258" s="176">
        <v>1725.1349999999998</v>
      </c>
      <c r="O258" s="176">
        <v>1264.0530000000001</v>
      </c>
      <c r="P258" s="176">
        <v>630.75199999999995</v>
      </c>
      <c r="Q258" s="176">
        <v>316.71600000000001</v>
      </c>
      <c r="R258" s="176">
        <v>817.04100000000017</v>
      </c>
      <c r="S258" s="176">
        <v>922.66200000000003</v>
      </c>
      <c r="T258" s="176">
        <v>705.78200000000004</v>
      </c>
      <c r="U258" s="176">
        <v>748.54</v>
      </c>
      <c r="V258" s="176">
        <v>471.51899999999989</v>
      </c>
      <c r="W258" s="176">
        <v>927.39800000000002</v>
      </c>
      <c r="X258" s="176">
        <v>578.06100000000015</v>
      </c>
      <c r="Y258" s="176">
        <v>746.96100000000001</v>
      </c>
      <c r="Z258" s="176">
        <v>848.13100000000009</v>
      </c>
      <c r="AA258" s="176">
        <v>1939.135</v>
      </c>
      <c r="AB258" s="176">
        <v>760.21699999999998</v>
      </c>
      <c r="AC258" s="176">
        <v>837.86099999999999</v>
      </c>
      <c r="AD258" s="176">
        <v>972.05600000000015</v>
      </c>
      <c r="AE258" s="176">
        <v>402.85200000000009</v>
      </c>
      <c r="AF258" s="176">
        <v>554.89799999999991</v>
      </c>
      <c r="AG258" s="176">
        <v>913.81</v>
      </c>
      <c r="AH258" s="176">
        <v>701.17100000000005</v>
      </c>
      <c r="AI258" s="176">
        <v>589.61200000000008</v>
      </c>
      <c r="AJ258" s="176">
        <v>783.25800000000004</v>
      </c>
      <c r="AK258" s="176">
        <v>932.92400000000021</v>
      </c>
      <c r="AL258" s="176">
        <v>774.45299999999997</v>
      </c>
      <c r="AM258" s="176">
        <v>2256.3540000000003</v>
      </c>
      <c r="AN258" s="176">
        <v>1023.636</v>
      </c>
      <c r="AO258" s="176">
        <v>135.85500000000002</v>
      </c>
      <c r="AP258" s="176">
        <v>763.89499999999998</v>
      </c>
      <c r="AQ258" s="176">
        <v>235.36599999999999</v>
      </c>
      <c r="AR258" s="176">
        <v>733.07499999999982</v>
      </c>
      <c r="AS258" s="176">
        <v>628.85200000000009</v>
      </c>
      <c r="AT258" s="176">
        <v>607.21599999999989</v>
      </c>
      <c r="AU258" s="176">
        <v>796.98400000000015</v>
      </c>
      <c r="AV258" s="176">
        <v>1945.1969999999999</v>
      </c>
      <c r="AW258" s="176">
        <v>646.93000000000006</v>
      </c>
      <c r="AX258" s="176">
        <v>865.93799999999987</v>
      </c>
      <c r="AY258" s="176">
        <v>1583.981</v>
      </c>
      <c r="AZ258" s="176">
        <v>529.70399999999995</v>
      </c>
      <c r="BA258" s="176">
        <v>814.82099999999991</v>
      </c>
      <c r="BB258" s="176">
        <v>832.77000000000021</v>
      </c>
      <c r="BC258" s="176">
        <v>482.6070000000002</v>
      </c>
      <c r="BD258" s="176">
        <v>316.54600000000005</v>
      </c>
      <c r="BE258" s="176">
        <v>768.50299999999993</v>
      </c>
      <c r="BF258" s="176">
        <v>927.04899999999998</v>
      </c>
      <c r="BG258" s="176">
        <v>429.19900000000007</v>
      </c>
      <c r="BH258" s="176">
        <v>817.40099999999984</v>
      </c>
      <c r="BI258" s="176">
        <v>1761.3829999999998</v>
      </c>
      <c r="BJ258" s="176">
        <v>560.45299999999997</v>
      </c>
      <c r="BK258" s="176">
        <v>69883.928</v>
      </c>
      <c r="BL258" s="176">
        <v>892.41599999999994</v>
      </c>
      <c r="BM258" s="176">
        <v>196.77199999999993</v>
      </c>
      <c r="BN258" s="176">
        <v>686.72</v>
      </c>
      <c r="BO258" s="176">
        <v>1007.3120000000001</v>
      </c>
      <c r="BP258" s="176">
        <v>616.73</v>
      </c>
      <c r="BQ258" s="176">
        <v>721.09800000000018</v>
      </c>
      <c r="BR258" s="176">
        <v>874.01100000000019</v>
      </c>
      <c r="BS258" s="176">
        <v>770.60000000000014</v>
      </c>
      <c r="BT258" s="176">
        <v>1175.0219999999999</v>
      </c>
      <c r="BU258" s="176">
        <v>1784.472</v>
      </c>
      <c r="BV258" s="176">
        <v>2547.9140000000002</v>
      </c>
      <c r="BW258" s="176">
        <v>2619.7829999999999</v>
      </c>
      <c r="BX258" s="176">
        <v>536.1759999999997</v>
      </c>
      <c r="BY258" s="176">
        <v>-446.1550000000002</v>
      </c>
      <c r="BZ258" s="176">
        <v>2584.9870000000001</v>
      </c>
      <c r="CA258" s="176">
        <v>-251.36999999999989</v>
      </c>
      <c r="CB258" s="176">
        <v>165.61700000000019</v>
      </c>
      <c r="CC258" s="176">
        <v>-27.239999999999782</v>
      </c>
      <c r="CD258" s="176">
        <v>762.00799999999981</v>
      </c>
      <c r="CE258" s="176">
        <v>107.13900000000012</v>
      </c>
      <c r="CF258" s="176">
        <v>2646.0519999999997</v>
      </c>
      <c r="CG258" s="176">
        <v>474.74400000000014</v>
      </c>
      <c r="CH258" s="176">
        <v>528.92399999999998</v>
      </c>
      <c r="CI258" s="176">
        <v>1469.5270000000005</v>
      </c>
      <c r="CJ258" s="176">
        <v>195.86900000000014</v>
      </c>
      <c r="CK258" s="176">
        <v>568.27299999999968</v>
      </c>
      <c r="CL258" s="176">
        <v>18752.390000000003</v>
      </c>
      <c r="CM258" s="176">
        <v>17933.254000000001</v>
      </c>
      <c r="CN258" s="176">
        <v>16675.293000000001</v>
      </c>
      <c r="CO258" s="176">
        <v>17318.900999999998</v>
      </c>
      <c r="CP258" s="176">
        <v>16307.243</v>
      </c>
      <c r="CQ258" s="176">
        <v>19052.239999999998</v>
      </c>
      <c r="CR258" s="176">
        <v>10604.894</v>
      </c>
      <c r="CS258" s="176">
        <v>13749.793</v>
      </c>
      <c r="CT258" s="176">
        <v>23477.040999999997</v>
      </c>
      <c r="CU258" s="176">
        <v>27280.175000000003</v>
      </c>
      <c r="CV258" s="176">
        <v>18394.005000000001</v>
      </c>
      <c r="CW258" s="176">
        <v>15468.516999999998</v>
      </c>
      <c r="CX258" s="176">
        <v>16126.753000000001</v>
      </c>
      <c r="CY258" s="176">
        <v>12360.187000000002</v>
      </c>
      <c r="CZ258" s="176">
        <v>10166.071</v>
      </c>
      <c r="DA258" s="176">
        <v>21026.945</v>
      </c>
      <c r="DB258" s="176">
        <v>15102.832</v>
      </c>
      <c r="DC258" s="176">
        <v>19235.082999999999</v>
      </c>
      <c r="DD258" s="176">
        <v>12616.166999999999</v>
      </c>
      <c r="DE258" s="176">
        <v>11357.394</v>
      </c>
      <c r="DF258" s="176">
        <v>14896.032999999999</v>
      </c>
      <c r="DG258" s="176">
        <v>23183.702999999998</v>
      </c>
      <c r="DH258" s="176">
        <v>12080.044</v>
      </c>
      <c r="DI258" s="176">
        <v>14581.591</v>
      </c>
      <c r="DJ258" s="176">
        <v>14305.630999999999</v>
      </c>
      <c r="DK258" s="176">
        <v>12949.621000000001</v>
      </c>
      <c r="DL258" s="176">
        <v>16797.351999999999</v>
      </c>
      <c r="DM258" s="176">
        <v>13721.877</v>
      </c>
      <c r="DN258" s="176">
        <v>22093.706000000002</v>
      </c>
      <c r="DO258" s="176">
        <v>13262.978999999999</v>
      </c>
      <c r="DP258" s="176">
        <v>13570.382000000001</v>
      </c>
      <c r="DQ258" s="176">
        <v>26518.901000000002</v>
      </c>
      <c r="DR258" s="176">
        <v>16788.207000000002</v>
      </c>
      <c r="DS258" s="176">
        <v>28391.366000000002</v>
      </c>
      <c r="DT258" s="176">
        <v>11916.837</v>
      </c>
      <c r="DU258" s="176">
        <v>10959.499</v>
      </c>
      <c r="DV258" s="176">
        <v>9665.0029999999988</v>
      </c>
      <c r="DW258" s="176">
        <v>11761.434000000001</v>
      </c>
      <c r="DX258" s="176">
        <v>11088.51</v>
      </c>
      <c r="DY258" s="176">
        <v>15218.022999999999</v>
      </c>
      <c r="DZ258" s="176">
        <v>14001.024000000001</v>
      </c>
      <c r="EA258" s="176">
        <v>9531.6370000000006</v>
      </c>
      <c r="EB258" s="176">
        <v>13800.312</v>
      </c>
      <c r="EC258" s="176">
        <v>32552.393</v>
      </c>
      <c r="ED258" s="176">
        <v>21557.248</v>
      </c>
      <c r="EE258" s="176">
        <v>24813.542000000001</v>
      </c>
      <c r="EF258" s="277">
        <f t="shared" si="6"/>
        <v>205061.65700000004</v>
      </c>
      <c r="EG258" s="277">
        <f t="shared" si="7"/>
        <v>186865.462</v>
      </c>
    </row>
    <row r="259" spans="1:137" x14ac:dyDescent="0.2">
      <c r="A259" s="174" t="str">
        <f>IF('1'!$A$1=1,B259,C259)</f>
        <v xml:space="preserve">      Credit</v>
      </c>
      <c r="B259" s="175" t="s">
        <v>214</v>
      </c>
      <c r="C259" s="175" t="s">
        <v>245</v>
      </c>
      <c r="D259" s="176">
        <v>600.88199999999995</v>
      </c>
      <c r="E259" s="176">
        <v>1419.8340000000001</v>
      </c>
      <c r="F259" s="176">
        <v>1255.836</v>
      </c>
      <c r="G259" s="176">
        <v>1612.373</v>
      </c>
      <c r="H259" s="176">
        <v>1108.509</v>
      </c>
      <c r="I259" s="176">
        <v>2547.94</v>
      </c>
      <c r="J259" s="176">
        <v>1501.259</v>
      </c>
      <c r="K259" s="176">
        <v>1124.597</v>
      </c>
      <c r="L259" s="176">
        <v>1350.5719999999999</v>
      </c>
      <c r="M259" s="176">
        <v>1616.2570000000001</v>
      </c>
      <c r="N259" s="176">
        <v>2331.2629999999999</v>
      </c>
      <c r="O259" s="176">
        <v>2059.9380000000001</v>
      </c>
      <c r="P259" s="176">
        <v>1188.7249999999999</v>
      </c>
      <c r="Q259" s="176">
        <v>1082.115</v>
      </c>
      <c r="R259" s="176">
        <v>1607.7260000000001</v>
      </c>
      <c r="S259" s="176">
        <v>1640.288</v>
      </c>
      <c r="T259" s="176">
        <v>1361.15</v>
      </c>
      <c r="U259" s="176">
        <v>1497.08</v>
      </c>
      <c r="V259" s="176">
        <v>1166.3889999999999</v>
      </c>
      <c r="W259" s="176">
        <v>1854.796</v>
      </c>
      <c r="X259" s="176">
        <v>1734.181</v>
      </c>
      <c r="Y259" s="176">
        <v>1571.194</v>
      </c>
      <c r="Z259" s="176">
        <v>1799.066</v>
      </c>
      <c r="AA259" s="176">
        <v>2882.498</v>
      </c>
      <c r="AB259" s="176">
        <v>1520.434</v>
      </c>
      <c r="AC259" s="176">
        <v>1702.75</v>
      </c>
      <c r="AD259" s="176">
        <v>1917.1110000000001</v>
      </c>
      <c r="AE259" s="176">
        <v>1718.837</v>
      </c>
      <c r="AF259" s="176">
        <v>1664.693</v>
      </c>
      <c r="AG259" s="176">
        <v>1958.164</v>
      </c>
      <c r="AH259" s="176">
        <v>1921.729</v>
      </c>
      <c r="AI259" s="176">
        <v>1845.74</v>
      </c>
      <c r="AJ259" s="176">
        <v>2114.797</v>
      </c>
      <c r="AK259" s="176">
        <v>2372.2930000000001</v>
      </c>
      <c r="AL259" s="176">
        <v>2296.654</v>
      </c>
      <c r="AM259" s="176">
        <v>3962.377</v>
      </c>
      <c r="AN259" s="176">
        <v>2502.221</v>
      </c>
      <c r="AO259" s="176">
        <v>1684.605</v>
      </c>
      <c r="AP259" s="176">
        <v>2291.6849999999999</v>
      </c>
      <c r="AQ259" s="176">
        <v>1699.864</v>
      </c>
      <c r="AR259" s="176">
        <v>2173.0419999999999</v>
      </c>
      <c r="AS259" s="176">
        <v>2069.971</v>
      </c>
      <c r="AT259" s="176">
        <v>2112.0549999999998</v>
      </c>
      <c r="AU259" s="176">
        <v>2390.9520000000002</v>
      </c>
      <c r="AV259" s="176">
        <v>3608.482</v>
      </c>
      <c r="AW259" s="176">
        <v>2475.21</v>
      </c>
      <c r="AX259" s="176">
        <v>2541.9479999999999</v>
      </c>
      <c r="AY259" s="176">
        <v>3529.221</v>
      </c>
      <c r="AZ259" s="176">
        <v>2146.6959999999999</v>
      </c>
      <c r="BA259" s="176">
        <v>2553.1039999999998</v>
      </c>
      <c r="BB259" s="176">
        <v>2498.3090000000002</v>
      </c>
      <c r="BC259" s="176">
        <v>2171.7310000000002</v>
      </c>
      <c r="BD259" s="176">
        <v>1952.0350000000001</v>
      </c>
      <c r="BE259" s="176">
        <v>2570.511</v>
      </c>
      <c r="BF259" s="176">
        <v>2884.152</v>
      </c>
      <c r="BG259" s="176">
        <v>2070.2530000000002</v>
      </c>
      <c r="BH259" s="176">
        <v>2600.8209999999999</v>
      </c>
      <c r="BI259" s="176">
        <v>3671.6149999999998</v>
      </c>
      <c r="BJ259" s="176">
        <v>2582.9569999999999</v>
      </c>
      <c r="BK259" s="176">
        <v>71654.635999999999</v>
      </c>
      <c r="BL259" s="176">
        <v>2436.0549999999998</v>
      </c>
      <c r="BM259" s="176">
        <v>1918.529</v>
      </c>
      <c r="BN259" s="176">
        <v>2350.694</v>
      </c>
      <c r="BO259" s="176">
        <v>2422.9940000000001</v>
      </c>
      <c r="BP259" s="176">
        <v>2011.075</v>
      </c>
      <c r="BQ259" s="176">
        <v>2563.9050000000002</v>
      </c>
      <c r="BR259" s="176">
        <v>2376.2170000000001</v>
      </c>
      <c r="BS259" s="176">
        <v>2091.6280000000002</v>
      </c>
      <c r="BT259" s="176">
        <v>2685.7649999999999</v>
      </c>
      <c r="BU259" s="176">
        <v>3427.319</v>
      </c>
      <c r="BV259" s="176">
        <v>4189.9030000000002</v>
      </c>
      <c r="BW259" s="176">
        <v>4676.1729999999998</v>
      </c>
      <c r="BX259" s="176">
        <v>2370.4609999999998</v>
      </c>
      <c r="BY259" s="176">
        <v>2872.12</v>
      </c>
      <c r="BZ259" s="176">
        <v>4753.0410000000002</v>
      </c>
      <c r="CA259" s="176">
        <v>2178.5410000000002</v>
      </c>
      <c r="CB259" s="176">
        <v>2567.0650000000001</v>
      </c>
      <c r="CC259" s="176">
        <v>2369.8690000000001</v>
      </c>
      <c r="CD259" s="176">
        <v>3102.4589999999998</v>
      </c>
      <c r="CE259" s="176">
        <v>2330.2820000000002</v>
      </c>
      <c r="CF259" s="176">
        <v>4891.1859999999997</v>
      </c>
      <c r="CG259" s="176">
        <v>2901.2150000000001</v>
      </c>
      <c r="CH259" s="176">
        <v>3173.5459999999998</v>
      </c>
      <c r="CI259" s="176">
        <v>4952.8500000000004</v>
      </c>
      <c r="CJ259" s="176">
        <v>2686.2020000000002</v>
      </c>
      <c r="CK259" s="176">
        <v>3608.5349999999999</v>
      </c>
      <c r="CL259" s="176">
        <v>20946.508000000002</v>
      </c>
      <c r="CM259" s="176">
        <v>20156.626</v>
      </c>
      <c r="CN259" s="176">
        <v>18869.411</v>
      </c>
      <c r="CO259" s="176">
        <v>19571.527999999998</v>
      </c>
      <c r="CP259" s="176">
        <v>18918.95</v>
      </c>
      <c r="CQ259" s="176">
        <v>22197.14</v>
      </c>
      <c r="CR259" s="176">
        <v>13896.067999999999</v>
      </c>
      <c r="CS259" s="176">
        <v>16894.692999999999</v>
      </c>
      <c r="CT259" s="176">
        <v>26658.508999999998</v>
      </c>
      <c r="CU259" s="176">
        <v>30863.898000000001</v>
      </c>
      <c r="CV259" s="176">
        <v>21721.748</v>
      </c>
      <c r="CW259" s="176">
        <v>18796.259999999998</v>
      </c>
      <c r="CX259" s="176">
        <v>19600.77</v>
      </c>
      <c r="CY259" s="176">
        <v>15541.655000000001</v>
      </c>
      <c r="CZ259" s="176">
        <v>13420.675999999999</v>
      </c>
      <c r="DA259" s="176">
        <v>24281.55</v>
      </c>
      <c r="DB259" s="176">
        <v>18028.32</v>
      </c>
      <c r="DC259" s="176">
        <v>22197.14</v>
      </c>
      <c r="DD259" s="176">
        <v>15687.929</v>
      </c>
      <c r="DE259" s="176">
        <v>14059.796</v>
      </c>
      <c r="DF259" s="176">
        <v>17607.689999999999</v>
      </c>
      <c r="DG259" s="176">
        <v>26373.780999999999</v>
      </c>
      <c r="DH259" s="176">
        <v>14503.626</v>
      </c>
      <c r="DI259" s="176">
        <v>16935.91</v>
      </c>
      <c r="DJ259" s="176">
        <v>16818.781999999999</v>
      </c>
      <c r="DK259" s="176">
        <v>15389.975</v>
      </c>
      <c r="DL259" s="176">
        <v>19338.794999999998</v>
      </c>
      <c r="DM259" s="176">
        <v>16231.483</v>
      </c>
      <c r="DN259" s="176">
        <v>24430.146000000001</v>
      </c>
      <c r="DO259" s="176">
        <v>15693.152</v>
      </c>
      <c r="DP259" s="176">
        <v>16003.976000000001</v>
      </c>
      <c r="DQ259" s="176">
        <v>28869.721000000001</v>
      </c>
      <c r="DR259" s="176">
        <v>19062.471000000001</v>
      </c>
      <c r="DS259" s="176">
        <v>30938.239000000001</v>
      </c>
      <c r="DT259" s="176">
        <v>16211.950999999999</v>
      </c>
      <c r="DU259" s="176">
        <v>13293.081</v>
      </c>
      <c r="DV259" s="176">
        <v>11946.441999999999</v>
      </c>
      <c r="DW259" s="176">
        <v>14080.59</v>
      </c>
      <c r="DX259" s="176">
        <v>13372.66</v>
      </c>
      <c r="DY259" s="176">
        <v>17920.678</v>
      </c>
      <c r="DZ259" s="176">
        <v>16257.905000000001</v>
      </c>
      <c r="EA259" s="176">
        <v>11728.058000000001</v>
      </c>
      <c r="EB259" s="176">
        <v>16072.819</v>
      </c>
      <c r="EC259" s="176">
        <v>34758.629000000001</v>
      </c>
      <c r="ED259" s="176">
        <v>23915.072</v>
      </c>
      <c r="EE259" s="176">
        <v>27218.936000000002</v>
      </c>
      <c r="EF259" s="277">
        <f t="shared" si="6"/>
        <v>234216.27599999998</v>
      </c>
      <c r="EG259" s="277">
        <f t="shared" si="7"/>
        <v>216776.821</v>
      </c>
    </row>
    <row r="260" spans="1:137" x14ac:dyDescent="0.2">
      <c r="A260" s="174" t="str">
        <f>IF('1'!$A$1=1,B260,C260)</f>
        <v xml:space="preserve">      Debit</v>
      </c>
      <c r="B260" s="175" t="s">
        <v>216</v>
      </c>
      <c r="C260" s="175" t="s">
        <v>246</v>
      </c>
      <c r="D260" s="176">
        <v>332.06599999999997</v>
      </c>
      <c r="E260" s="176">
        <v>489.59800000000001</v>
      </c>
      <c r="F260" s="176">
        <v>534.89300000000003</v>
      </c>
      <c r="G260" s="176">
        <v>499.608</v>
      </c>
      <c r="H260" s="176">
        <v>543.79700000000003</v>
      </c>
      <c r="I260" s="176">
        <v>467.12200000000001</v>
      </c>
      <c r="J260" s="176">
        <v>587.44899999999996</v>
      </c>
      <c r="K260" s="176">
        <v>562.29899999999998</v>
      </c>
      <c r="L260" s="176">
        <v>675.28599999999994</v>
      </c>
      <c r="M260" s="176">
        <v>742.60400000000004</v>
      </c>
      <c r="N260" s="176">
        <v>606.12800000000004</v>
      </c>
      <c r="O260" s="176">
        <v>795.88499999999999</v>
      </c>
      <c r="P260" s="176">
        <v>557.97299999999996</v>
      </c>
      <c r="Q260" s="176">
        <v>765.399</v>
      </c>
      <c r="R260" s="176">
        <v>790.68499999999995</v>
      </c>
      <c r="S260" s="176">
        <v>717.62599999999998</v>
      </c>
      <c r="T260" s="176">
        <v>655.36800000000005</v>
      </c>
      <c r="U260" s="176">
        <v>748.54</v>
      </c>
      <c r="V260" s="176">
        <v>694.87</v>
      </c>
      <c r="W260" s="176">
        <v>927.39800000000002</v>
      </c>
      <c r="X260" s="176">
        <v>1156.1199999999999</v>
      </c>
      <c r="Y260" s="176">
        <v>824.23299999999995</v>
      </c>
      <c r="Z260" s="176">
        <v>950.93499999999995</v>
      </c>
      <c r="AA260" s="176">
        <v>943.36300000000006</v>
      </c>
      <c r="AB260" s="176">
        <v>760.21699999999998</v>
      </c>
      <c r="AC260" s="176">
        <v>864.88900000000001</v>
      </c>
      <c r="AD260" s="176">
        <v>945.05499999999995</v>
      </c>
      <c r="AE260" s="176">
        <v>1315.9849999999999</v>
      </c>
      <c r="AF260" s="176">
        <v>1109.7950000000001</v>
      </c>
      <c r="AG260" s="176">
        <v>1044.354</v>
      </c>
      <c r="AH260" s="176">
        <v>1220.558</v>
      </c>
      <c r="AI260" s="176">
        <v>1256.1279999999999</v>
      </c>
      <c r="AJ260" s="176">
        <v>1331.539</v>
      </c>
      <c r="AK260" s="176">
        <v>1439.3689999999999</v>
      </c>
      <c r="AL260" s="176">
        <v>1522.201</v>
      </c>
      <c r="AM260" s="176">
        <v>1706.0229999999999</v>
      </c>
      <c r="AN260" s="176">
        <v>1478.585</v>
      </c>
      <c r="AO260" s="176">
        <v>1548.75</v>
      </c>
      <c r="AP260" s="176">
        <v>1527.79</v>
      </c>
      <c r="AQ260" s="176">
        <v>1464.498</v>
      </c>
      <c r="AR260" s="176">
        <v>1439.9670000000001</v>
      </c>
      <c r="AS260" s="176">
        <v>1441.1189999999999</v>
      </c>
      <c r="AT260" s="176">
        <v>1504.8389999999999</v>
      </c>
      <c r="AU260" s="176">
        <v>1593.9680000000001</v>
      </c>
      <c r="AV260" s="176">
        <v>1663.2850000000001</v>
      </c>
      <c r="AW260" s="176">
        <v>1828.28</v>
      </c>
      <c r="AX260" s="176">
        <v>1676.01</v>
      </c>
      <c r="AY260" s="176">
        <v>1945.24</v>
      </c>
      <c r="AZ260" s="176">
        <v>1616.992</v>
      </c>
      <c r="BA260" s="176">
        <v>1738.2829999999999</v>
      </c>
      <c r="BB260" s="176">
        <v>1665.539</v>
      </c>
      <c r="BC260" s="176">
        <v>1689.124</v>
      </c>
      <c r="BD260" s="176">
        <v>1635.489</v>
      </c>
      <c r="BE260" s="176">
        <v>1802.008</v>
      </c>
      <c r="BF260" s="176">
        <v>1957.1030000000001</v>
      </c>
      <c r="BG260" s="176">
        <v>1641.0540000000001</v>
      </c>
      <c r="BH260" s="176">
        <v>1783.42</v>
      </c>
      <c r="BI260" s="176">
        <v>1910.232</v>
      </c>
      <c r="BJ260" s="176">
        <v>2022.5039999999999</v>
      </c>
      <c r="BK260" s="176">
        <v>1770.7080000000001</v>
      </c>
      <c r="BL260" s="176">
        <v>1543.6389999999999</v>
      </c>
      <c r="BM260" s="176">
        <v>1721.7570000000001</v>
      </c>
      <c r="BN260" s="176">
        <v>1663.9739999999999</v>
      </c>
      <c r="BO260" s="176">
        <v>1415.682</v>
      </c>
      <c r="BP260" s="176">
        <v>1394.345</v>
      </c>
      <c r="BQ260" s="176">
        <v>1842.807</v>
      </c>
      <c r="BR260" s="176">
        <v>1502.2059999999999</v>
      </c>
      <c r="BS260" s="176">
        <v>1321.028</v>
      </c>
      <c r="BT260" s="176">
        <v>1510.7429999999999</v>
      </c>
      <c r="BU260" s="176">
        <v>1642.847</v>
      </c>
      <c r="BV260" s="176">
        <v>1641.989</v>
      </c>
      <c r="BW260" s="176">
        <v>2056.39</v>
      </c>
      <c r="BX260" s="176">
        <v>1834.2850000000001</v>
      </c>
      <c r="BY260" s="176">
        <v>3318.2750000000001</v>
      </c>
      <c r="BZ260" s="176">
        <v>2168.0540000000001</v>
      </c>
      <c r="CA260" s="176">
        <v>2429.9110000000001</v>
      </c>
      <c r="CB260" s="176">
        <v>2401.4479999999999</v>
      </c>
      <c r="CC260" s="176">
        <v>2397.1089999999999</v>
      </c>
      <c r="CD260" s="176">
        <v>2340.451</v>
      </c>
      <c r="CE260" s="176">
        <v>2223.143</v>
      </c>
      <c r="CF260" s="176">
        <v>2245.134</v>
      </c>
      <c r="CG260" s="176">
        <v>2426.471</v>
      </c>
      <c r="CH260" s="176">
        <v>2644.6219999999998</v>
      </c>
      <c r="CI260" s="176">
        <v>3483.3229999999999</v>
      </c>
      <c r="CJ260" s="176">
        <v>2490.3330000000001</v>
      </c>
      <c r="CK260" s="176">
        <v>3040.2620000000002</v>
      </c>
      <c r="CL260" s="176">
        <v>2194.1179999999999</v>
      </c>
      <c r="CM260" s="176">
        <v>2223.3719999999998</v>
      </c>
      <c r="CN260" s="176">
        <v>2194.1179999999999</v>
      </c>
      <c r="CO260" s="176">
        <v>2252.627</v>
      </c>
      <c r="CP260" s="176">
        <v>2611.7069999999999</v>
      </c>
      <c r="CQ260" s="176">
        <v>3144.9</v>
      </c>
      <c r="CR260" s="176">
        <v>3291.174</v>
      </c>
      <c r="CS260" s="176">
        <v>3144.9</v>
      </c>
      <c r="CT260" s="176">
        <v>3181.4679999999998</v>
      </c>
      <c r="CU260" s="176">
        <v>3583.723</v>
      </c>
      <c r="CV260" s="176">
        <v>3327.7429999999999</v>
      </c>
      <c r="CW260" s="176">
        <v>3327.7429999999999</v>
      </c>
      <c r="CX260" s="176">
        <v>3474.0169999999998</v>
      </c>
      <c r="CY260" s="176">
        <v>3181.4679999999998</v>
      </c>
      <c r="CZ260" s="176">
        <v>3254.605</v>
      </c>
      <c r="DA260" s="176">
        <v>3254.605</v>
      </c>
      <c r="DB260" s="176">
        <v>2925.4879999999998</v>
      </c>
      <c r="DC260" s="176">
        <v>2962.0569999999998</v>
      </c>
      <c r="DD260" s="176">
        <v>3071.7620000000002</v>
      </c>
      <c r="DE260" s="176">
        <v>2702.402</v>
      </c>
      <c r="DF260" s="176">
        <v>2711.6570000000002</v>
      </c>
      <c r="DG260" s="176">
        <v>3190.078</v>
      </c>
      <c r="DH260" s="176">
        <v>2423.5819999999999</v>
      </c>
      <c r="DI260" s="176">
        <v>2354.319</v>
      </c>
      <c r="DJ260" s="176">
        <v>2513.1509999999998</v>
      </c>
      <c r="DK260" s="176">
        <v>2440.3539999999998</v>
      </c>
      <c r="DL260" s="176">
        <v>2541.4430000000002</v>
      </c>
      <c r="DM260" s="176">
        <v>2509.6060000000002</v>
      </c>
      <c r="DN260" s="176">
        <v>2336.44</v>
      </c>
      <c r="DO260" s="176">
        <v>2430.1729999999998</v>
      </c>
      <c r="DP260" s="176">
        <v>2433.5940000000001</v>
      </c>
      <c r="DQ260" s="176">
        <v>2350.8200000000002</v>
      </c>
      <c r="DR260" s="176">
        <v>2274.2640000000001</v>
      </c>
      <c r="DS260" s="176">
        <v>2546.873</v>
      </c>
      <c r="DT260" s="176">
        <v>4295.1139999999996</v>
      </c>
      <c r="DU260" s="176">
        <v>2333.5819999999999</v>
      </c>
      <c r="DV260" s="176">
        <v>2281.4389999999999</v>
      </c>
      <c r="DW260" s="176">
        <v>2319.1559999999999</v>
      </c>
      <c r="DX260" s="176">
        <v>2284.15</v>
      </c>
      <c r="DY260" s="176">
        <v>2702.6550000000002</v>
      </c>
      <c r="DZ260" s="176">
        <v>2256.8809999999999</v>
      </c>
      <c r="EA260" s="176">
        <v>2196.4209999999998</v>
      </c>
      <c r="EB260" s="176">
        <v>2272.5070000000001</v>
      </c>
      <c r="EC260" s="176">
        <v>2206.2359999999999</v>
      </c>
      <c r="ED260" s="176">
        <v>2357.8240000000001</v>
      </c>
      <c r="EE260" s="176">
        <v>2405.3939999999998</v>
      </c>
      <c r="EF260" s="277">
        <f t="shared" si="6"/>
        <v>29154.618999999995</v>
      </c>
      <c r="EG260" s="277">
        <f t="shared" si="7"/>
        <v>29911.359000000004</v>
      </c>
    </row>
    <row r="261" spans="1:137" x14ac:dyDescent="0.2">
      <c r="A261" s="224" t="str">
        <f>IF('1'!$A$1=1,B261,C261)</f>
        <v>Capital account</v>
      </c>
      <c r="B261" s="225" t="s">
        <v>360</v>
      </c>
      <c r="C261" s="225" t="s">
        <v>359</v>
      </c>
      <c r="D261" s="179">
        <v>0</v>
      </c>
      <c r="E261" s="179">
        <v>-24.480000000000004</v>
      </c>
      <c r="F261" s="179">
        <v>5767.5410000000002</v>
      </c>
      <c r="G261" s="179">
        <v>22.709</v>
      </c>
      <c r="H261" s="179">
        <v>20.914999999999999</v>
      </c>
      <c r="I261" s="179">
        <v>3121.2270000000003</v>
      </c>
      <c r="J261" s="179">
        <v>913.81000000000006</v>
      </c>
      <c r="K261" s="179">
        <v>173.01500000000001</v>
      </c>
      <c r="L261" s="179">
        <v>87.134</v>
      </c>
      <c r="M261" s="179">
        <v>43.683</v>
      </c>
      <c r="N261" s="179">
        <v>93.251000000000005</v>
      </c>
      <c r="O261" s="179">
        <v>0</v>
      </c>
      <c r="P261" s="179">
        <v>-24.258999999999986</v>
      </c>
      <c r="Q261" s="179">
        <v>659.827</v>
      </c>
      <c r="R261" s="179">
        <v>105.42500000000001</v>
      </c>
      <c r="S261" s="179">
        <v>76.888000000000005</v>
      </c>
      <c r="T261" s="179">
        <v>302.47700000000003</v>
      </c>
      <c r="U261" s="179">
        <v>0</v>
      </c>
      <c r="V261" s="179">
        <v>421.88499999999999</v>
      </c>
      <c r="W261" s="179">
        <v>325.84300000000002</v>
      </c>
      <c r="X261" s="179">
        <v>157.65299999999999</v>
      </c>
      <c r="Y261" s="179">
        <v>360.60199999999998</v>
      </c>
      <c r="Z261" s="179">
        <v>25.701000000000001</v>
      </c>
      <c r="AA261" s="179">
        <v>-52.409000000000006</v>
      </c>
      <c r="AB261" s="179">
        <v>27.151</v>
      </c>
      <c r="AC261" s="179">
        <v>108.111</v>
      </c>
      <c r="AD261" s="179">
        <v>27.001999999999999</v>
      </c>
      <c r="AE261" s="179">
        <v>0</v>
      </c>
      <c r="AF261" s="179">
        <v>-132.11799999999999</v>
      </c>
      <c r="AG261" s="179">
        <v>26.109000000000002</v>
      </c>
      <c r="AH261" s="179">
        <v>181.785</v>
      </c>
      <c r="AI261" s="179">
        <v>25.635000000000002</v>
      </c>
      <c r="AJ261" s="179">
        <v>26.109000000000002</v>
      </c>
      <c r="AK261" s="179">
        <v>26.655000000000001</v>
      </c>
      <c r="AL261" s="179">
        <v>-133.52600000000001</v>
      </c>
      <c r="AM261" s="179">
        <v>-302.68099999999998</v>
      </c>
      <c r="AN261" s="179">
        <v>0</v>
      </c>
      <c r="AO261" s="179">
        <v>0</v>
      </c>
      <c r="AP261" s="179">
        <v>52.682000000000002</v>
      </c>
      <c r="AQ261" s="179">
        <v>-104.60699999999999</v>
      </c>
      <c r="AR261" s="179">
        <v>0</v>
      </c>
      <c r="AS261" s="179">
        <v>-9.9999999999056399E-4</v>
      </c>
      <c r="AT261" s="179">
        <v>792.02100000000019</v>
      </c>
      <c r="AU261" s="179">
        <v>82.447000000000003</v>
      </c>
      <c r="AV261" s="179">
        <v>140.95599999999999</v>
      </c>
      <c r="AW261" s="179">
        <v>-28.128000000000007</v>
      </c>
      <c r="AX261" s="179">
        <v>83.8</v>
      </c>
      <c r="AY261" s="179">
        <v>-27.789000000000001</v>
      </c>
      <c r="AZ261" s="179">
        <v>-139.39599999999999</v>
      </c>
      <c r="BA261" s="179">
        <v>54.322000000000003</v>
      </c>
      <c r="BB261" s="179">
        <v>-214.90799999999999</v>
      </c>
      <c r="BC261" s="179">
        <v>26.811</v>
      </c>
      <c r="BD261" s="179">
        <v>131.89400000000001</v>
      </c>
      <c r="BE261" s="179">
        <v>26.5</v>
      </c>
      <c r="BF261" s="179">
        <v>952.80000000000007</v>
      </c>
      <c r="BG261" s="179">
        <v>75.741</v>
      </c>
      <c r="BH261" s="179">
        <v>-24.769999999999996</v>
      </c>
      <c r="BI261" s="179">
        <v>49.616000000000007</v>
      </c>
      <c r="BJ261" s="179">
        <v>0</v>
      </c>
      <c r="BK261" s="179">
        <v>23.609000000000002</v>
      </c>
      <c r="BL261" s="179">
        <v>48.239000000000004</v>
      </c>
      <c r="BM261" s="179">
        <v>49.193000000000005</v>
      </c>
      <c r="BN261" s="179">
        <v>26.411999999999999</v>
      </c>
      <c r="BO261" s="179">
        <v>0</v>
      </c>
      <c r="BP261" s="179">
        <v>26.814</v>
      </c>
      <c r="BQ261" s="179">
        <v>53.414999999999999</v>
      </c>
      <c r="BR261" s="179">
        <v>27.312999999999999</v>
      </c>
      <c r="BS261" s="179">
        <v>0</v>
      </c>
      <c r="BT261" s="179">
        <v>83.93</v>
      </c>
      <c r="BU261" s="179">
        <v>-28.325000000000003</v>
      </c>
      <c r="BV261" s="179">
        <v>28.31</v>
      </c>
      <c r="BW261" s="179">
        <v>-422.54499999999996</v>
      </c>
      <c r="BX261" s="179">
        <v>56.44</v>
      </c>
      <c r="BY261" s="179">
        <v>55.768999999999991</v>
      </c>
      <c r="BZ261" s="179">
        <v>55.591000000000001</v>
      </c>
      <c r="CA261" s="179">
        <v>27.93</v>
      </c>
      <c r="CB261" s="179">
        <v>138.01400000000001</v>
      </c>
      <c r="CC261" s="179">
        <v>27.240000000000002</v>
      </c>
      <c r="CD261" s="179">
        <v>54.430000000000007</v>
      </c>
      <c r="CE261" s="179">
        <v>-80.353999999999999</v>
      </c>
      <c r="CF261" s="179">
        <v>-26.727000000000004</v>
      </c>
      <c r="CG261" s="179">
        <v>52.749000000000002</v>
      </c>
      <c r="CH261" s="179">
        <v>26.446000000000002</v>
      </c>
      <c r="CI261" s="179">
        <v>27.213000000000001</v>
      </c>
      <c r="CJ261" s="179">
        <v>447.70099999999996</v>
      </c>
      <c r="CK261" s="179">
        <v>1164.961</v>
      </c>
      <c r="CL261" s="179">
        <v>29.254999999999999</v>
      </c>
      <c r="CM261" s="179">
        <v>87.765000000000001</v>
      </c>
      <c r="CN261" s="179">
        <v>87.765000000000001</v>
      </c>
      <c r="CO261" s="179">
        <v>292.54899999999998</v>
      </c>
      <c r="CP261" s="179">
        <v>732.55200000000002</v>
      </c>
      <c r="CQ261" s="179">
        <v>548.529</v>
      </c>
      <c r="CR261" s="179">
        <v>219.411</v>
      </c>
      <c r="CS261" s="179">
        <v>109.70599999999997</v>
      </c>
      <c r="CT261" s="179">
        <v>511.96100000000001</v>
      </c>
      <c r="CU261" s="179">
        <v>1755.2929999999999</v>
      </c>
      <c r="CV261" s="179">
        <v>438.82400000000001</v>
      </c>
      <c r="CW261" s="179">
        <v>950.78399999999988</v>
      </c>
      <c r="CX261" s="179">
        <v>438.82299999999998</v>
      </c>
      <c r="CY261" s="179">
        <v>804.51</v>
      </c>
      <c r="CZ261" s="179">
        <v>329.11700000000002</v>
      </c>
      <c r="DA261" s="179">
        <v>292.55</v>
      </c>
      <c r="DB261" s="179">
        <v>475.39200000000005</v>
      </c>
      <c r="DC261" s="179">
        <v>255.98</v>
      </c>
      <c r="DD261" s="179">
        <v>219.41300000000001</v>
      </c>
      <c r="DE261" s="179">
        <v>328.67099999999999</v>
      </c>
      <c r="DF261" s="179">
        <v>361.55399999999997</v>
      </c>
      <c r="DG261" s="179">
        <v>408.03299999999996</v>
      </c>
      <c r="DH261" s="179">
        <v>908.84300000000019</v>
      </c>
      <c r="DI261" s="179">
        <v>37.973000000000013</v>
      </c>
      <c r="DJ261" s="179">
        <v>1275.9069999999999</v>
      </c>
      <c r="DK261" s="179">
        <v>590.40800000000002</v>
      </c>
      <c r="DL261" s="179">
        <v>1747.2419999999997</v>
      </c>
      <c r="DM261" s="179">
        <v>1376.2360000000001</v>
      </c>
      <c r="DN261" s="179">
        <v>1147.7249999999999</v>
      </c>
      <c r="DO261" s="179">
        <v>201086.52499999999</v>
      </c>
      <c r="DP261" s="179">
        <v>701.20399999999995</v>
      </c>
      <c r="DQ261" s="179">
        <v>453.66600000000005</v>
      </c>
      <c r="DR261" s="179">
        <v>661.60500000000002</v>
      </c>
      <c r="DS261" s="179">
        <v>459.27199999999999</v>
      </c>
      <c r="DT261" s="179">
        <v>1010.616</v>
      </c>
      <c r="DU261" s="179">
        <v>916.7639999999999</v>
      </c>
      <c r="DV261" s="179">
        <v>2779.2069999999999</v>
      </c>
      <c r="DW261" s="179">
        <v>828.27099999999996</v>
      </c>
      <c r="DX261" s="179">
        <v>1453.55</v>
      </c>
      <c r="DY261" s="179">
        <v>41.579000000000008</v>
      </c>
      <c r="DZ261" s="179">
        <v>250.76400000000001</v>
      </c>
      <c r="EA261" s="179">
        <v>165.76799999999997</v>
      </c>
      <c r="EB261" s="179">
        <v>-82.637</v>
      </c>
      <c r="EC261" s="179">
        <v>333.01599999999996</v>
      </c>
      <c r="ED261" s="179">
        <v>631.55999999999995</v>
      </c>
      <c r="EE261" s="179">
        <v>1519.1970000000001</v>
      </c>
      <c r="EF261" s="278">
        <f t="shared" si="6"/>
        <v>210446.606</v>
      </c>
      <c r="EG261" s="278">
        <f t="shared" si="7"/>
        <v>9847.6549999999988</v>
      </c>
    </row>
    <row r="262" spans="1:137" x14ac:dyDescent="0.2">
      <c r="A262" s="226" t="str">
        <f>IF('1'!$A$1=1,B262,C262)</f>
        <v xml:space="preserve"> Credit</v>
      </c>
      <c r="B262" s="227" t="s">
        <v>214</v>
      </c>
      <c r="C262" s="227" t="s">
        <v>361</v>
      </c>
      <c r="D262" s="176">
        <v>0</v>
      </c>
      <c r="E262" s="176">
        <v>73.44</v>
      </c>
      <c r="F262" s="176">
        <v>5790.7970000000005</v>
      </c>
      <c r="G262" s="176">
        <v>45.417999999999999</v>
      </c>
      <c r="H262" s="176">
        <v>41.83</v>
      </c>
      <c r="I262" s="176">
        <v>3142.4600000000005</v>
      </c>
      <c r="J262" s="176">
        <v>935.56700000000001</v>
      </c>
      <c r="K262" s="176">
        <v>216.26900000000001</v>
      </c>
      <c r="L262" s="176">
        <v>108.917</v>
      </c>
      <c r="M262" s="176">
        <v>65.524000000000001</v>
      </c>
      <c r="N262" s="176">
        <v>116.56400000000001</v>
      </c>
      <c r="O262" s="176">
        <v>23.408000000000001</v>
      </c>
      <c r="P262" s="176">
        <v>121.29900000000001</v>
      </c>
      <c r="Q262" s="176">
        <v>765.399</v>
      </c>
      <c r="R262" s="176">
        <v>131.78100000000001</v>
      </c>
      <c r="S262" s="176">
        <v>76.888000000000005</v>
      </c>
      <c r="T262" s="176">
        <v>302.47700000000003</v>
      </c>
      <c r="U262" s="176">
        <v>24.951000000000001</v>
      </c>
      <c r="V262" s="176">
        <v>446.702</v>
      </c>
      <c r="W262" s="176">
        <v>325.84300000000002</v>
      </c>
      <c r="X262" s="176">
        <v>183.928</v>
      </c>
      <c r="Y262" s="176">
        <v>386.35899999999998</v>
      </c>
      <c r="Z262" s="176">
        <v>51.402000000000001</v>
      </c>
      <c r="AA262" s="176">
        <v>26.204999999999998</v>
      </c>
      <c r="AB262" s="176">
        <v>27.151</v>
      </c>
      <c r="AC262" s="176">
        <v>108.111</v>
      </c>
      <c r="AD262" s="176">
        <v>27.001999999999999</v>
      </c>
      <c r="AE262" s="176">
        <v>26.856999999999999</v>
      </c>
      <c r="AF262" s="176">
        <v>0</v>
      </c>
      <c r="AG262" s="176">
        <v>26.109000000000002</v>
      </c>
      <c r="AH262" s="176">
        <v>233.72399999999999</v>
      </c>
      <c r="AI262" s="176">
        <v>25.635000000000002</v>
      </c>
      <c r="AJ262" s="176">
        <v>26.109000000000002</v>
      </c>
      <c r="AK262" s="176">
        <v>26.655000000000001</v>
      </c>
      <c r="AL262" s="176">
        <v>0</v>
      </c>
      <c r="AM262" s="176">
        <v>55.033999999999999</v>
      </c>
      <c r="AN262" s="176">
        <v>56.869</v>
      </c>
      <c r="AO262" s="176">
        <v>27.170999999999999</v>
      </c>
      <c r="AP262" s="176">
        <v>52.682000000000002</v>
      </c>
      <c r="AQ262" s="176">
        <v>26.152000000000001</v>
      </c>
      <c r="AR262" s="176">
        <v>0</v>
      </c>
      <c r="AS262" s="176">
        <v>78.606000000000009</v>
      </c>
      <c r="AT262" s="176">
        <v>1108.8290000000002</v>
      </c>
      <c r="AU262" s="176">
        <v>137.411</v>
      </c>
      <c r="AV262" s="176">
        <v>197.339</v>
      </c>
      <c r="AW262" s="176">
        <v>56.253999999999998</v>
      </c>
      <c r="AX262" s="176">
        <v>83.8</v>
      </c>
      <c r="AY262" s="176">
        <v>55.578000000000003</v>
      </c>
      <c r="AZ262" s="176">
        <v>55.758000000000003</v>
      </c>
      <c r="BA262" s="176">
        <v>380.25</v>
      </c>
      <c r="BB262" s="176">
        <v>26.864000000000001</v>
      </c>
      <c r="BC262" s="176">
        <v>26.811</v>
      </c>
      <c r="BD262" s="176">
        <v>131.89400000000001</v>
      </c>
      <c r="BE262" s="176">
        <v>53</v>
      </c>
      <c r="BF262" s="176">
        <v>952.80000000000007</v>
      </c>
      <c r="BG262" s="176">
        <v>75.741</v>
      </c>
      <c r="BH262" s="176">
        <v>74.308999999999997</v>
      </c>
      <c r="BI262" s="176">
        <v>74.424000000000007</v>
      </c>
      <c r="BJ262" s="176">
        <v>24.367999999999999</v>
      </c>
      <c r="BK262" s="176">
        <v>47.218000000000004</v>
      </c>
      <c r="BL262" s="176">
        <v>72.358000000000004</v>
      </c>
      <c r="BM262" s="176">
        <v>73.790000000000006</v>
      </c>
      <c r="BN262" s="176">
        <v>26.411999999999999</v>
      </c>
      <c r="BO262" s="176">
        <v>0</v>
      </c>
      <c r="BP262" s="176">
        <v>53.628</v>
      </c>
      <c r="BQ262" s="176">
        <v>53.414999999999999</v>
      </c>
      <c r="BR262" s="176">
        <v>54.625999999999998</v>
      </c>
      <c r="BS262" s="176">
        <v>110.08499999999999</v>
      </c>
      <c r="BT262" s="176">
        <v>111.90700000000001</v>
      </c>
      <c r="BU262" s="176">
        <v>84.974999999999994</v>
      </c>
      <c r="BV262" s="176">
        <v>28.31</v>
      </c>
      <c r="BW262" s="176">
        <v>28.17</v>
      </c>
      <c r="BX262" s="176">
        <v>56.44</v>
      </c>
      <c r="BY262" s="176">
        <v>83.653999999999996</v>
      </c>
      <c r="BZ262" s="176">
        <v>83.387</v>
      </c>
      <c r="CA262" s="176">
        <v>27.93</v>
      </c>
      <c r="CB262" s="176">
        <v>138.01400000000001</v>
      </c>
      <c r="CC262" s="176">
        <v>81.72</v>
      </c>
      <c r="CD262" s="176">
        <v>163.28800000000001</v>
      </c>
      <c r="CE262" s="176">
        <v>80.355000000000004</v>
      </c>
      <c r="CF262" s="176">
        <v>80.183999999999997</v>
      </c>
      <c r="CG262" s="176">
        <v>52.749000000000002</v>
      </c>
      <c r="CH262" s="176">
        <v>26.446000000000002</v>
      </c>
      <c r="CI262" s="176">
        <v>54.426000000000002</v>
      </c>
      <c r="CJ262" s="176">
        <v>531.64499999999998</v>
      </c>
      <c r="CK262" s="176">
        <v>1221.788</v>
      </c>
      <c r="CL262" s="176">
        <v>29.254999999999999</v>
      </c>
      <c r="CM262" s="176">
        <v>87.765000000000001</v>
      </c>
      <c r="CN262" s="176">
        <v>87.765000000000001</v>
      </c>
      <c r="CO262" s="176">
        <v>292.54899999999998</v>
      </c>
      <c r="CP262" s="176">
        <v>732.55200000000002</v>
      </c>
      <c r="CQ262" s="176">
        <v>548.529</v>
      </c>
      <c r="CR262" s="176">
        <v>255.98</v>
      </c>
      <c r="CS262" s="176">
        <v>219.41199999999998</v>
      </c>
      <c r="CT262" s="176">
        <v>511.96100000000001</v>
      </c>
      <c r="CU262" s="176">
        <v>1755.2929999999999</v>
      </c>
      <c r="CV262" s="176">
        <v>438.82400000000001</v>
      </c>
      <c r="CW262" s="176">
        <v>1170.1959999999999</v>
      </c>
      <c r="CX262" s="176">
        <v>475.392</v>
      </c>
      <c r="CY262" s="176">
        <v>841.07899999999995</v>
      </c>
      <c r="CZ262" s="176">
        <v>402.25400000000002</v>
      </c>
      <c r="DA262" s="176">
        <v>292.55</v>
      </c>
      <c r="DB262" s="176">
        <v>767.94100000000003</v>
      </c>
      <c r="DC262" s="176">
        <v>438.82299999999998</v>
      </c>
      <c r="DD262" s="176">
        <v>365.68700000000001</v>
      </c>
      <c r="DE262" s="176">
        <v>401.709</v>
      </c>
      <c r="DF262" s="176">
        <v>397.70899999999995</v>
      </c>
      <c r="DG262" s="176">
        <v>408.03299999999996</v>
      </c>
      <c r="DH262" s="176">
        <v>1211.7910000000002</v>
      </c>
      <c r="DI262" s="176">
        <v>455.67500000000001</v>
      </c>
      <c r="DJ262" s="176">
        <v>1391.8989999999999</v>
      </c>
      <c r="DK262" s="176">
        <v>590.40800000000002</v>
      </c>
      <c r="DL262" s="176">
        <v>1786.9519999999998</v>
      </c>
      <c r="DM262" s="176">
        <v>1821.489</v>
      </c>
      <c r="DN262" s="176">
        <v>1229.7049999999999</v>
      </c>
      <c r="DO262" s="176">
        <v>201127.71400000001</v>
      </c>
      <c r="DP262" s="176">
        <v>783.69899999999996</v>
      </c>
      <c r="DQ262" s="176">
        <v>453.66600000000005</v>
      </c>
      <c r="DR262" s="176">
        <v>702.95500000000004</v>
      </c>
      <c r="DS262" s="176">
        <v>501.024</v>
      </c>
      <c r="DT262" s="176">
        <v>1136.943</v>
      </c>
      <c r="DU262" s="176">
        <v>1083.4479999999999</v>
      </c>
      <c r="DV262" s="176">
        <v>3359.9369999999999</v>
      </c>
      <c r="DW262" s="176">
        <v>1076.752</v>
      </c>
      <c r="DX262" s="176">
        <v>1495.08</v>
      </c>
      <c r="DY262" s="176">
        <v>207.89600000000002</v>
      </c>
      <c r="DZ262" s="176">
        <v>292.55799999999999</v>
      </c>
      <c r="EA262" s="176">
        <v>207.20999999999998</v>
      </c>
      <c r="EB262" s="176">
        <v>330.54599999999999</v>
      </c>
      <c r="EC262" s="176">
        <v>582.779</v>
      </c>
      <c r="ED262" s="176">
        <v>842.07999999999993</v>
      </c>
      <c r="EE262" s="176">
        <v>1941.1960000000001</v>
      </c>
      <c r="EF262" s="277">
        <f t="shared" si="6"/>
        <v>212056.97699999998</v>
      </c>
      <c r="EG262" s="277">
        <f t="shared" si="7"/>
        <v>12556.425000000001</v>
      </c>
    </row>
    <row r="263" spans="1:137" x14ac:dyDescent="0.2">
      <c r="A263" s="226" t="str">
        <f>IF('1'!$A$1=1,B263,C263)</f>
        <v xml:space="preserve"> Debit</v>
      </c>
      <c r="B263" s="227" t="s">
        <v>216</v>
      </c>
      <c r="C263" s="227" t="s">
        <v>215</v>
      </c>
      <c r="D263" s="176">
        <v>0</v>
      </c>
      <c r="E263" s="176">
        <v>97.92</v>
      </c>
      <c r="F263" s="176">
        <v>23.256</v>
      </c>
      <c r="G263" s="176">
        <v>22.709</v>
      </c>
      <c r="H263" s="176">
        <v>20.914999999999999</v>
      </c>
      <c r="I263" s="176">
        <v>21.233000000000001</v>
      </c>
      <c r="J263" s="176">
        <v>21.757000000000001</v>
      </c>
      <c r="K263" s="176">
        <v>43.253999999999998</v>
      </c>
      <c r="L263" s="176">
        <v>21.783000000000001</v>
      </c>
      <c r="M263" s="176">
        <v>21.841000000000001</v>
      </c>
      <c r="N263" s="176">
        <v>23.312999999999999</v>
      </c>
      <c r="O263" s="176">
        <v>23.408000000000001</v>
      </c>
      <c r="P263" s="176">
        <v>145.55799999999999</v>
      </c>
      <c r="Q263" s="176">
        <v>105.572</v>
      </c>
      <c r="R263" s="176">
        <v>26.356000000000002</v>
      </c>
      <c r="S263" s="176">
        <v>0</v>
      </c>
      <c r="T263" s="176">
        <v>0</v>
      </c>
      <c r="U263" s="176">
        <v>24.951000000000001</v>
      </c>
      <c r="V263" s="176">
        <v>24.817</v>
      </c>
      <c r="W263" s="176">
        <v>0</v>
      </c>
      <c r="X263" s="176">
        <v>26.274999999999999</v>
      </c>
      <c r="Y263" s="176">
        <v>25.757000000000001</v>
      </c>
      <c r="Z263" s="176">
        <v>25.701000000000001</v>
      </c>
      <c r="AA263" s="176">
        <v>78.614000000000004</v>
      </c>
      <c r="AB263" s="176">
        <v>0</v>
      </c>
      <c r="AC263" s="176">
        <v>0</v>
      </c>
      <c r="AD263" s="176">
        <v>0</v>
      </c>
      <c r="AE263" s="176">
        <v>26.856999999999999</v>
      </c>
      <c r="AF263" s="176">
        <v>132.11799999999999</v>
      </c>
      <c r="AG263" s="176">
        <v>0</v>
      </c>
      <c r="AH263" s="176">
        <v>51.939</v>
      </c>
      <c r="AI263" s="176">
        <v>0</v>
      </c>
      <c r="AJ263" s="176">
        <v>0</v>
      </c>
      <c r="AK263" s="176">
        <v>0</v>
      </c>
      <c r="AL263" s="176">
        <v>133.52600000000001</v>
      </c>
      <c r="AM263" s="176">
        <v>357.71499999999997</v>
      </c>
      <c r="AN263" s="176">
        <v>56.869</v>
      </c>
      <c r="AO263" s="176">
        <v>27.170999999999999</v>
      </c>
      <c r="AP263" s="176">
        <v>0</v>
      </c>
      <c r="AQ263" s="176">
        <v>130.75899999999999</v>
      </c>
      <c r="AR263" s="176">
        <v>0</v>
      </c>
      <c r="AS263" s="176">
        <v>78.606999999999999</v>
      </c>
      <c r="AT263" s="176">
        <v>316.80799999999999</v>
      </c>
      <c r="AU263" s="176">
        <v>54.963999999999999</v>
      </c>
      <c r="AV263" s="176">
        <v>56.383000000000003</v>
      </c>
      <c r="AW263" s="176">
        <v>84.382000000000005</v>
      </c>
      <c r="AX263" s="176">
        <v>0</v>
      </c>
      <c r="AY263" s="176">
        <v>83.367000000000004</v>
      </c>
      <c r="AZ263" s="176">
        <v>195.154</v>
      </c>
      <c r="BA263" s="176">
        <v>325.928</v>
      </c>
      <c r="BB263" s="176">
        <v>241.77199999999999</v>
      </c>
      <c r="BC263" s="176">
        <v>0</v>
      </c>
      <c r="BD263" s="176">
        <v>0</v>
      </c>
      <c r="BE263" s="176">
        <v>26.5</v>
      </c>
      <c r="BF263" s="176">
        <v>0</v>
      </c>
      <c r="BG263" s="176">
        <v>0</v>
      </c>
      <c r="BH263" s="176">
        <v>99.078999999999994</v>
      </c>
      <c r="BI263" s="176">
        <v>24.808</v>
      </c>
      <c r="BJ263" s="176">
        <v>24.367999999999999</v>
      </c>
      <c r="BK263" s="176">
        <v>23.609000000000002</v>
      </c>
      <c r="BL263" s="176">
        <v>24.119</v>
      </c>
      <c r="BM263" s="176">
        <v>24.597000000000001</v>
      </c>
      <c r="BN263" s="176">
        <v>0</v>
      </c>
      <c r="BO263" s="176">
        <v>0</v>
      </c>
      <c r="BP263" s="176">
        <v>26.814</v>
      </c>
      <c r="BQ263" s="176">
        <v>0</v>
      </c>
      <c r="BR263" s="176">
        <v>27.312999999999999</v>
      </c>
      <c r="BS263" s="176">
        <v>110.08499999999999</v>
      </c>
      <c r="BT263" s="176">
        <v>27.977</v>
      </c>
      <c r="BU263" s="176">
        <v>113.3</v>
      </c>
      <c r="BV263" s="176">
        <v>0</v>
      </c>
      <c r="BW263" s="176">
        <v>450.71499999999997</v>
      </c>
      <c r="BX263" s="176">
        <v>0</v>
      </c>
      <c r="BY263" s="176">
        <v>27.885000000000002</v>
      </c>
      <c r="BZ263" s="176">
        <v>27.795999999999999</v>
      </c>
      <c r="CA263" s="176">
        <v>0</v>
      </c>
      <c r="CB263" s="176">
        <v>0</v>
      </c>
      <c r="CC263" s="176">
        <v>54.48</v>
      </c>
      <c r="CD263" s="176">
        <v>108.858</v>
      </c>
      <c r="CE263" s="176">
        <v>160.709</v>
      </c>
      <c r="CF263" s="176">
        <v>106.911</v>
      </c>
      <c r="CG263" s="176">
        <v>0</v>
      </c>
      <c r="CH263" s="176">
        <v>0</v>
      </c>
      <c r="CI263" s="176">
        <v>27.213000000000001</v>
      </c>
      <c r="CJ263" s="176">
        <v>83.944000000000003</v>
      </c>
      <c r="CK263" s="176">
        <v>56.826999999999998</v>
      </c>
      <c r="CL263" s="176">
        <v>0</v>
      </c>
      <c r="CM263" s="176">
        <v>0</v>
      </c>
      <c r="CN263" s="176">
        <v>0</v>
      </c>
      <c r="CO263" s="176">
        <v>0</v>
      </c>
      <c r="CP263" s="176">
        <v>0</v>
      </c>
      <c r="CQ263" s="176">
        <v>0</v>
      </c>
      <c r="CR263" s="176">
        <v>36.569000000000003</v>
      </c>
      <c r="CS263" s="176">
        <v>109.706</v>
      </c>
      <c r="CT263" s="176">
        <v>0</v>
      </c>
      <c r="CU263" s="176">
        <v>0</v>
      </c>
      <c r="CV263" s="176">
        <v>0</v>
      </c>
      <c r="CW263" s="176">
        <v>219.41200000000001</v>
      </c>
      <c r="CX263" s="176">
        <v>36.569000000000003</v>
      </c>
      <c r="CY263" s="176">
        <v>36.569000000000003</v>
      </c>
      <c r="CZ263" s="176">
        <v>73.137</v>
      </c>
      <c r="DA263" s="176">
        <v>0</v>
      </c>
      <c r="DB263" s="176">
        <v>292.54899999999998</v>
      </c>
      <c r="DC263" s="176">
        <v>182.84299999999999</v>
      </c>
      <c r="DD263" s="176">
        <v>146.274</v>
      </c>
      <c r="DE263" s="176">
        <v>73.037999999999997</v>
      </c>
      <c r="DF263" s="176">
        <v>36.155000000000001</v>
      </c>
      <c r="DG263" s="176">
        <v>0</v>
      </c>
      <c r="DH263" s="176">
        <v>302.94799999999998</v>
      </c>
      <c r="DI263" s="176">
        <v>417.702</v>
      </c>
      <c r="DJ263" s="176">
        <v>115.992</v>
      </c>
      <c r="DK263" s="176">
        <v>0</v>
      </c>
      <c r="DL263" s="176">
        <v>39.71</v>
      </c>
      <c r="DM263" s="176">
        <v>445.25299999999999</v>
      </c>
      <c r="DN263" s="176">
        <v>81.98</v>
      </c>
      <c r="DO263" s="176">
        <v>41.189</v>
      </c>
      <c r="DP263" s="176">
        <v>82.495000000000005</v>
      </c>
      <c r="DQ263" s="176">
        <v>0</v>
      </c>
      <c r="DR263" s="176">
        <v>41.35</v>
      </c>
      <c r="DS263" s="176">
        <v>41.752000000000002</v>
      </c>
      <c r="DT263" s="176">
        <v>126.327</v>
      </c>
      <c r="DU263" s="176">
        <v>166.684</v>
      </c>
      <c r="DV263" s="176">
        <v>580.73</v>
      </c>
      <c r="DW263" s="176">
        <v>248.48099999999999</v>
      </c>
      <c r="DX263" s="176">
        <v>41.53</v>
      </c>
      <c r="DY263" s="176">
        <v>166.31700000000001</v>
      </c>
      <c r="DZ263" s="176">
        <v>41.793999999999997</v>
      </c>
      <c r="EA263" s="176">
        <v>41.442</v>
      </c>
      <c r="EB263" s="176">
        <v>413.18299999999999</v>
      </c>
      <c r="EC263" s="176">
        <v>249.76300000000001</v>
      </c>
      <c r="ED263" s="176">
        <v>210.52</v>
      </c>
      <c r="EE263" s="176">
        <v>421.99900000000002</v>
      </c>
      <c r="EF263" s="277">
        <f t="shared" si="6"/>
        <v>1610.3710000000001</v>
      </c>
      <c r="EG263" s="277">
        <f t="shared" si="7"/>
        <v>2708.7700000000004</v>
      </c>
    </row>
    <row r="264" spans="1:137" ht="25.5" x14ac:dyDescent="0.2">
      <c r="A264" s="228" t="str">
        <f>IF('1'!$A$1=1,B264,C264)</f>
        <v>Gross acquisitions (DR.) / disposals (CR.) of nonproduced nonfinancial assets</v>
      </c>
      <c r="B264" s="229" t="s">
        <v>363</v>
      </c>
      <c r="C264" s="229" t="s">
        <v>362</v>
      </c>
      <c r="D264" s="179">
        <v>0</v>
      </c>
      <c r="E264" s="179">
        <v>-24.480000000000004</v>
      </c>
      <c r="F264" s="179">
        <v>0</v>
      </c>
      <c r="G264" s="179">
        <v>0</v>
      </c>
      <c r="H264" s="179">
        <v>0</v>
      </c>
      <c r="I264" s="179">
        <v>0</v>
      </c>
      <c r="J264" s="179">
        <v>826.78100000000006</v>
      </c>
      <c r="K264" s="179">
        <v>173.01500000000001</v>
      </c>
      <c r="L264" s="179">
        <v>65.350999999999999</v>
      </c>
      <c r="M264" s="179">
        <v>21.841999999999999</v>
      </c>
      <c r="N264" s="179">
        <v>69.938000000000002</v>
      </c>
      <c r="O264" s="179">
        <v>0</v>
      </c>
      <c r="P264" s="179">
        <v>-48.518999999999991</v>
      </c>
      <c r="Q264" s="179">
        <v>659.827</v>
      </c>
      <c r="R264" s="179">
        <v>79.068999999999988</v>
      </c>
      <c r="S264" s="179">
        <v>51.259</v>
      </c>
      <c r="T264" s="179">
        <v>277.27100000000002</v>
      </c>
      <c r="U264" s="179">
        <v>0</v>
      </c>
      <c r="V264" s="179">
        <v>421.88499999999999</v>
      </c>
      <c r="W264" s="179">
        <v>300.77800000000002</v>
      </c>
      <c r="X264" s="179">
        <v>131.37799999999999</v>
      </c>
      <c r="Y264" s="179">
        <v>334.84499999999997</v>
      </c>
      <c r="Z264" s="179">
        <v>0</v>
      </c>
      <c r="AA264" s="179">
        <v>-52.408999999999999</v>
      </c>
      <c r="AB264" s="179">
        <v>0</v>
      </c>
      <c r="AC264" s="179">
        <v>108.111</v>
      </c>
      <c r="AD264" s="179">
        <v>27.001999999999999</v>
      </c>
      <c r="AE264" s="179">
        <v>-26.856999999999999</v>
      </c>
      <c r="AF264" s="179">
        <v>-132.11799999999999</v>
      </c>
      <c r="AG264" s="179">
        <v>26.109000000000002</v>
      </c>
      <c r="AH264" s="179">
        <v>181.785</v>
      </c>
      <c r="AI264" s="179">
        <v>25.635000000000002</v>
      </c>
      <c r="AJ264" s="179">
        <v>26.109000000000002</v>
      </c>
      <c r="AK264" s="179">
        <v>0</v>
      </c>
      <c r="AL264" s="179">
        <v>-133.52600000000001</v>
      </c>
      <c r="AM264" s="179">
        <v>-330.19799999999998</v>
      </c>
      <c r="AN264" s="179">
        <v>0</v>
      </c>
      <c r="AO264" s="179">
        <v>-27.170999999999999</v>
      </c>
      <c r="AP264" s="179">
        <v>52.682000000000002</v>
      </c>
      <c r="AQ264" s="179">
        <v>-130.75899999999999</v>
      </c>
      <c r="AR264" s="179">
        <v>0</v>
      </c>
      <c r="AS264" s="179">
        <v>-26.202999999999996</v>
      </c>
      <c r="AT264" s="179">
        <v>765.62000000000012</v>
      </c>
      <c r="AU264" s="179">
        <v>27.483000000000004</v>
      </c>
      <c r="AV264" s="179">
        <v>140.95599999999999</v>
      </c>
      <c r="AW264" s="179">
        <v>-56.25500000000001</v>
      </c>
      <c r="AX264" s="179">
        <v>27.933</v>
      </c>
      <c r="AY264" s="179">
        <v>-55.578000000000003</v>
      </c>
      <c r="AZ264" s="179">
        <v>-167.27500000000001</v>
      </c>
      <c r="BA264" s="179">
        <v>54.322000000000003</v>
      </c>
      <c r="BB264" s="179">
        <v>-241.77199999999999</v>
      </c>
      <c r="BC264" s="179">
        <v>0</v>
      </c>
      <c r="BD264" s="179">
        <v>105.515</v>
      </c>
      <c r="BE264" s="179">
        <v>0</v>
      </c>
      <c r="BF264" s="179">
        <v>901.29700000000003</v>
      </c>
      <c r="BG264" s="179">
        <v>50.494</v>
      </c>
      <c r="BH264" s="179">
        <v>-24.769999999999996</v>
      </c>
      <c r="BI264" s="179">
        <v>24.808</v>
      </c>
      <c r="BJ264" s="179">
        <v>-24.367999999999999</v>
      </c>
      <c r="BK264" s="179">
        <v>23.609000000000002</v>
      </c>
      <c r="BL264" s="179">
        <v>0</v>
      </c>
      <c r="BM264" s="179">
        <v>49.193000000000005</v>
      </c>
      <c r="BN264" s="179">
        <v>0</v>
      </c>
      <c r="BO264" s="179">
        <v>0</v>
      </c>
      <c r="BP264" s="179">
        <v>0</v>
      </c>
      <c r="BQ264" s="179">
        <v>0</v>
      </c>
      <c r="BR264" s="179">
        <v>27.312999999999999</v>
      </c>
      <c r="BS264" s="179">
        <v>0</v>
      </c>
      <c r="BT264" s="179">
        <v>55.953000000000003</v>
      </c>
      <c r="BU264" s="179">
        <v>-56.65</v>
      </c>
      <c r="BV264" s="179">
        <v>28.31</v>
      </c>
      <c r="BW264" s="179">
        <v>-394.37599999999998</v>
      </c>
      <c r="BX264" s="179">
        <v>28.22</v>
      </c>
      <c r="BY264" s="179">
        <v>27.883999999999997</v>
      </c>
      <c r="BZ264" s="179">
        <v>27.795000000000002</v>
      </c>
      <c r="CA264" s="179">
        <v>0</v>
      </c>
      <c r="CB264" s="179">
        <v>110.411</v>
      </c>
      <c r="CC264" s="179">
        <v>-27.24</v>
      </c>
      <c r="CD264" s="179">
        <v>27.215000000000003</v>
      </c>
      <c r="CE264" s="179">
        <v>-133.92400000000001</v>
      </c>
      <c r="CF264" s="179">
        <v>-53.454999999999998</v>
      </c>
      <c r="CG264" s="179">
        <v>0</v>
      </c>
      <c r="CH264" s="179">
        <v>0</v>
      </c>
      <c r="CI264" s="179">
        <v>0</v>
      </c>
      <c r="CJ264" s="179">
        <v>-83.944000000000003</v>
      </c>
      <c r="CK264" s="179">
        <v>56.828000000000003</v>
      </c>
      <c r="CL264" s="179">
        <v>29.254999999999999</v>
      </c>
      <c r="CM264" s="179">
        <v>58.51</v>
      </c>
      <c r="CN264" s="179">
        <v>0</v>
      </c>
      <c r="CO264" s="179">
        <v>29.254999999999999</v>
      </c>
      <c r="CP264" s="179">
        <v>254.80099999999999</v>
      </c>
      <c r="CQ264" s="179">
        <v>182.84299999999999</v>
      </c>
      <c r="CR264" s="179">
        <v>-36.569000000000003</v>
      </c>
      <c r="CS264" s="179">
        <v>73.136999999999986</v>
      </c>
      <c r="CT264" s="179">
        <v>0</v>
      </c>
      <c r="CU264" s="179">
        <v>0</v>
      </c>
      <c r="CV264" s="179">
        <v>36.569000000000003</v>
      </c>
      <c r="CW264" s="179">
        <v>914.21499999999992</v>
      </c>
      <c r="CX264" s="179">
        <v>-36.569000000000003</v>
      </c>
      <c r="CY264" s="179">
        <v>182.84300000000002</v>
      </c>
      <c r="CZ264" s="179">
        <v>73.137</v>
      </c>
      <c r="DA264" s="179">
        <v>36.569000000000003</v>
      </c>
      <c r="DB264" s="179">
        <v>292.54899999999998</v>
      </c>
      <c r="DC264" s="179">
        <v>182.84299999999999</v>
      </c>
      <c r="DD264" s="179">
        <v>-36.567999999999998</v>
      </c>
      <c r="DE264" s="179">
        <v>73.037999999999997</v>
      </c>
      <c r="DF264" s="179">
        <v>0</v>
      </c>
      <c r="DG264" s="179">
        <v>37.094000000000001</v>
      </c>
      <c r="DH264" s="179">
        <v>151.47400000000005</v>
      </c>
      <c r="DI264" s="179">
        <v>-379.72899999999998</v>
      </c>
      <c r="DJ264" s="179">
        <v>695.94900000000007</v>
      </c>
      <c r="DK264" s="179">
        <v>0</v>
      </c>
      <c r="DL264" s="179">
        <v>79.419999999999987</v>
      </c>
      <c r="DM264" s="179">
        <v>-364.298</v>
      </c>
      <c r="DN264" s="179">
        <v>122.97099999999999</v>
      </c>
      <c r="DO264" s="179">
        <v>205.947</v>
      </c>
      <c r="DP264" s="179">
        <v>-41.248000000000005</v>
      </c>
      <c r="DQ264" s="179">
        <v>41.241999999999997</v>
      </c>
      <c r="DR264" s="179">
        <v>-41.35</v>
      </c>
      <c r="DS264" s="179">
        <v>-41.752000000000002</v>
      </c>
      <c r="DT264" s="179">
        <v>421.09000000000003</v>
      </c>
      <c r="DU264" s="179">
        <v>791.75099999999998</v>
      </c>
      <c r="DV264" s="179">
        <v>-580.73</v>
      </c>
      <c r="DW264" s="179">
        <v>-41.412999999999982</v>
      </c>
      <c r="DX264" s="179">
        <v>41.53</v>
      </c>
      <c r="DY264" s="179">
        <v>-124.738</v>
      </c>
      <c r="DZ264" s="179">
        <v>83.588000000000008</v>
      </c>
      <c r="EA264" s="179">
        <v>82.883999999999986</v>
      </c>
      <c r="EB264" s="179">
        <v>-123.95499999999998</v>
      </c>
      <c r="EC264" s="179">
        <v>124.881</v>
      </c>
      <c r="ED264" s="179">
        <v>210.52</v>
      </c>
      <c r="EE264" s="179">
        <v>-379.79900000000004</v>
      </c>
      <c r="EF264" s="278">
        <f t="shared" ref="EF264:EF327" si="8">SUM(DH264:DS264)</f>
        <v>428.62600000000015</v>
      </c>
      <c r="EG264" s="278">
        <f t="shared" ref="EG264:EG327" si="9">SUM(DT264:EE264)</f>
        <v>505.60899999999975</v>
      </c>
    </row>
    <row r="265" spans="1:137" x14ac:dyDescent="0.2">
      <c r="A265" s="226" t="str">
        <f>IF('1'!$A$1=1,B265,C265)</f>
        <v xml:space="preserve">  Credit</v>
      </c>
      <c r="B265" s="227" t="s">
        <v>214</v>
      </c>
      <c r="C265" s="227" t="s">
        <v>219</v>
      </c>
      <c r="D265" s="176">
        <v>0</v>
      </c>
      <c r="E265" s="176">
        <v>73.44</v>
      </c>
      <c r="F265" s="176">
        <v>23.256</v>
      </c>
      <c r="G265" s="176">
        <v>22.709</v>
      </c>
      <c r="H265" s="176">
        <v>20.914999999999999</v>
      </c>
      <c r="I265" s="176">
        <v>21.233000000000001</v>
      </c>
      <c r="J265" s="176">
        <v>848.53800000000001</v>
      </c>
      <c r="K265" s="176">
        <v>216.26900000000001</v>
      </c>
      <c r="L265" s="176">
        <v>87.134</v>
      </c>
      <c r="M265" s="176">
        <v>43.683</v>
      </c>
      <c r="N265" s="176">
        <v>93.251000000000005</v>
      </c>
      <c r="O265" s="176">
        <v>23.408000000000001</v>
      </c>
      <c r="P265" s="176">
        <v>97.039000000000001</v>
      </c>
      <c r="Q265" s="176">
        <v>765.399</v>
      </c>
      <c r="R265" s="176">
        <v>105.425</v>
      </c>
      <c r="S265" s="176">
        <v>51.259</v>
      </c>
      <c r="T265" s="176">
        <v>277.27100000000002</v>
      </c>
      <c r="U265" s="176">
        <v>24.951000000000001</v>
      </c>
      <c r="V265" s="176">
        <v>446.702</v>
      </c>
      <c r="W265" s="176">
        <v>300.77800000000002</v>
      </c>
      <c r="X265" s="176">
        <v>157.65299999999999</v>
      </c>
      <c r="Y265" s="176">
        <v>360.60199999999998</v>
      </c>
      <c r="Z265" s="176">
        <v>25.701000000000001</v>
      </c>
      <c r="AA265" s="176">
        <v>0</v>
      </c>
      <c r="AB265" s="176">
        <v>0</v>
      </c>
      <c r="AC265" s="176">
        <v>108.111</v>
      </c>
      <c r="AD265" s="176">
        <v>27.001999999999999</v>
      </c>
      <c r="AE265" s="176">
        <v>0</v>
      </c>
      <c r="AF265" s="176">
        <v>0</v>
      </c>
      <c r="AG265" s="176">
        <v>26.109000000000002</v>
      </c>
      <c r="AH265" s="176">
        <v>233.72399999999999</v>
      </c>
      <c r="AI265" s="176">
        <v>25.635000000000002</v>
      </c>
      <c r="AJ265" s="176">
        <v>26.109000000000002</v>
      </c>
      <c r="AK265" s="176">
        <v>0</v>
      </c>
      <c r="AL265" s="176">
        <v>0</v>
      </c>
      <c r="AM265" s="176">
        <v>27.516999999999999</v>
      </c>
      <c r="AN265" s="176">
        <v>56.869</v>
      </c>
      <c r="AO265" s="176">
        <v>0</v>
      </c>
      <c r="AP265" s="176">
        <v>52.682000000000002</v>
      </c>
      <c r="AQ265" s="176">
        <v>0</v>
      </c>
      <c r="AR265" s="176">
        <v>0</v>
      </c>
      <c r="AS265" s="176">
        <v>52.404000000000003</v>
      </c>
      <c r="AT265" s="176">
        <v>1082.4280000000001</v>
      </c>
      <c r="AU265" s="176">
        <v>82.447000000000003</v>
      </c>
      <c r="AV265" s="176">
        <v>197.339</v>
      </c>
      <c r="AW265" s="176">
        <v>28.126999999999999</v>
      </c>
      <c r="AX265" s="176">
        <v>27.933</v>
      </c>
      <c r="AY265" s="176">
        <v>27.789000000000001</v>
      </c>
      <c r="AZ265" s="176">
        <v>27.879000000000001</v>
      </c>
      <c r="BA265" s="176">
        <v>380.25</v>
      </c>
      <c r="BB265" s="176">
        <v>0</v>
      </c>
      <c r="BC265" s="176">
        <v>0</v>
      </c>
      <c r="BD265" s="176">
        <v>105.515</v>
      </c>
      <c r="BE265" s="176">
        <v>26.5</v>
      </c>
      <c r="BF265" s="176">
        <v>901.29700000000003</v>
      </c>
      <c r="BG265" s="176">
        <v>50.494</v>
      </c>
      <c r="BH265" s="176">
        <v>74.308999999999997</v>
      </c>
      <c r="BI265" s="176">
        <v>49.616</v>
      </c>
      <c r="BJ265" s="176">
        <v>0</v>
      </c>
      <c r="BK265" s="176">
        <v>23.609000000000002</v>
      </c>
      <c r="BL265" s="176">
        <v>24.119</v>
      </c>
      <c r="BM265" s="176">
        <v>73.790000000000006</v>
      </c>
      <c r="BN265" s="176">
        <v>0</v>
      </c>
      <c r="BO265" s="176">
        <v>0</v>
      </c>
      <c r="BP265" s="176">
        <v>26.814</v>
      </c>
      <c r="BQ265" s="176">
        <v>0</v>
      </c>
      <c r="BR265" s="176">
        <v>54.625999999999998</v>
      </c>
      <c r="BS265" s="176">
        <v>82.563999999999993</v>
      </c>
      <c r="BT265" s="176">
        <v>83.93</v>
      </c>
      <c r="BU265" s="176">
        <v>56.65</v>
      </c>
      <c r="BV265" s="176">
        <v>28.31</v>
      </c>
      <c r="BW265" s="176">
        <v>0</v>
      </c>
      <c r="BX265" s="176">
        <v>28.22</v>
      </c>
      <c r="BY265" s="176">
        <v>55.768999999999998</v>
      </c>
      <c r="BZ265" s="176">
        <v>55.591000000000001</v>
      </c>
      <c r="CA265" s="176">
        <v>0</v>
      </c>
      <c r="CB265" s="176">
        <v>110.411</v>
      </c>
      <c r="CC265" s="176">
        <v>27.24</v>
      </c>
      <c r="CD265" s="176">
        <v>136.07300000000001</v>
      </c>
      <c r="CE265" s="176">
        <v>26.785</v>
      </c>
      <c r="CF265" s="176">
        <v>53.456000000000003</v>
      </c>
      <c r="CG265" s="176">
        <v>0</v>
      </c>
      <c r="CH265" s="176">
        <v>0</v>
      </c>
      <c r="CI265" s="176">
        <v>27.213000000000001</v>
      </c>
      <c r="CJ265" s="176">
        <v>0</v>
      </c>
      <c r="CK265" s="176">
        <v>113.655</v>
      </c>
      <c r="CL265" s="176">
        <v>29.254999999999999</v>
      </c>
      <c r="CM265" s="176">
        <v>58.51</v>
      </c>
      <c r="CN265" s="176">
        <v>0</v>
      </c>
      <c r="CO265" s="176">
        <v>29.254999999999999</v>
      </c>
      <c r="CP265" s="176">
        <v>254.80099999999999</v>
      </c>
      <c r="CQ265" s="176">
        <v>182.84299999999999</v>
      </c>
      <c r="CR265" s="176">
        <v>0</v>
      </c>
      <c r="CS265" s="176">
        <v>182.84299999999999</v>
      </c>
      <c r="CT265" s="176">
        <v>0</v>
      </c>
      <c r="CU265" s="176">
        <v>0</v>
      </c>
      <c r="CV265" s="176">
        <v>36.569000000000003</v>
      </c>
      <c r="CW265" s="176">
        <v>1133.627</v>
      </c>
      <c r="CX265" s="176">
        <v>0</v>
      </c>
      <c r="CY265" s="176">
        <v>219.41200000000001</v>
      </c>
      <c r="CZ265" s="176">
        <v>146.274</v>
      </c>
      <c r="DA265" s="176">
        <v>36.569000000000003</v>
      </c>
      <c r="DB265" s="176">
        <v>585.09799999999996</v>
      </c>
      <c r="DC265" s="176">
        <v>365.68599999999998</v>
      </c>
      <c r="DD265" s="176">
        <v>109.706</v>
      </c>
      <c r="DE265" s="176">
        <v>146.07599999999999</v>
      </c>
      <c r="DF265" s="176">
        <v>36.155000000000001</v>
      </c>
      <c r="DG265" s="176">
        <v>37.094000000000001</v>
      </c>
      <c r="DH265" s="176">
        <v>454.42200000000003</v>
      </c>
      <c r="DI265" s="176">
        <v>37.972999999999999</v>
      </c>
      <c r="DJ265" s="176">
        <v>811.94100000000003</v>
      </c>
      <c r="DK265" s="176">
        <v>0</v>
      </c>
      <c r="DL265" s="176">
        <v>119.13</v>
      </c>
      <c r="DM265" s="176">
        <v>80.954999999999998</v>
      </c>
      <c r="DN265" s="176">
        <v>204.95099999999999</v>
      </c>
      <c r="DO265" s="176">
        <v>247.136</v>
      </c>
      <c r="DP265" s="176">
        <v>41.247</v>
      </c>
      <c r="DQ265" s="176">
        <v>41.241999999999997</v>
      </c>
      <c r="DR265" s="176">
        <v>0</v>
      </c>
      <c r="DS265" s="176">
        <v>0</v>
      </c>
      <c r="DT265" s="176">
        <v>547.41700000000003</v>
      </c>
      <c r="DU265" s="176">
        <v>958.43499999999995</v>
      </c>
      <c r="DV265" s="176">
        <v>0</v>
      </c>
      <c r="DW265" s="176">
        <v>207.06800000000001</v>
      </c>
      <c r="DX265" s="176">
        <v>83.06</v>
      </c>
      <c r="DY265" s="176">
        <v>41.579000000000001</v>
      </c>
      <c r="DZ265" s="176">
        <v>125.38200000000001</v>
      </c>
      <c r="EA265" s="176">
        <v>124.32599999999999</v>
      </c>
      <c r="EB265" s="176">
        <v>289.22800000000001</v>
      </c>
      <c r="EC265" s="176">
        <v>374.64400000000001</v>
      </c>
      <c r="ED265" s="176">
        <v>421.04</v>
      </c>
      <c r="EE265" s="176">
        <v>42.2</v>
      </c>
      <c r="EF265" s="277">
        <f t="shared" si="8"/>
        <v>2038.9969999999998</v>
      </c>
      <c r="EG265" s="277">
        <f t="shared" si="9"/>
        <v>3214.3789999999999</v>
      </c>
    </row>
    <row r="266" spans="1:137" x14ac:dyDescent="0.2">
      <c r="A266" s="226" t="str">
        <f>IF('1'!$A$1=1,B266,C266)</f>
        <v xml:space="preserve">  Debit</v>
      </c>
      <c r="B266" s="227" t="s">
        <v>216</v>
      </c>
      <c r="C266" s="227" t="s">
        <v>220</v>
      </c>
      <c r="D266" s="176">
        <v>0</v>
      </c>
      <c r="E266" s="176">
        <v>97.92</v>
      </c>
      <c r="F266" s="176">
        <v>23.256</v>
      </c>
      <c r="G266" s="176">
        <v>22.709</v>
      </c>
      <c r="H266" s="176">
        <v>20.914999999999999</v>
      </c>
      <c r="I266" s="176">
        <v>21.233000000000001</v>
      </c>
      <c r="J266" s="176">
        <v>21.757000000000001</v>
      </c>
      <c r="K266" s="176">
        <v>43.253999999999998</v>
      </c>
      <c r="L266" s="176">
        <v>21.783000000000001</v>
      </c>
      <c r="M266" s="176">
        <v>21.841000000000001</v>
      </c>
      <c r="N266" s="176">
        <v>23.312999999999999</v>
      </c>
      <c r="O266" s="176">
        <v>23.408000000000001</v>
      </c>
      <c r="P266" s="176">
        <v>145.55799999999999</v>
      </c>
      <c r="Q266" s="176">
        <v>105.572</v>
      </c>
      <c r="R266" s="176">
        <v>26.356000000000002</v>
      </c>
      <c r="S266" s="176">
        <v>0</v>
      </c>
      <c r="T266" s="176">
        <v>0</v>
      </c>
      <c r="U266" s="176">
        <v>24.951000000000001</v>
      </c>
      <c r="V266" s="176">
        <v>24.817</v>
      </c>
      <c r="W266" s="176">
        <v>0</v>
      </c>
      <c r="X266" s="176">
        <v>26.274999999999999</v>
      </c>
      <c r="Y266" s="176">
        <v>25.757000000000001</v>
      </c>
      <c r="Z266" s="176">
        <v>25.701000000000001</v>
      </c>
      <c r="AA266" s="176">
        <v>52.408999999999999</v>
      </c>
      <c r="AB266" s="176">
        <v>0</v>
      </c>
      <c r="AC266" s="176">
        <v>0</v>
      </c>
      <c r="AD266" s="176">
        <v>0</v>
      </c>
      <c r="AE266" s="176">
        <v>26.856999999999999</v>
      </c>
      <c r="AF266" s="176">
        <v>132.11799999999999</v>
      </c>
      <c r="AG266" s="176">
        <v>0</v>
      </c>
      <c r="AH266" s="176">
        <v>51.939</v>
      </c>
      <c r="AI266" s="176">
        <v>0</v>
      </c>
      <c r="AJ266" s="176">
        <v>0</v>
      </c>
      <c r="AK266" s="176">
        <v>0</v>
      </c>
      <c r="AL266" s="176">
        <v>133.52600000000001</v>
      </c>
      <c r="AM266" s="176">
        <v>357.71499999999997</v>
      </c>
      <c r="AN266" s="176">
        <v>56.869</v>
      </c>
      <c r="AO266" s="176">
        <v>27.170999999999999</v>
      </c>
      <c r="AP266" s="176">
        <v>0</v>
      </c>
      <c r="AQ266" s="176">
        <v>130.75899999999999</v>
      </c>
      <c r="AR266" s="176">
        <v>0</v>
      </c>
      <c r="AS266" s="176">
        <v>78.606999999999999</v>
      </c>
      <c r="AT266" s="176">
        <v>316.80799999999999</v>
      </c>
      <c r="AU266" s="176">
        <v>54.963999999999999</v>
      </c>
      <c r="AV266" s="176">
        <v>56.383000000000003</v>
      </c>
      <c r="AW266" s="176">
        <v>84.382000000000005</v>
      </c>
      <c r="AX266" s="176">
        <v>0</v>
      </c>
      <c r="AY266" s="176">
        <v>83.367000000000004</v>
      </c>
      <c r="AZ266" s="176">
        <v>195.154</v>
      </c>
      <c r="BA266" s="176">
        <v>325.928</v>
      </c>
      <c r="BB266" s="176">
        <v>241.77199999999999</v>
      </c>
      <c r="BC266" s="176">
        <v>0</v>
      </c>
      <c r="BD266" s="176">
        <v>0</v>
      </c>
      <c r="BE266" s="176">
        <v>26.5</v>
      </c>
      <c r="BF266" s="176">
        <v>0</v>
      </c>
      <c r="BG266" s="176">
        <v>0</v>
      </c>
      <c r="BH266" s="176">
        <v>99.078999999999994</v>
      </c>
      <c r="BI266" s="176">
        <v>24.808</v>
      </c>
      <c r="BJ266" s="176">
        <v>24.367999999999999</v>
      </c>
      <c r="BK266" s="176">
        <v>0</v>
      </c>
      <c r="BL266" s="176">
        <v>24.119</v>
      </c>
      <c r="BM266" s="176">
        <v>24.597000000000001</v>
      </c>
      <c r="BN266" s="176">
        <v>0</v>
      </c>
      <c r="BO266" s="176">
        <v>0</v>
      </c>
      <c r="BP266" s="176">
        <v>26.814</v>
      </c>
      <c r="BQ266" s="176">
        <v>0</v>
      </c>
      <c r="BR266" s="176">
        <v>27.312999999999999</v>
      </c>
      <c r="BS266" s="176">
        <v>82.563999999999993</v>
      </c>
      <c r="BT266" s="176">
        <v>27.977</v>
      </c>
      <c r="BU266" s="176">
        <v>113.3</v>
      </c>
      <c r="BV266" s="176">
        <v>0</v>
      </c>
      <c r="BW266" s="176">
        <v>394.37599999999998</v>
      </c>
      <c r="BX266" s="176">
        <v>0</v>
      </c>
      <c r="BY266" s="176">
        <v>27.885000000000002</v>
      </c>
      <c r="BZ266" s="176">
        <v>27.795999999999999</v>
      </c>
      <c r="CA266" s="176">
        <v>0</v>
      </c>
      <c r="CB266" s="176">
        <v>0</v>
      </c>
      <c r="CC266" s="176">
        <v>54.48</v>
      </c>
      <c r="CD266" s="176">
        <v>108.858</v>
      </c>
      <c r="CE266" s="176">
        <v>160.709</v>
      </c>
      <c r="CF266" s="176">
        <v>106.911</v>
      </c>
      <c r="CG266" s="176">
        <v>0</v>
      </c>
      <c r="CH266" s="176">
        <v>0</v>
      </c>
      <c r="CI266" s="176">
        <v>27.213000000000001</v>
      </c>
      <c r="CJ266" s="176">
        <v>83.944000000000003</v>
      </c>
      <c r="CK266" s="176">
        <v>56.826999999999998</v>
      </c>
      <c r="CL266" s="176">
        <v>0</v>
      </c>
      <c r="CM266" s="176">
        <v>0</v>
      </c>
      <c r="CN266" s="176">
        <v>0</v>
      </c>
      <c r="CO266" s="176">
        <v>0</v>
      </c>
      <c r="CP266" s="176">
        <v>0</v>
      </c>
      <c r="CQ266" s="176">
        <v>0</v>
      </c>
      <c r="CR266" s="176">
        <v>36.569000000000003</v>
      </c>
      <c r="CS266" s="176">
        <v>109.706</v>
      </c>
      <c r="CT266" s="176">
        <v>0</v>
      </c>
      <c r="CU266" s="176">
        <v>0</v>
      </c>
      <c r="CV266" s="176">
        <v>0</v>
      </c>
      <c r="CW266" s="176">
        <v>219.41200000000001</v>
      </c>
      <c r="CX266" s="176">
        <v>36.569000000000003</v>
      </c>
      <c r="CY266" s="176">
        <v>36.569000000000003</v>
      </c>
      <c r="CZ266" s="176">
        <v>73.137</v>
      </c>
      <c r="DA266" s="176">
        <v>0</v>
      </c>
      <c r="DB266" s="176">
        <v>292.54899999999998</v>
      </c>
      <c r="DC266" s="176">
        <v>182.84299999999999</v>
      </c>
      <c r="DD266" s="176">
        <v>146.274</v>
      </c>
      <c r="DE266" s="176">
        <v>73.037999999999997</v>
      </c>
      <c r="DF266" s="176">
        <v>36.155000000000001</v>
      </c>
      <c r="DG266" s="176">
        <v>0</v>
      </c>
      <c r="DH266" s="176">
        <v>302.94799999999998</v>
      </c>
      <c r="DI266" s="176">
        <v>417.702</v>
      </c>
      <c r="DJ266" s="176">
        <v>115.992</v>
      </c>
      <c r="DK266" s="176">
        <v>0</v>
      </c>
      <c r="DL266" s="176">
        <v>39.71</v>
      </c>
      <c r="DM266" s="176">
        <v>445.25299999999999</v>
      </c>
      <c r="DN266" s="176">
        <v>81.98</v>
      </c>
      <c r="DO266" s="176">
        <v>41.189</v>
      </c>
      <c r="DP266" s="176">
        <v>82.495000000000005</v>
      </c>
      <c r="DQ266" s="176">
        <v>0</v>
      </c>
      <c r="DR266" s="176">
        <v>41.35</v>
      </c>
      <c r="DS266" s="176">
        <v>41.752000000000002</v>
      </c>
      <c r="DT266" s="176">
        <v>126.327</v>
      </c>
      <c r="DU266" s="176">
        <v>166.684</v>
      </c>
      <c r="DV266" s="176">
        <v>580.73</v>
      </c>
      <c r="DW266" s="176">
        <v>248.48099999999999</v>
      </c>
      <c r="DX266" s="176">
        <v>41.53</v>
      </c>
      <c r="DY266" s="176">
        <v>166.31700000000001</v>
      </c>
      <c r="DZ266" s="176">
        <v>41.793999999999997</v>
      </c>
      <c r="EA266" s="176">
        <v>41.442</v>
      </c>
      <c r="EB266" s="176">
        <v>413.18299999999999</v>
      </c>
      <c r="EC266" s="176">
        <v>249.76300000000001</v>
      </c>
      <c r="ED266" s="176">
        <v>210.52</v>
      </c>
      <c r="EE266" s="176">
        <v>421.99900000000002</v>
      </c>
      <c r="EF266" s="277">
        <f t="shared" si="8"/>
        <v>1610.3710000000001</v>
      </c>
      <c r="EG266" s="277">
        <f t="shared" si="9"/>
        <v>2708.7700000000004</v>
      </c>
    </row>
    <row r="267" spans="1:137" x14ac:dyDescent="0.2">
      <c r="A267" s="228" t="str">
        <f>IF('1'!$A$1=1,B267,C267)</f>
        <v>Capital transfers</v>
      </c>
      <c r="B267" s="229" t="s">
        <v>365</v>
      </c>
      <c r="C267" s="229" t="s">
        <v>364</v>
      </c>
      <c r="D267" s="179">
        <v>0</v>
      </c>
      <c r="E267" s="179">
        <v>0</v>
      </c>
      <c r="F267" s="179">
        <v>5767.5410000000002</v>
      </c>
      <c r="G267" s="179">
        <v>22.709</v>
      </c>
      <c r="H267" s="179">
        <v>20.914999999999999</v>
      </c>
      <c r="I267" s="179">
        <v>3121.2270000000003</v>
      </c>
      <c r="J267" s="179">
        <v>87.028999999999996</v>
      </c>
      <c r="K267" s="179">
        <v>0</v>
      </c>
      <c r="L267" s="179">
        <v>21.783000000000001</v>
      </c>
      <c r="M267" s="179">
        <v>21.841000000000001</v>
      </c>
      <c r="N267" s="179">
        <v>23.312999999999999</v>
      </c>
      <c r="O267" s="179">
        <v>0</v>
      </c>
      <c r="P267" s="179">
        <v>24.26</v>
      </c>
      <c r="Q267" s="179">
        <v>0</v>
      </c>
      <c r="R267" s="179">
        <v>26.356000000000002</v>
      </c>
      <c r="S267" s="179">
        <v>25.629000000000001</v>
      </c>
      <c r="T267" s="179">
        <v>25.206</v>
      </c>
      <c r="U267" s="179">
        <v>0</v>
      </c>
      <c r="V267" s="179">
        <v>0</v>
      </c>
      <c r="W267" s="179">
        <v>25.065000000000001</v>
      </c>
      <c r="X267" s="179">
        <v>26.274999999999999</v>
      </c>
      <c r="Y267" s="179">
        <v>25.757000000000001</v>
      </c>
      <c r="Z267" s="179">
        <v>25.701000000000001</v>
      </c>
      <c r="AA267" s="179">
        <v>0</v>
      </c>
      <c r="AB267" s="179">
        <v>27.151</v>
      </c>
      <c r="AC267" s="179">
        <v>0</v>
      </c>
      <c r="AD267" s="179">
        <v>0</v>
      </c>
      <c r="AE267" s="179">
        <v>26.856999999999999</v>
      </c>
      <c r="AF267" s="179">
        <v>0</v>
      </c>
      <c r="AG267" s="179">
        <v>0</v>
      </c>
      <c r="AH267" s="179">
        <v>0</v>
      </c>
      <c r="AI267" s="179">
        <v>0</v>
      </c>
      <c r="AJ267" s="179">
        <v>0</v>
      </c>
      <c r="AK267" s="179">
        <v>26.655000000000001</v>
      </c>
      <c r="AL267" s="179">
        <v>0</v>
      </c>
      <c r="AM267" s="179">
        <v>27.516999999999999</v>
      </c>
      <c r="AN267" s="179">
        <v>0</v>
      </c>
      <c r="AO267" s="179">
        <v>27.170999999999999</v>
      </c>
      <c r="AP267" s="179">
        <v>0</v>
      </c>
      <c r="AQ267" s="179">
        <v>26.152000000000001</v>
      </c>
      <c r="AR267" s="179">
        <v>0</v>
      </c>
      <c r="AS267" s="179">
        <v>26.202000000000002</v>
      </c>
      <c r="AT267" s="179">
        <v>26.401</v>
      </c>
      <c r="AU267" s="179">
        <v>54.963999999999999</v>
      </c>
      <c r="AV267" s="179">
        <v>0</v>
      </c>
      <c r="AW267" s="179">
        <v>28.126999999999999</v>
      </c>
      <c r="AX267" s="179">
        <v>55.866999999999997</v>
      </c>
      <c r="AY267" s="179">
        <v>27.789000000000001</v>
      </c>
      <c r="AZ267" s="179">
        <v>27.879000000000001</v>
      </c>
      <c r="BA267" s="179">
        <v>0</v>
      </c>
      <c r="BB267" s="179">
        <v>26.864000000000001</v>
      </c>
      <c r="BC267" s="179">
        <v>26.811</v>
      </c>
      <c r="BD267" s="179">
        <v>26.379000000000001</v>
      </c>
      <c r="BE267" s="179">
        <v>26.5</v>
      </c>
      <c r="BF267" s="179">
        <v>51.503</v>
      </c>
      <c r="BG267" s="179">
        <v>25.247</v>
      </c>
      <c r="BH267" s="179">
        <v>0</v>
      </c>
      <c r="BI267" s="179">
        <v>24.808</v>
      </c>
      <c r="BJ267" s="179">
        <v>24.367999999999999</v>
      </c>
      <c r="BK267" s="179">
        <v>0</v>
      </c>
      <c r="BL267" s="179">
        <v>48.238999999999997</v>
      </c>
      <c r="BM267" s="179">
        <v>0</v>
      </c>
      <c r="BN267" s="179">
        <v>26.411999999999999</v>
      </c>
      <c r="BO267" s="179">
        <v>0</v>
      </c>
      <c r="BP267" s="179">
        <v>26.814</v>
      </c>
      <c r="BQ267" s="179">
        <v>53.414999999999999</v>
      </c>
      <c r="BR267" s="179">
        <v>0</v>
      </c>
      <c r="BS267" s="179">
        <v>0</v>
      </c>
      <c r="BT267" s="179">
        <v>27.977</v>
      </c>
      <c r="BU267" s="179">
        <v>28.324999999999999</v>
      </c>
      <c r="BV267" s="179">
        <v>0</v>
      </c>
      <c r="BW267" s="179">
        <v>-28.168999999999997</v>
      </c>
      <c r="BX267" s="179">
        <v>28.22</v>
      </c>
      <c r="BY267" s="179">
        <v>27.885000000000002</v>
      </c>
      <c r="BZ267" s="179">
        <v>27.795999999999999</v>
      </c>
      <c r="CA267" s="179">
        <v>27.93</v>
      </c>
      <c r="CB267" s="179">
        <v>27.603000000000002</v>
      </c>
      <c r="CC267" s="179">
        <v>54.48</v>
      </c>
      <c r="CD267" s="179">
        <v>27.215</v>
      </c>
      <c r="CE267" s="179">
        <v>53.57</v>
      </c>
      <c r="CF267" s="179">
        <v>26.728000000000002</v>
      </c>
      <c r="CG267" s="179">
        <v>52.749000000000002</v>
      </c>
      <c r="CH267" s="179">
        <v>26.446000000000002</v>
      </c>
      <c r="CI267" s="179">
        <v>27.213000000000001</v>
      </c>
      <c r="CJ267" s="179">
        <v>531.64499999999998</v>
      </c>
      <c r="CK267" s="179">
        <v>1108.133</v>
      </c>
      <c r="CL267" s="179">
        <v>0</v>
      </c>
      <c r="CM267" s="179">
        <v>29.254999999999999</v>
      </c>
      <c r="CN267" s="179">
        <v>87.765000000000001</v>
      </c>
      <c r="CO267" s="179">
        <v>263.29399999999998</v>
      </c>
      <c r="CP267" s="179">
        <v>477.75100000000003</v>
      </c>
      <c r="CQ267" s="179">
        <v>365.68600000000004</v>
      </c>
      <c r="CR267" s="179">
        <v>255.98</v>
      </c>
      <c r="CS267" s="179">
        <v>36.569000000000003</v>
      </c>
      <c r="CT267" s="179">
        <v>511.96100000000001</v>
      </c>
      <c r="CU267" s="179">
        <v>1755.2929999999999</v>
      </c>
      <c r="CV267" s="179">
        <v>402.255</v>
      </c>
      <c r="CW267" s="179">
        <v>36.569000000000003</v>
      </c>
      <c r="CX267" s="179">
        <v>475.392</v>
      </c>
      <c r="CY267" s="179">
        <v>621.66699999999992</v>
      </c>
      <c r="CZ267" s="179">
        <v>255.98</v>
      </c>
      <c r="DA267" s="179">
        <v>255.98099999999999</v>
      </c>
      <c r="DB267" s="179">
        <v>182.84300000000002</v>
      </c>
      <c r="DC267" s="179">
        <v>73.137</v>
      </c>
      <c r="DD267" s="179">
        <v>255.98099999999999</v>
      </c>
      <c r="DE267" s="179">
        <v>255.63300000000001</v>
      </c>
      <c r="DF267" s="179">
        <v>361.55399999999997</v>
      </c>
      <c r="DG267" s="179">
        <v>370.93899999999996</v>
      </c>
      <c r="DH267" s="179">
        <v>757.36900000000003</v>
      </c>
      <c r="DI267" s="179">
        <v>417.702</v>
      </c>
      <c r="DJ267" s="179">
        <v>579.95799999999997</v>
      </c>
      <c r="DK267" s="179">
        <v>590.40800000000002</v>
      </c>
      <c r="DL267" s="179">
        <v>1667.8219999999999</v>
      </c>
      <c r="DM267" s="179">
        <v>1740.5340000000001</v>
      </c>
      <c r="DN267" s="179">
        <v>1024.7539999999999</v>
      </c>
      <c r="DO267" s="179">
        <v>200880.57800000001</v>
      </c>
      <c r="DP267" s="179">
        <v>742.452</v>
      </c>
      <c r="DQ267" s="179">
        <v>412.42400000000004</v>
      </c>
      <c r="DR267" s="179">
        <v>702.95500000000004</v>
      </c>
      <c r="DS267" s="179">
        <v>501.024</v>
      </c>
      <c r="DT267" s="179">
        <v>589.52599999999995</v>
      </c>
      <c r="DU267" s="179">
        <v>125.01300000000001</v>
      </c>
      <c r="DV267" s="179">
        <v>3359.9369999999999</v>
      </c>
      <c r="DW267" s="179">
        <v>869.68399999999997</v>
      </c>
      <c r="DX267" s="179">
        <v>1412.02</v>
      </c>
      <c r="DY267" s="179">
        <v>166.31700000000001</v>
      </c>
      <c r="DZ267" s="179">
        <v>167.17599999999999</v>
      </c>
      <c r="EA267" s="179">
        <v>82.884</v>
      </c>
      <c r="EB267" s="179">
        <v>41.317999999999998</v>
      </c>
      <c r="EC267" s="179">
        <v>208.13499999999999</v>
      </c>
      <c r="ED267" s="179">
        <v>421.03999999999996</v>
      </c>
      <c r="EE267" s="179">
        <v>1898.9960000000001</v>
      </c>
      <c r="EF267" s="278">
        <f t="shared" si="8"/>
        <v>210017.97999999998</v>
      </c>
      <c r="EG267" s="278">
        <f t="shared" si="9"/>
        <v>9342.0460000000021</v>
      </c>
    </row>
    <row r="268" spans="1:137" x14ac:dyDescent="0.2">
      <c r="A268" s="226" t="str">
        <f>IF('1'!$A$1=1,B268,C268)</f>
        <v xml:space="preserve">  Credit</v>
      </c>
      <c r="B268" s="227" t="s">
        <v>214</v>
      </c>
      <c r="C268" s="227" t="s">
        <v>219</v>
      </c>
      <c r="D268" s="176">
        <v>0</v>
      </c>
      <c r="E268" s="176">
        <v>0</v>
      </c>
      <c r="F268" s="176">
        <v>5767.5410000000002</v>
      </c>
      <c r="G268" s="176">
        <v>22.709</v>
      </c>
      <c r="H268" s="176">
        <v>20.914999999999999</v>
      </c>
      <c r="I268" s="176">
        <v>3121.2270000000003</v>
      </c>
      <c r="J268" s="176">
        <v>87.028999999999996</v>
      </c>
      <c r="K268" s="176">
        <v>0</v>
      </c>
      <c r="L268" s="176">
        <v>21.783000000000001</v>
      </c>
      <c r="M268" s="176">
        <v>21.841000000000001</v>
      </c>
      <c r="N268" s="176">
        <v>23.312999999999999</v>
      </c>
      <c r="O268" s="176">
        <v>0</v>
      </c>
      <c r="P268" s="176">
        <v>24.26</v>
      </c>
      <c r="Q268" s="176">
        <v>0</v>
      </c>
      <c r="R268" s="176">
        <v>26.356000000000002</v>
      </c>
      <c r="S268" s="176">
        <v>25.629000000000001</v>
      </c>
      <c r="T268" s="176">
        <v>25.206</v>
      </c>
      <c r="U268" s="176">
        <v>0</v>
      </c>
      <c r="V268" s="176">
        <v>0</v>
      </c>
      <c r="W268" s="176">
        <v>25.065000000000001</v>
      </c>
      <c r="X268" s="176">
        <v>26.274999999999999</v>
      </c>
      <c r="Y268" s="176">
        <v>25.757000000000001</v>
      </c>
      <c r="Z268" s="176">
        <v>25.701000000000001</v>
      </c>
      <c r="AA268" s="176">
        <v>26.204999999999998</v>
      </c>
      <c r="AB268" s="176">
        <v>27.151</v>
      </c>
      <c r="AC268" s="176">
        <v>0</v>
      </c>
      <c r="AD268" s="176">
        <v>0</v>
      </c>
      <c r="AE268" s="176">
        <v>26.856999999999999</v>
      </c>
      <c r="AF268" s="176">
        <v>0</v>
      </c>
      <c r="AG268" s="176">
        <v>0</v>
      </c>
      <c r="AH268" s="176">
        <v>0</v>
      </c>
      <c r="AI268" s="176">
        <v>0</v>
      </c>
      <c r="AJ268" s="176">
        <v>0</v>
      </c>
      <c r="AK268" s="176">
        <v>26.655000000000001</v>
      </c>
      <c r="AL268" s="176">
        <v>0</v>
      </c>
      <c r="AM268" s="176">
        <v>27.516999999999999</v>
      </c>
      <c r="AN268" s="176">
        <v>0</v>
      </c>
      <c r="AO268" s="176">
        <v>27.170999999999999</v>
      </c>
      <c r="AP268" s="176">
        <v>0</v>
      </c>
      <c r="AQ268" s="176">
        <v>26.152000000000001</v>
      </c>
      <c r="AR268" s="176">
        <v>0</v>
      </c>
      <c r="AS268" s="176">
        <v>26.202000000000002</v>
      </c>
      <c r="AT268" s="176">
        <v>26.401</v>
      </c>
      <c r="AU268" s="176">
        <v>54.963999999999999</v>
      </c>
      <c r="AV268" s="176">
        <v>0</v>
      </c>
      <c r="AW268" s="176">
        <v>28.126999999999999</v>
      </c>
      <c r="AX268" s="176">
        <v>55.866999999999997</v>
      </c>
      <c r="AY268" s="176">
        <v>27.789000000000001</v>
      </c>
      <c r="AZ268" s="176">
        <v>27.879000000000001</v>
      </c>
      <c r="BA268" s="176">
        <v>0</v>
      </c>
      <c r="BB268" s="176">
        <v>26.864000000000001</v>
      </c>
      <c r="BC268" s="176">
        <v>26.811</v>
      </c>
      <c r="BD268" s="176">
        <v>26.379000000000001</v>
      </c>
      <c r="BE268" s="176">
        <v>26.5</v>
      </c>
      <c r="BF268" s="176">
        <v>51.503</v>
      </c>
      <c r="BG268" s="176">
        <v>25.247</v>
      </c>
      <c r="BH268" s="176">
        <v>0</v>
      </c>
      <c r="BI268" s="176">
        <v>24.808</v>
      </c>
      <c r="BJ268" s="176">
        <v>24.367999999999999</v>
      </c>
      <c r="BK268" s="176">
        <v>23.609000000000002</v>
      </c>
      <c r="BL268" s="176">
        <v>48.238999999999997</v>
      </c>
      <c r="BM268" s="176">
        <v>0</v>
      </c>
      <c r="BN268" s="176">
        <v>26.411999999999999</v>
      </c>
      <c r="BO268" s="176">
        <v>0</v>
      </c>
      <c r="BP268" s="176">
        <v>26.814</v>
      </c>
      <c r="BQ268" s="176">
        <v>53.414999999999999</v>
      </c>
      <c r="BR268" s="176">
        <v>0</v>
      </c>
      <c r="BS268" s="176">
        <v>27.521000000000001</v>
      </c>
      <c r="BT268" s="176">
        <v>27.977</v>
      </c>
      <c r="BU268" s="176">
        <v>28.324999999999999</v>
      </c>
      <c r="BV268" s="176">
        <v>0</v>
      </c>
      <c r="BW268" s="176">
        <v>28.17</v>
      </c>
      <c r="BX268" s="176">
        <v>28.22</v>
      </c>
      <c r="BY268" s="176">
        <v>27.885000000000002</v>
      </c>
      <c r="BZ268" s="176">
        <v>27.795999999999999</v>
      </c>
      <c r="CA268" s="176">
        <v>27.93</v>
      </c>
      <c r="CB268" s="176">
        <v>27.603000000000002</v>
      </c>
      <c r="CC268" s="176">
        <v>54.48</v>
      </c>
      <c r="CD268" s="176">
        <v>27.215</v>
      </c>
      <c r="CE268" s="176">
        <v>53.57</v>
      </c>
      <c r="CF268" s="176">
        <v>26.728000000000002</v>
      </c>
      <c r="CG268" s="176">
        <v>52.749000000000002</v>
      </c>
      <c r="CH268" s="176">
        <v>26.446000000000002</v>
      </c>
      <c r="CI268" s="176">
        <v>27.213000000000001</v>
      </c>
      <c r="CJ268" s="176">
        <v>531.64499999999998</v>
      </c>
      <c r="CK268" s="176">
        <v>1108.133</v>
      </c>
      <c r="CL268" s="176">
        <v>0</v>
      </c>
      <c r="CM268" s="176">
        <v>29.254999999999999</v>
      </c>
      <c r="CN268" s="176">
        <v>87.765000000000001</v>
      </c>
      <c r="CO268" s="176">
        <v>263.29399999999998</v>
      </c>
      <c r="CP268" s="176">
        <v>477.75100000000003</v>
      </c>
      <c r="CQ268" s="176">
        <v>365.68600000000004</v>
      </c>
      <c r="CR268" s="176">
        <v>255.98</v>
      </c>
      <c r="CS268" s="176">
        <v>36.569000000000003</v>
      </c>
      <c r="CT268" s="176">
        <v>511.96100000000001</v>
      </c>
      <c r="CU268" s="176">
        <v>1755.2929999999999</v>
      </c>
      <c r="CV268" s="176">
        <v>402.255</v>
      </c>
      <c r="CW268" s="176">
        <v>36.569000000000003</v>
      </c>
      <c r="CX268" s="176">
        <v>475.392</v>
      </c>
      <c r="CY268" s="176">
        <v>621.66699999999992</v>
      </c>
      <c r="CZ268" s="176">
        <v>255.98</v>
      </c>
      <c r="DA268" s="176">
        <v>255.98099999999999</v>
      </c>
      <c r="DB268" s="176">
        <v>182.84300000000002</v>
      </c>
      <c r="DC268" s="176">
        <v>73.137</v>
      </c>
      <c r="DD268" s="176">
        <v>255.98099999999999</v>
      </c>
      <c r="DE268" s="176">
        <v>255.63300000000001</v>
      </c>
      <c r="DF268" s="176">
        <v>361.55399999999997</v>
      </c>
      <c r="DG268" s="176">
        <v>370.93899999999996</v>
      </c>
      <c r="DH268" s="176">
        <v>757.36900000000003</v>
      </c>
      <c r="DI268" s="176">
        <v>417.702</v>
      </c>
      <c r="DJ268" s="176">
        <v>579.95799999999997</v>
      </c>
      <c r="DK268" s="176">
        <v>590.40800000000002</v>
      </c>
      <c r="DL268" s="176">
        <v>1667.8219999999999</v>
      </c>
      <c r="DM268" s="176">
        <v>1740.5340000000001</v>
      </c>
      <c r="DN268" s="176">
        <v>1024.7539999999999</v>
      </c>
      <c r="DO268" s="176">
        <v>200880.57800000001</v>
      </c>
      <c r="DP268" s="176">
        <v>742.452</v>
      </c>
      <c r="DQ268" s="176">
        <v>412.42400000000004</v>
      </c>
      <c r="DR268" s="176">
        <v>702.95500000000004</v>
      </c>
      <c r="DS268" s="176">
        <v>501.024</v>
      </c>
      <c r="DT268" s="176">
        <v>589.52599999999995</v>
      </c>
      <c r="DU268" s="176">
        <v>125.01300000000001</v>
      </c>
      <c r="DV268" s="176">
        <v>3359.9369999999999</v>
      </c>
      <c r="DW268" s="176">
        <v>869.68399999999997</v>
      </c>
      <c r="DX268" s="176">
        <v>1412.02</v>
      </c>
      <c r="DY268" s="176">
        <v>166.31700000000001</v>
      </c>
      <c r="DZ268" s="176">
        <v>167.17599999999999</v>
      </c>
      <c r="EA268" s="176">
        <v>82.884</v>
      </c>
      <c r="EB268" s="176">
        <v>41.317999999999998</v>
      </c>
      <c r="EC268" s="176">
        <v>208.13499999999999</v>
      </c>
      <c r="ED268" s="176">
        <v>421.03999999999996</v>
      </c>
      <c r="EE268" s="176">
        <v>1898.9960000000001</v>
      </c>
      <c r="EF268" s="277">
        <f t="shared" si="8"/>
        <v>210017.97999999998</v>
      </c>
      <c r="EG268" s="277">
        <f t="shared" si="9"/>
        <v>9342.0460000000021</v>
      </c>
    </row>
    <row r="269" spans="1:137" x14ac:dyDescent="0.2">
      <c r="A269" s="226" t="str">
        <f>IF('1'!$A$1=1,B269,C269)</f>
        <v xml:space="preserve">  Debit</v>
      </c>
      <c r="B269" s="227" t="s">
        <v>216</v>
      </c>
      <c r="C269" s="227" t="s">
        <v>220</v>
      </c>
      <c r="D269" s="176">
        <v>0</v>
      </c>
      <c r="E269" s="176">
        <v>0</v>
      </c>
      <c r="F269" s="176">
        <v>0</v>
      </c>
      <c r="G269" s="176">
        <v>0</v>
      </c>
      <c r="H269" s="176">
        <v>0</v>
      </c>
      <c r="I269" s="176">
        <v>0</v>
      </c>
      <c r="J269" s="176">
        <v>0</v>
      </c>
      <c r="K269" s="176">
        <v>0</v>
      </c>
      <c r="L269" s="176">
        <v>0</v>
      </c>
      <c r="M269" s="176">
        <v>0</v>
      </c>
      <c r="N269" s="176">
        <v>0</v>
      </c>
      <c r="O269" s="176">
        <v>0</v>
      </c>
      <c r="P269" s="176">
        <v>0</v>
      </c>
      <c r="Q269" s="176">
        <v>0</v>
      </c>
      <c r="R269" s="176">
        <v>0</v>
      </c>
      <c r="S269" s="176">
        <v>0</v>
      </c>
      <c r="T269" s="176">
        <v>0</v>
      </c>
      <c r="U269" s="176">
        <v>0</v>
      </c>
      <c r="V269" s="176">
        <v>0</v>
      </c>
      <c r="W269" s="176">
        <v>0</v>
      </c>
      <c r="X269" s="176">
        <v>0</v>
      </c>
      <c r="Y269" s="176">
        <v>0</v>
      </c>
      <c r="Z269" s="176">
        <v>0</v>
      </c>
      <c r="AA269" s="176">
        <v>26.204999999999998</v>
      </c>
      <c r="AB269" s="176">
        <v>0</v>
      </c>
      <c r="AC269" s="176">
        <v>0</v>
      </c>
      <c r="AD269" s="176">
        <v>0</v>
      </c>
      <c r="AE269" s="176">
        <v>0</v>
      </c>
      <c r="AF269" s="176">
        <v>0</v>
      </c>
      <c r="AG269" s="176">
        <v>0</v>
      </c>
      <c r="AH269" s="176">
        <v>0</v>
      </c>
      <c r="AI269" s="176">
        <v>0</v>
      </c>
      <c r="AJ269" s="176">
        <v>0</v>
      </c>
      <c r="AK269" s="176">
        <v>0</v>
      </c>
      <c r="AL269" s="176">
        <v>0</v>
      </c>
      <c r="AM269" s="176">
        <v>0</v>
      </c>
      <c r="AN269" s="176">
        <v>0</v>
      </c>
      <c r="AO269" s="176">
        <v>0</v>
      </c>
      <c r="AP269" s="176">
        <v>0</v>
      </c>
      <c r="AQ269" s="176">
        <v>0</v>
      </c>
      <c r="AR269" s="176">
        <v>0</v>
      </c>
      <c r="AS269" s="176">
        <v>0</v>
      </c>
      <c r="AT269" s="176">
        <v>0</v>
      </c>
      <c r="AU269" s="176">
        <v>0</v>
      </c>
      <c r="AV269" s="176">
        <v>0</v>
      </c>
      <c r="AW269" s="176">
        <v>0</v>
      </c>
      <c r="AX269" s="176">
        <v>0</v>
      </c>
      <c r="AY269" s="176">
        <v>0</v>
      </c>
      <c r="AZ269" s="176">
        <v>0</v>
      </c>
      <c r="BA269" s="176">
        <v>0</v>
      </c>
      <c r="BB269" s="176">
        <v>0</v>
      </c>
      <c r="BC269" s="176">
        <v>0</v>
      </c>
      <c r="BD269" s="176">
        <v>0</v>
      </c>
      <c r="BE269" s="176">
        <v>0</v>
      </c>
      <c r="BF269" s="176">
        <v>0</v>
      </c>
      <c r="BG269" s="176">
        <v>0</v>
      </c>
      <c r="BH269" s="176">
        <v>0</v>
      </c>
      <c r="BI269" s="176">
        <v>0</v>
      </c>
      <c r="BJ269" s="176">
        <v>0</v>
      </c>
      <c r="BK269" s="176">
        <v>23.609000000000002</v>
      </c>
      <c r="BL269" s="176">
        <v>0</v>
      </c>
      <c r="BM269" s="176">
        <v>0</v>
      </c>
      <c r="BN269" s="176">
        <v>0</v>
      </c>
      <c r="BO269" s="176">
        <v>0</v>
      </c>
      <c r="BP269" s="176">
        <v>0</v>
      </c>
      <c r="BQ269" s="176">
        <v>0</v>
      </c>
      <c r="BR269" s="176">
        <v>0</v>
      </c>
      <c r="BS269" s="176">
        <v>27.521000000000001</v>
      </c>
      <c r="BT269" s="176">
        <v>0</v>
      </c>
      <c r="BU269" s="176">
        <v>0</v>
      </c>
      <c r="BV269" s="176">
        <v>0</v>
      </c>
      <c r="BW269" s="176">
        <v>56.338999999999999</v>
      </c>
      <c r="BX269" s="176">
        <v>0</v>
      </c>
      <c r="BY269" s="176">
        <v>0</v>
      </c>
      <c r="BZ269" s="176">
        <v>0</v>
      </c>
      <c r="CA269" s="176">
        <v>0</v>
      </c>
      <c r="CB269" s="176">
        <v>0</v>
      </c>
      <c r="CC269" s="176">
        <v>0</v>
      </c>
      <c r="CD269" s="176">
        <v>0</v>
      </c>
      <c r="CE269" s="176">
        <v>0</v>
      </c>
      <c r="CF269" s="176">
        <v>0</v>
      </c>
      <c r="CG269" s="176">
        <v>0</v>
      </c>
      <c r="CH269" s="176">
        <v>0</v>
      </c>
      <c r="CI269" s="176">
        <v>0</v>
      </c>
      <c r="CJ269" s="176">
        <v>0</v>
      </c>
      <c r="CK269" s="176">
        <v>0</v>
      </c>
      <c r="CL269" s="176">
        <v>0</v>
      </c>
      <c r="CM269" s="176">
        <v>0</v>
      </c>
      <c r="CN269" s="176">
        <v>0</v>
      </c>
      <c r="CO269" s="176">
        <v>0</v>
      </c>
      <c r="CP269" s="176">
        <v>0</v>
      </c>
      <c r="CQ269" s="176">
        <v>0</v>
      </c>
      <c r="CR269" s="176">
        <v>0</v>
      </c>
      <c r="CS269" s="176">
        <v>0</v>
      </c>
      <c r="CT269" s="176">
        <v>0</v>
      </c>
      <c r="CU269" s="176">
        <v>0</v>
      </c>
      <c r="CV269" s="176">
        <v>0</v>
      </c>
      <c r="CW269" s="176">
        <v>0</v>
      </c>
      <c r="CX269" s="176">
        <v>0</v>
      </c>
      <c r="CY269" s="176">
        <v>0</v>
      </c>
      <c r="CZ269" s="176">
        <v>0</v>
      </c>
      <c r="DA269" s="176">
        <v>0</v>
      </c>
      <c r="DB269" s="176">
        <v>0</v>
      </c>
      <c r="DC269" s="176">
        <v>0</v>
      </c>
      <c r="DD269" s="176">
        <v>0</v>
      </c>
      <c r="DE269" s="176">
        <v>0</v>
      </c>
      <c r="DF269" s="176">
        <v>0</v>
      </c>
      <c r="DG269" s="176">
        <v>0</v>
      </c>
      <c r="DH269" s="176">
        <v>0</v>
      </c>
      <c r="DI269" s="176">
        <v>0</v>
      </c>
      <c r="DJ269" s="176">
        <v>0</v>
      </c>
      <c r="DK269" s="176">
        <v>0</v>
      </c>
      <c r="DL269" s="176">
        <v>0</v>
      </c>
      <c r="DM269" s="176">
        <v>0</v>
      </c>
      <c r="DN269" s="176">
        <v>0</v>
      </c>
      <c r="DO269" s="176">
        <v>0</v>
      </c>
      <c r="DP269" s="176">
        <v>0</v>
      </c>
      <c r="DQ269" s="176">
        <v>0</v>
      </c>
      <c r="DR269" s="176">
        <v>0</v>
      </c>
      <c r="DS269" s="176">
        <v>0</v>
      </c>
      <c r="DT269" s="176">
        <v>0</v>
      </c>
      <c r="DU269" s="176">
        <v>0</v>
      </c>
      <c r="DV269" s="176">
        <v>0</v>
      </c>
      <c r="DW269" s="176">
        <v>0</v>
      </c>
      <c r="DX269" s="176">
        <v>0</v>
      </c>
      <c r="DY269" s="176">
        <v>0</v>
      </c>
      <c r="DZ269" s="176">
        <v>0</v>
      </c>
      <c r="EA269" s="176">
        <v>0</v>
      </c>
      <c r="EB269" s="176">
        <v>0</v>
      </c>
      <c r="EC269" s="176">
        <v>0</v>
      </c>
      <c r="ED269" s="176">
        <v>0</v>
      </c>
      <c r="EE269" s="176">
        <v>0</v>
      </c>
      <c r="EF269" s="277">
        <f t="shared" si="8"/>
        <v>0</v>
      </c>
      <c r="EG269" s="277">
        <f t="shared" si="9"/>
        <v>0</v>
      </c>
    </row>
    <row r="270" spans="1:137" x14ac:dyDescent="0.2">
      <c r="A270" s="230" t="str">
        <f>IF('1'!$A$1=1,B270,C270)</f>
        <v xml:space="preserve">  General government</v>
      </c>
      <c r="B270" s="231" t="s">
        <v>346</v>
      </c>
      <c r="C270" s="231" t="s">
        <v>366</v>
      </c>
      <c r="D270" s="176">
        <v>0</v>
      </c>
      <c r="E270" s="176">
        <v>0</v>
      </c>
      <c r="F270" s="176">
        <v>0</v>
      </c>
      <c r="G270" s="176">
        <v>22.709</v>
      </c>
      <c r="H270" s="176">
        <v>0</v>
      </c>
      <c r="I270" s="176">
        <v>0</v>
      </c>
      <c r="J270" s="176">
        <v>0</v>
      </c>
      <c r="K270" s="176">
        <v>0</v>
      </c>
      <c r="L270" s="176">
        <v>0</v>
      </c>
      <c r="M270" s="176">
        <v>0</v>
      </c>
      <c r="N270" s="176">
        <v>0</v>
      </c>
      <c r="O270" s="176">
        <v>0</v>
      </c>
      <c r="P270" s="176">
        <v>0</v>
      </c>
      <c r="Q270" s="176">
        <v>0</v>
      </c>
      <c r="R270" s="176">
        <v>0</v>
      </c>
      <c r="S270" s="176">
        <v>0</v>
      </c>
      <c r="T270" s="176">
        <v>0</v>
      </c>
      <c r="U270" s="176">
        <v>0</v>
      </c>
      <c r="V270" s="176">
        <v>0</v>
      </c>
      <c r="W270" s="176">
        <v>0</v>
      </c>
      <c r="X270" s="176">
        <v>0</v>
      </c>
      <c r="Y270" s="176">
        <v>0</v>
      </c>
      <c r="Z270" s="176">
        <v>0</v>
      </c>
      <c r="AA270" s="176">
        <v>0</v>
      </c>
      <c r="AB270" s="176">
        <v>0</v>
      </c>
      <c r="AC270" s="176">
        <v>0</v>
      </c>
      <c r="AD270" s="176">
        <v>0</v>
      </c>
      <c r="AE270" s="176">
        <v>0</v>
      </c>
      <c r="AF270" s="176">
        <v>0</v>
      </c>
      <c r="AG270" s="176">
        <v>0</v>
      </c>
      <c r="AH270" s="176">
        <v>0</v>
      </c>
      <c r="AI270" s="176">
        <v>0</v>
      </c>
      <c r="AJ270" s="176">
        <v>0</v>
      </c>
      <c r="AK270" s="176">
        <v>0</v>
      </c>
      <c r="AL270" s="176">
        <v>0</v>
      </c>
      <c r="AM270" s="176">
        <v>0</v>
      </c>
      <c r="AN270" s="176">
        <v>0</v>
      </c>
      <c r="AO270" s="176">
        <v>0</v>
      </c>
      <c r="AP270" s="176">
        <v>0</v>
      </c>
      <c r="AQ270" s="176">
        <v>0</v>
      </c>
      <c r="AR270" s="176">
        <v>0</v>
      </c>
      <c r="AS270" s="176">
        <v>0</v>
      </c>
      <c r="AT270" s="176">
        <v>0</v>
      </c>
      <c r="AU270" s="176">
        <v>0</v>
      </c>
      <c r="AV270" s="176">
        <v>0</v>
      </c>
      <c r="AW270" s="176">
        <v>0</v>
      </c>
      <c r="AX270" s="176">
        <v>0</v>
      </c>
      <c r="AY270" s="176">
        <v>0</v>
      </c>
      <c r="AZ270" s="176">
        <v>0</v>
      </c>
      <c r="BA270" s="176">
        <v>0</v>
      </c>
      <c r="BB270" s="176">
        <v>0</v>
      </c>
      <c r="BC270" s="176">
        <v>0</v>
      </c>
      <c r="BD270" s="176">
        <v>0</v>
      </c>
      <c r="BE270" s="176">
        <v>0</v>
      </c>
      <c r="BF270" s="176">
        <v>0</v>
      </c>
      <c r="BG270" s="176">
        <v>0</v>
      </c>
      <c r="BH270" s="176">
        <v>0</v>
      </c>
      <c r="BI270" s="176">
        <v>0</v>
      </c>
      <c r="BJ270" s="176">
        <v>0</v>
      </c>
      <c r="BK270" s="176">
        <v>0</v>
      </c>
      <c r="BL270" s="176">
        <v>0</v>
      </c>
      <c r="BM270" s="176">
        <v>0</v>
      </c>
      <c r="BN270" s="176">
        <v>0</v>
      </c>
      <c r="BO270" s="176">
        <v>0</v>
      </c>
      <c r="BP270" s="176">
        <v>0</v>
      </c>
      <c r="BQ270" s="176">
        <v>0</v>
      </c>
      <c r="BR270" s="176">
        <v>0</v>
      </c>
      <c r="BS270" s="176">
        <v>0</v>
      </c>
      <c r="BT270" s="176">
        <v>0</v>
      </c>
      <c r="BU270" s="176">
        <v>0</v>
      </c>
      <c r="BV270" s="176">
        <v>0</v>
      </c>
      <c r="BW270" s="176">
        <v>0</v>
      </c>
      <c r="BX270" s="176">
        <v>0</v>
      </c>
      <c r="BY270" s="176">
        <v>0</v>
      </c>
      <c r="BZ270" s="176">
        <v>0</v>
      </c>
      <c r="CA270" s="176">
        <v>0</v>
      </c>
      <c r="CB270" s="176">
        <v>0</v>
      </c>
      <c r="CC270" s="176">
        <v>0</v>
      </c>
      <c r="CD270" s="176">
        <v>0</v>
      </c>
      <c r="CE270" s="176">
        <v>0</v>
      </c>
      <c r="CF270" s="176">
        <v>0</v>
      </c>
      <c r="CG270" s="176">
        <v>0</v>
      </c>
      <c r="CH270" s="176">
        <v>0</v>
      </c>
      <c r="CI270" s="176">
        <v>0</v>
      </c>
      <c r="CJ270" s="176">
        <v>0</v>
      </c>
      <c r="CK270" s="176">
        <v>0</v>
      </c>
      <c r="CL270" s="176">
        <v>0</v>
      </c>
      <c r="CM270" s="176">
        <v>0</v>
      </c>
      <c r="CN270" s="176">
        <v>0</v>
      </c>
      <c r="CO270" s="176">
        <v>0</v>
      </c>
      <c r="CP270" s="176">
        <v>0</v>
      </c>
      <c r="CQ270" s="176">
        <v>0</v>
      </c>
      <c r="CR270" s="176">
        <v>0</v>
      </c>
      <c r="CS270" s="176">
        <v>0</v>
      </c>
      <c r="CT270" s="176">
        <v>0</v>
      </c>
      <c r="CU270" s="176">
        <v>0</v>
      </c>
      <c r="CV270" s="176">
        <v>0</v>
      </c>
      <c r="CW270" s="176">
        <v>0</v>
      </c>
      <c r="CX270" s="176">
        <v>0</v>
      </c>
      <c r="CY270" s="176">
        <v>0</v>
      </c>
      <c r="CZ270" s="176">
        <v>0</v>
      </c>
      <c r="DA270" s="176">
        <v>0</v>
      </c>
      <c r="DB270" s="176">
        <v>0</v>
      </c>
      <c r="DC270" s="176">
        <v>0</v>
      </c>
      <c r="DD270" s="176">
        <v>0</v>
      </c>
      <c r="DE270" s="176">
        <v>0</v>
      </c>
      <c r="DF270" s="176">
        <v>0</v>
      </c>
      <c r="DG270" s="176">
        <v>0</v>
      </c>
      <c r="DH270" s="176">
        <v>0</v>
      </c>
      <c r="DI270" s="176">
        <v>0</v>
      </c>
      <c r="DJ270" s="176">
        <v>0</v>
      </c>
      <c r="DK270" s="176">
        <v>0</v>
      </c>
      <c r="DL270" s="176">
        <v>0</v>
      </c>
      <c r="DM270" s="176">
        <v>0</v>
      </c>
      <c r="DN270" s="176">
        <v>0</v>
      </c>
      <c r="DO270" s="176">
        <v>200592.25200000001</v>
      </c>
      <c r="DP270" s="176">
        <v>-206.23699999999999</v>
      </c>
      <c r="DQ270" s="176">
        <v>0</v>
      </c>
      <c r="DR270" s="176">
        <v>0</v>
      </c>
      <c r="DS270" s="176">
        <v>0</v>
      </c>
      <c r="DT270" s="176">
        <v>0</v>
      </c>
      <c r="DU270" s="176">
        <v>0</v>
      </c>
      <c r="DV270" s="176">
        <v>3276.9749999999999</v>
      </c>
      <c r="DW270" s="176">
        <v>0</v>
      </c>
      <c r="DX270" s="176">
        <v>0</v>
      </c>
      <c r="DY270" s="176">
        <v>0</v>
      </c>
      <c r="DZ270" s="176">
        <v>0</v>
      </c>
      <c r="EA270" s="176">
        <v>0</v>
      </c>
      <c r="EB270" s="176">
        <v>0</v>
      </c>
      <c r="EC270" s="176">
        <v>0</v>
      </c>
      <c r="ED270" s="176">
        <v>0</v>
      </c>
      <c r="EE270" s="176">
        <v>0</v>
      </c>
      <c r="EF270" s="277">
        <f t="shared" si="8"/>
        <v>200386.01500000001</v>
      </c>
      <c r="EG270" s="277">
        <f t="shared" si="9"/>
        <v>3276.9749999999999</v>
      </c>
    </row>
    <row r="271" spans="1:137" x14ac:dyDescent="0.2">
      <c r="A271" s="226" t="str">
        <f>IF('1'!$A$1=1,B271,C271)</f>
        <v xml:space="preserve">    Credit</v>
      </c>
      <c r="B271" s="227" t="s">
        <v>214</v>
      </c>
      <c r="C271" s="232" t="s">
        <v>229</v>
      </c>
      <c r="D271" s="176">
        <v>0</v>
      </c>
      <c r="E271" s="176">
        <v>0</v>
      </c>
      <c r="F271" s="176">
        <v>0</v>
      </c>
      <c r="G271" s="176">
        <v>22.709</v>
      </c>
      <c r="H271" s="176">
        <v>0</v>
      </c>
      <c r="I271" s="176">
        <v>0</v>
      </c>
      <c r="J271" s="176">
        <v>0</v>
      </c>
      <c r="K271" s="176">
        <v>0</v>
      </c>
      <c r="L271" s="176">
        <v>0</v>
      </c>
      <c r="M271" s="176">
        <v>0</v>
      </c>
      <c r="N271" s="176">
        <v>0</v>
      </c>
      <c r="O271" s="176">
        <v>0</v>
      </c>
      <c r="P271" s="176">
        <v>0</v>
      </c>
      <c r="Q271" s="176">
        <v>0</v>
      </c>
      <c r="R271" s="176">
        <v>0</v>
      </c>
      <c r="S271" s="176">
        <v>0</v>
      </c>
      <c r="T271" s="176">
        <v>0</v>
      </c>
      <c r="U271" s="176">
        <v>0</v>
      </c>
      <c r="V271" s="176">
        <v>0</v>
      </c>
      <c r="W271" s="176">
        <v>0</v>
      </c>
      <c r="X271" s="176">
        <v>0</v>
      </c>
      <c r="Y271" s="176">
        <v>0</v>
      </c>
      <c r="Z271" s="176">
        <v>0</v>
      </c>
      <c r="AA271" s="176">
        <v>0</v>
      </c>
      <c r="AB271" s="176">
        <v>0</v>
      </c>
      <c r="AC271" s="176">
        <v>0</v>
      </c>
      <c r="AD271" s="176">
        <v>0</v>
      </c>
      <c r="AE271" s="176">
        <v>0</v>
      </c>
      <c r="AF271" s="176">
        <v>0</v>
      </c>
      <c r="AG271" s="176">
        <v>0</v>
      </c>
      <c r="AH271" s="176">
        <v>0</v>
      </c>
      <c r="AI271" s="176">
        <v>0</v>
      </c>
      <c r="AJ271" s="176">
        <v>0</v>
      </c>
      <c r="AK271" s="176">
        <v>0</v>
      </c>
      <c r="AL271" s="176">
        <v>0</v>
      </c>
      <c r="AM271" s="176">
        <v>0</v>
      </c>
      <c r="AN271" s="176">
        <v>0</v>
      </c>
      <c r="AO271" s="176">
        <v>0</v>
      </c>
      <c r="AP271" s="176">
        <v>0</v>
      </c>
      <c r="AQ271" s="176">
        <v>0</v>
      </c>
      <c r="AR271" s="176">
        <v>0</v>
      </c>
      <c r="AS271" s="176">
        <v>0</v>
      </c>
      <c r="AT271" s="176">
        <v>0</v>
      </c>
      <c r="AU271" s="176">
        <v>0</v>
      </c>
      <c r="AV271" s="176">
        <v>0</v>
      </c>
      <c r="AW271" s="176">
        <v>0</v>
      </c>
      <c r="AX271" s="176">
        <v>0</v>
      </c>
      <c r="AY271" s="176">
        <v>0</v>
      </c>
      <c r="AZ271" s="176">
        <v>0</v>
      </c>
      <c r="BA271" s="176">
        <v>0</v>
      </c>
      <c r="BB271" s="176">
        <v>0</v>
      </c>
      <c r="BC271" s="176">
        <v>0</v>
      </c>
      <c r="BD271" s="176">
        <v>0</v>
      </c>
      <c r="BE271" s="176">
        <v>0</v>
      </c>
      <c r="BF271" s="176">
        <v>0</v>
      </c>
      <c r="BG271" s="176">
        <v>0</v>
      </c>
      <c r="BH271" s="176">
        <v>0</v>
      </c>
      <c r="BI271" s="176">
        <v>0</v>
      </c>
      <c r="BJ271" s="176">
        <v>0</v>
      </c>
      <c r="BK271" s="176">
        <v>0</v>
      </c>
      <c r="BL271" s="176">
        <v>0</v>
      </c>
      <c r="BM271" s="176">
        <v>0</v>
      </c>
      <c r="BN271" s="176">
        <v>0</v>
      </c>
      <c r="BO271" s="176">
        <v>0</v>
      </c>
      <c r="BP271" s="176">
        <v>0</v>
      </c>
      <c r="BQ271" s="176">
        <v>0</v>
      </c>
      <c r="BR271" s="176">
        <v>0</v>
      </c>
      <c r="BS271" s="176">
        <v>0</v>
      </c>
      <c r="BT271" s="176">
        <v>0</v>
      </c>
      <c r="BU271" s="176">
        <v>0</v>
      </c>
      <c r="BV271" s="176">
        <v>0</v>
      </c>
      <c r="BW271" s="176">
        <v>0</v>
      </c>
      <c r="BX271" s="176">
        <v>0</v>
      </c>
      <c r="BY271" s="176">
        <v>0</v>
      </c>
      <c r="BZ271" s="176">
        <v>0</v>
      </c>
      <c r="CA271" s="176">
        <v>0</v>
      </c>
      <c r="CB271" s="176">
        <v>0</v>
      </c>
      <c r="CC271" s="176">
        <v>0</v>
      </c>
      <c r="CD271" s="176">
        <v>0</v>
      </c>
      <c r="CE271" s="176">
        <v>0</v>
      </c>
      <c r="CF271" s="176">
        <v>0</v>
      </c>
      <c r="CG271" s="176">
        <v>0</v>
      </c>
      <c r="CH271" s="176">
        <v>0</v>
      </c>
      <c r="CI271" s="176">
        <v>0</v>
      </c>
      <c r="CJ271" s="176">
        <v>0</v>
      </c>
      <c r="CK271" s="176">
        <v>0</v>
      </c>
      <c r="CL271" s="176">
        <v>0</v>
      </c>
      <c r="CM271" s="176">
        <v>0</v>
      </c>
      <c r="CN271" s="176">
        <v>0</v>
      </c>
      <c r="CO271" s="176">
        <v>0</v>
      </c>
      <c r="CP271" s="176">
        <v>0</v>
      </c>
      <c r="CQ271" s="176">
        <v>0</v>
      </c>
      <c r="CR271" s="176">
        <v>0</v>
      </c>
      <c r="CS271" s="176">
        <v>0</v>
      </c>
      <c r="CT271" s="176">
        <v>0</v>
      </c>
      <c r="CU271" s="176">
        <v>0</v>
      </c>
      <c r="CV271" s="176">
        <v>0</v>
      </c>
      <c r="CW271" s="176">
        <v>0</v>
      </c>
      <c r="CX271" s="176">
        <v>0</v>
      </c>
      <c r="CY271" s="176">
        <v>0</v>
      </c>
      <c r="CZ271" s="176">
        <v>0</v>
      </c>
      <c r="DA271" s="176">
        <v>0</v>
      </c>
      <c r="DB271" s="176">
        <v>0</v>
      </c>
      <c r="DC271" s="176">
        <v>0</v>
      </c>
      <c r="DD271" s="176">
        <v>0</v>
      </c>
      <c r="DE271" s="176">
        <v>0</v>
      </c>
      <c r="DF271" s="176">
        <v>0</v>
      </c>
      <c r="DG271" s="176">
        <v>0</v>
      </c>
      <c r="DH271" s="176">
        <v>0</v>
      </c>
      <c r="DI271" s="176">
        <v>0</v>
      </c>
      <c r="DJ271" s="176">
        <v>0</v>
      </c>
      <c r="DK271" s="176">
        <v>0</v>
      </c>
      <c r="DL271" s="176">
        <v>0</v>
      </c>
      <c r="DM271" s="176">
        <v>0</v>
      </c>
      <c r="DN271" s="176">
        <v>0</v>
      </c>
      <c r="DO271" s="176">
        <v>200592.25200000001</v>
      </c>
      <c r="DP271" s="176">
        <v>-206.23699999999999</v>
      </c>
      <c r="DQ271" s="176">
        <v>0</v>
      </c>
      <c r="DR271" s="176">
        <v>0</v>
      </c>
      <c r="DS271" s="176">
        <v>0</v>
      </c>
      <c r="DT271" s="176">
        <v>0</v>
      </c>
      <c r="DU271" s="176">
        <v>0</v>
      </c>
      <c r="DV271" s="176">
        <v>3276.9749999999999</v>
      </c>
      <c r="DW271" s="176">
        <v>0</v>
      </c>
      <c r="DX271" s="176">
        <v>0</v>
      </c>
      <c r="DY271" s="176">
        <v>0</v>
      </c>
      <c r="DZ271" s="176">
        <v>0</v>
      </c>
      <c r="EA271" s="176">
        <v>0</v>
      </c>
      <c r="EB271" s="176">
        <v>0</v>
      </c>
      <c r="EC271" s="176">
        <v>0</v>
      </c>
      <c r="ED271" s="176">
        <v>0</v>
      </c>
      <c r="EE271" s="176">
        <v>0</v>
      </c>
      <c r="EF271" s="277">
        <f t="shared" si="8"/>
        <v>200386.01500000001</v>
      </c>
      <c r="EG271" s="277">
        <f t="shared" si="9"/>
        <v>3276.9749999999999</v>
      </c>
    </row>
    <row r="272" spans="1:137" x14ac:dyDescent="0.2">
      <c r="A272" s="226" t="str">
        <f>IF('1'!$A$1=1,B272,C272)</f>
        <v xml:space="preserve">    Debit</v>
      </c>
      <c r="B272" s="227" t="s">
        <v>216</v>
      </c>
      <c r="C272" s="232" t="s">
        <v>230</v>
      </c>
      <c r="D272" s="176">
        <v>0</v>
      </c>
      <c r="E272" s="176">
        <v>0</v>
      </c>
      <c r="F272" s="176">
        <v>0</v>
      </c>
      <c r="G272" s="176">
        <v>0</v>
      </c>
      <c r="H272" s="176">
        <v>0</v>
      </c>
      <c r="I272" s="176">
        <v>0</v>
      </c>
      <c r="J272" s="176">
        <v>0</v>
      </c>
      <c r="K272" s="176">
        <v>0</v>
      </c>
      <c r="L272" s="176">
        <v>0</v>
      </c>
      <c r="M272" s="176">
        <v>0</v>
      </c>
      <c r="N272" s="176">
        <v>0</v>
      </c>
      <c r="O272" s="176">
        <v>0</v>
      </c>
      <c r="P272" s="176">
        <v>0</v>
      </c>
      <c r="Q272" s="176">
        <v>0</v>
      </c>
      <c r="R272" s="176">
        <v>0</v>
      </c>
      <c r="S272" s="176">
        <v>0</v>
      </c>
      <c r="T272" s="176">
        <v>0</v>
      </c>
      <c r="U272" s="176">
        <v>0</v>
      </c>
      <c r="V272" s="176">
        <v>0</v>
      </c>
      <c r="W272" s="176">
        <v>0</v>
      </c>
      <c r="X272" s="176">
        <v>0</v>
      </c>
      <c r="Y272" s="176">
        <v>0</v>
      </c>
      <c r="Z272" s="176">
        <v>0</v>
      </c>
      <c r="AA272" s="176">
        <v>0</v>
      </c>
      <c r="AB272" s="176">
        <v>0</v>
      </c>
      <c r="AC272" s="176">
        <v>0</v>
      </c>
      <c r="AD272" s="176">
        <v>0</v>
      </c>
      <c r="AE272" s="176">
        <v>0</v>
      </c>
      <c r="AF272" s="176">
        <v>0</v>
      </c>
      <c r="AG272" s="176">
        <v>0</v>
      </c>
      <c r="AH272" s="176">
        <v>0</v>
      </c>
      <c r="AI272" s="176">
        <v>0</v>
      </c>
      <c r="AJ272" s="176">
        <v>0</v>
      </c>
      <c r="AK272" s="176">
        <v>0</v>
      </c>
      <c r="AL272" s="176">
        <v>0</v>
      </c>
      <c r="AM272" s="176">
        <v>0</v>
      </c>
      <c r="AN272" s="176">
        <v>0</v>
      </c>
      <c r="AO272" s="176">
        <v>0</v>
      </c>
      <c r="AP272" s="176">
        <v>0</v>
      </c>
      <c r="AQ272" s="176">
        <v>0</v>
      </c>
      <c r="AR272" s="176">
        <v>0</v>
      </c>
      <c r="AS272" s="176">
        <v>0</v>
      </c>
      <c r="AT272" s="176">
        <v>0</v>
      </c>
      <c r="AU272" s="176">
        <v>0</v>
      </c>
      <c r="AV272" s="176">
        <v>0</v>
      </c>
      <c r="AW272" s="176">
        <v>0</v>
      </c>
      <c r="AX272" s="176">
        <v>0</v>
      </c>
      <c r="AY272" s="176">
        <v>0</v>
      </c>
      <c r="AZ272" s="176">
        <v>0</v>
      </c>
      <c r="BA272" s="176">
        <v>0</v>
      </c>
      <c r="BB272" s="176">
        <v>0</v>
      </c>
      <c r="BC272" s="176">
        <v>0</v>
      </c>
      <c r="BD272" s="176">
        <v>0</v>
      </c>
      <c r="BE272" s="176">
        <v>0</v>
      </c>
      <c r="BF272" s="176">
        <v>0</v>
      </c>
      <c r="BG272" s="176">
        <v>0</v>
      </c>
      <c r="BH272" s="176">
        <v>0</v>
      </c>
      <c r="BI272" s="176">
        <v>0</v>
      </c>
      <c r="BJ272" s="176">
        <v>0</v>
      </c>
      <c r="BK272" s="176">
        <v>0</v>
      </c>
      <c r="BL272" s="176">
        <v>0</v>
      </c>
      <c r="BM272" s="176">
        <v>0</v>
      </c>
      <c r="BN272" s="176">
        <v>0</v>
      </c>
      <c r="BO272" s="176">
        <v>0</v>
      </c>
      <c r="BP272" s="176">
        <v>0</v>
      </c>
      <c r="BQ272" s="176">
        <v>0</v>
      </c>
      <c r="BR272" s="176">
        <v>0</v>
      </c>
      <c r="BS272" s="176">
        <v>0</v>
      </c>
      <c r="BT272" s="176">
        <v>0</v>
      </c>
      <c r="BU272" s="176">
        <v>0</v>
      </c>
      <c r="BV272" s="176">
        <v>0</v>
      </c>
      <c r="BW272" s="176">
        <v>0</v>
      </c>
      <c r="BX272" s="176">
        <v>0</v>
      </c>
      <c r="BY272" s="176">
        <v>0</v>
      </c>
      <c r="BZ272" s="176">
        <v>0</v>
      </c>
      <c r="CA272" s="176">
        <v>0</v>
      </c>
      <c r="CB272" s="176">
        <v>0</v>
      </c>
      <c r="CC272" s="176">
        <v>0</v>
      </c>
      <c r="CD272" s="176">
        <v>0</v>
      </c>
      <c r="CE272" s="176">
        <v>0</v>
      </c>
      <c r="CF272" s="176">
        <v>0</v>
      </c>
      <c r="CG272" s="176">
        <v>0</v>
      </c>
      <c r="CH272" s="176">
        <v>0</v>
      </c>
      <c r="CI272" s="176">
        <v>0</v>
      </c>
      <c r="CJ272" s="176">
        <v>0</v>
      </c>
      <c r="CK272" s="176">
        <v>0</v>
      </c>
      <c r="CL272" s="176">
        <v>0</v>
      </c>
      <c r="CM272" s="176">
        <v>0</v>
      </c>
      <c r="CN272" s="176">
        <v>0</v>
      </c>
      <c r="CO272" s="176">
        <v>0</v>
      </c>
      <c r="CP272" s="176">
        <v>0</v>
      </c>
      <c r="CQ272" s="176">
        <v>0</v>
      </c>
      <c r="CR272" s="176">
        <v>0</v>
      </c>
      <c r="CS272" s="176">
        <v>0</v>
      </c>
      <c r="CT272" s="176">
        <v>0</v>
      </c>
      <c r="CU272" s="176">
        <v>0</v>
      </c>
      <c r="CV272" s="176">
        <v>0</v>
      </c>
      <c r="CW272" s="176">
        <v>0</v>
      </c>
      <c r="CX272" s="176">
        <v>0</v>
      </c>
      <c r="CY272" s="176">
        <v>0</v>
      </c>
      <c r="CZ272" s="176">
        <v>0</v>
      </c>
      <c r="DA272" s="176">
        <v>0</v>
      </c>
      <c r="DB272" s="176">
        <v>0</v>
      </c>
      <c r="DC272" s="176">
        <v>0</v>
      </c>
      <c r="DD272" s="176">
        <v>0</v>
      </c>
      <c r="DE272" s="176">
        <v>0</v>
      </c>
      <c r="DF272" s="176">
        <v>0</v>
      </c>
      <c r="DG272" s="176">
        <v>0</v>
      </c>
      <c r="DH272" s="176">
        <v>0</v>
      </c>
      <c r="DI272" s="176">
        <v>0</v>
      </c>
      <c r="DJ272" s="176">
        <v>0</v>
      </c>
      <c r="DK272" s="176">
        <v>0</v>
      </c>
      <c r="DL272" s="176">
        <v>0</v>
      </c>
      <c r="DM272" s="176">
        <v>0</v>
      </c>
      <c r="DN272" s="176">
        <v>0</v>
      </c>
      <c r="DO272" s="176">
        <v>0</v>
      </c>
      <c r="DP272" s="176">
        <v>0</v>
      </c>
      <c r="DQ272" s="176">
        <v>0</v>
      </c>
      <c r="DR272" s="176">
        <v>0</v>
      </c>
      <c r="DS272" s="176">
        <v>0</v>
      </c>
      <c r="DT272" s="176">
        <v>0</v>
      </c>
      <c r="DU272" s="176">
        <v>0</v>
      </c>
      <c r="DV272" s="176">
        <v>0</v>
      </c>
      <c r="DW272" s="176">
        <v>0</v>
      </c>
      <c r="DX272" s="176">
        <v>0</v>
      </c>
      <c r="DY272" s="176">
        <v>0</v>
      </c>
      <c r="DZ272" s="176">
        <v>0</v>
      </c>
      <c r="EA272" s="176">
        <v>0</v>
      </c>
      <c r="EB272" s="176">
        <v>0</v>
      </c>
      <c r="EC272" s="176">
        <v>0</v>
      </c>
      <c r="ED272" s="176">
        <v>0</v>
      </c>
      <c r="EE272" s="176">
        <v>0</v>
      </c>
      <c r="EF272" s="277">
        <f t="shared" si="8"/>
        <v>0</v>
      </c>
      <c r="EG272" s="277">
        <f t="shared" si="9"/>
        <v>0</v>
      </c>
    </row>
    <row r="273" spans="1:137" x14ac:dyDescent="0.2">
      <c r="A273" s="233" t="str">
        <f>IF('1'!$A$1=1,B273,C273)</f>
        <v>Debt forgiveness</v>
      </c>
      <c r="B273" s="234" t="s">
        <v>371</v>
      </c>
      <c r="C273" s="234" t="s">
        <v>370</v>
      </c>
      <c r="D273" s="176">
        <v>0</v>
      </c>
      <c r="E273" s="176">
        <v>0</v>
      </c>
      <c r="F273" s="176">
        <v>0</v>
      </c>
      <c r="G273" s="176">
        <v>0</v>
      </c>
      <c r="H273" s="176">
        <v>0</v>
      </c>
      <c r="I273" s="176">
        <v>0</v>
      </c>
      <c r="J273" s="176">
        <v>0</v>
      </c>
      <c r="K273" s="176">
        <v>0</v>
      </c>
      <c r="L273" s="176">
        <v>0</v>
      </c>
      <c r="M273" s="176">
        <v>0</v>
      </c>
      <c r="N273" s="176">
        <v>0</v>
      </c>
      <c r="O273" s="176">
        <v>0</v>
      </c>
      <c r="P273" s="176">
        <v>0</v>
      </c>
      <c r="Q273" s="176">
        <v>0</v>
      </c>
      <c r="R273" s="176">
        <v>0</v>
      </c>
      <c r="S273" s="176">
        <v>0</v>
      </c>
      <c r="T273" s="176">
        <v>0</v>
      </c>
      <c r="U273" s="176">
        <v>0</v>
      </c>
      <c r="V273" s="176">
        <v>0</v>
      </c>
      <c r="W273" s="176">
        <v>0</v>
      </c>
      <c r="X273" s="176">
        <v>0</v>
      </c>
      <c r="Y273" s="176">
        <v>0</v>
      </c>
      <c r="Z273" s="176">
        <v>0</v>
      </c>
      <c r="AA273" s="176">
        <v>0</v>
      </c>
      <c r="AB273" s="176">
        <v>0</v>
      </c>
      <c r="AC273" s="176">
        <v>0</v>
      </c>
      <c r="AD273" s="176">
        <v>0</v>
      </c>
      <c r="AE273" s="176">
        <v>0</v>
      </c>
      <c r="AF273" s="176">
        <v>0</v>
      </c>
      <c r="AG273" s="176">
        <v>0</v>
      </c>
      <c r="AH273" s="176">
        <v>0</v>
      </c>
      <c r="AI273" s="176">
        <v>0</v>
      </c>
      <c r="AJ273" s="176">
        <v>0</v>
      </c>
      <c r="AK273" s="176">
        <v>0</v>
      </c>
      <c r="AL273" s="176">
        <v>0</v>
      </c>
      <c r="AM273" s="176">
        <v>0</v>
      </c>
      <c r="AN273" s="176">
        <v>0</v>
      </c>
      <c r="AO273" s="176">
        <v>0</v>
      </c>
      <c r="AP273" s="176">
        <v>0</v>
      </c>
      <c r="AQ273" s="176">
        <v>0</v>
      </c>
      <c r="AR273" s="176">
        <v>0</v>
      </c>
      <c r="AS273" s="176">
        <v>0</v>
      </c>
      <c r="AT273" s="176">
        <v>0</v>
      </c>
      <c r="AU273" s="176">
        <v>0</v>
      </c>
      <c r="AV273" s="176">
        <v>0</v>
      </c>
      <c r="AW273" s="176">
        <v>0</v>
      </c>
      <c r="AX273" s="176">
        <v>0</v>
      </c>
      <c r="AY273" s="176">
        <v>0</v>
      </c>
      <c r="AZ273" s="176">
        <v>0</v>
      </c>
      <c r="BA273" s="176">
        <v>0</v>
      </c>
      <c r="BB273" s="176">
        <v>0</v>
      </c>
      <c r="BC273" s="176">
        <v>0</v>
      </c>
      <c r="BD273" s="176">
        <v>0</v>
      </c>
      <c r="BE273" s="176">
        <v>0</v>
      </c>
      <c r="BF273" s="176">
        <v>0</v>
      </c>
      <c r="BG273" s="176">
        <v>0</v>
      </c>
      <c r="BH273" s="176">
        <v>0</v>
      </c>
      <c r="BI273" s="176">
        <v>0</v>
      </c>
      <c r="BJ273" s="176">
        <v>0</v>
      </c>
      <c r="BK273" s="176">
        <v>0</v>
      </c>
      <c r="BL273" s="176">
        <v>0</v>
      </c>
      <c r="BM273" s="176">
        <v>0</v>
      </c>
      <c r="BN273" s="176">
        <v>0</v>
      </c>
      <c r="BO273" s="176">
        <v>0</v>
      </c>
      <c r="BP273" s="176">
        <v>0</v>
      </c>
      <c r="BQ273" s="176">
        <v>0</v>
      </c>
      <c r="BR273" s="176">
        <v>0</v>
      </c>
      <c r="BS273" s="176">
        <v>0</v>
      </c>
      <c r="BT273" s="176">
        <v>0</v>
      </c>
      <c r="BU273" s="176">
        <v>0</v>
      </c>
      <c r="BV273" s="176">
        <v>0</v>
      </c>
      <c r="BW273" s="176">
        <v>0</v>
      </c>
      <c r="BX273" s="176">
        <v>0</v>
      </c>
      <c r="BY273" s="176">
        <v>0</v>
      </c>
      <c r="BZ273" s="176">
        <v>0</v>
      </c>
      <c r="CA273" s="176">
        <v>0</v>
      </c>
      <c r="CB273" s="176">
        <v>0</v>
      </c>
      <c r="CC273" s="176">
        <v>0</v>
      </c>
      <c r="CD273" s="176">
        <v>0</v>
      </c>
      <c r="CE273" s="176">
        <v>0</v>
      </c>
      <c r="CF273" s="176">
        <v>0</v>
      </c>
      <c r="CG273" s="176">
        <v>0</v>
      </c>
      <c r="CH273" s="176">
        <v>0</v>
      </c>
      <c r="CI273" s="176">
        <v>0</v>
      </c>
      <c r="CJ273" s="176">
        <v>0</v>
      </c>
      <c r="CK273" s="176">
        <v>0</v>
      </c>
      <c r="CL273" s="176">
        <v>0</v>
      </c>
      <c r="CM273" s="176">
        <v>0</v>
      </c>
      <c r="CN273" s="176">
        <v>0</v>
      </c>
      <c r="CO273" s="176">
        <v>0</v>
      </c>
      <c r="CP273" s="176">
        <v>0</v>
      </c>
      <c r="CQ273" s="176">
        <v>0</v>
      </c>
      <c r="CR273" s="176">
        <v>0</v>
      </c>
      <c r="CS273" s="176">
        <v>0</v>
      </c>
      <c r="CT273" s="176">
        <v>0</v>
      </c>
      <c r="CU273" s="176">
        <v>0</v>
      </c>
      <c r="CV273" s="176">
        <v>0</v>
      </c>
      <c r="CW273" s="176">
        <v>0</v>
      </c>
      <c r="CX273" s="176">
        <v>0</v>
      </c>
      <c r="CY273" s="176">
        <v>0</v>
      </c>
      <c r="CZ273" s="176">
        <v>0</v>
      </c>
      <c r="DA273" s="176">
        <v>0</v>
      </c>
      <c r="DB273" s="176">
        <v>0</v>
      </c>
      <c r="DC273" s="176">
        <v>0</v>
      </c>
      <c r="DD273" s="176">
        <v>0</v>
      </c>
      <c r="DE273" s="176">
        <v>0</v>
      </c>
      <c r="DF273" s="176">
        <v>0</v>
      </c>
      <c r="DG273" s="176">
        <v>0</v>
      </c>
      <c r="DH273" s="176">
        <v>0</v>
      </c>
      <c r="DI273" s="176">
        <v>0</v>
      </c>
      <c r="DJ273" s="176">
        <v>0</v>
      </c>
      <c r="DK273" s="176">
        <v>0</v>
      </c>
      <c r="DL273" s="176">
        <v>0</v>
      </c>
      <c r="DM273" s="176">
        <v>0</v>
      </c>
      <c r="DN273" s="176">
        <v>0</v>
      </c>
      <c r="DO273" s="176">
        <v>200592.25200000001</v>
      </c>
      <c r="DP273" s="176">
        <v>-206.23699999999999</v>
      </c>
      <c r="DQ273" s="176">
        <v>0</v>
      </c>
      <c r="DR273" s="176">
        <v>0</v>
      </c>
      <c r="DS273" s="176">
        <v>0</v>
      </c>
      <c r="DT273" s="176">
        <v>0</v>
      </c>
      <c r="DU273" s="176">
        <v>0</v>
      </c>
      <c r="DV273" s="176">
        <v>0</v>
      </c>
      <c r="DW273" s="176">
        <v>0</v>
      </c>
      <c r="DX273" s="176">
        <v>0</v>
      </c>
      <c r="DY273" s="176">
        <v>0</v>
      </c>
      <c r="DZ273" s="176">
        <v>0</v>
      </c>
      <c r="EA273" s="176">
        <v>0</v>
      </c>
      <c r="EB273" s="176">
        <v>0</v>
      </c>
      <c r="EC273" s="176">
        <v>0</v>
      </c>
      <c r="ED273" s="176">
        <v>0</v>
      </c>
      <c r="EE273" s="176">
        <v>0</v>
      </c>
      <c r="EF273" s="277">
        <f t="shared" si="8"/>
        <v>200386.01500000001</v>
      </c>
      <c r="EG273" s="277">
        <f t="shared" si="9"/>
        <v>0</v>
      </c>
    </row>
    <row r="274" spans="1:137" x14ac:dyDescent="0.2">
      <c r="A274" s="226" t="str">
        <f>IF('1'!$A$1=1,B274,C274)</f>
        <v xml:space="preserve">    Credit</v>
      </c>
      <c r="B274" s="232" t="s">
        <v>214</v>
      </c>
      <c r="C274" s="232" t="s">
        <v>229</v>
      </c>
      <c r="D274" s="176">
        <v>0</v>
      </c>
      <c r="E274" s="176">
        <v>0</v>
      </c>
      <c r="F274" s="176">
        <v>0</v>
      </c>
      <c r="G274" s="176">
        <v>0</v>
      </c>
      <c r="H274" s="176">
        <v>0</v>
      </c>
      <c r="I274" s="176">
        <v>0</v>
      </c>
      <c r="J274" s="176">
        <v>0</v>
      </c>
      <c r="K274" s="176">
        <v>0</v>
      </c>
      <c r="L274" s="176">
        <v>0</v>
      </c>
      <c r="M274" s="176">
        <v>0</v>
      </c>
      <c r="N274" s="176">
        <v>0</v>
      </c>
      <c r="O274" s="176">
        <v>0</v>
      </c>
      <c r="P274" s="176">
        <v>0</v>
      </c>
      <c r="Q274" s="176">
        <v>0</v>
      </c>
      <c r="R274" s="176">
        <v>0</v>
      </c>
      <c r="S274" s="176">
        <v>0</v>
      </c>
      <c r="T274" s="176">
        <v>0</v>
      </c>
      <c r="U274" s="176">
        <v>0</v>
      </c>
      <c r="V274" s="176">
        <v>0</v>
      </c>
      <c r="W274" s="176">
        <v>0</v>
      </c>
      <c r="X274" s="176">
        <v>0</v>
      </c>
      <c r="Y274" s="176">
        <v>0</v>
      </c>
      <c r="Z274" s="176">
        <v>0</v>
      </c>
      <c r="AA274" s="176">
        <v>0</v>
      </c>
      <c r="AB274" s="176">
        <v>0</v>
      </c>
      <c r="AC274" s="176">
        <v>0</v>
      </c>
      <c r="AD274" s="176">
        <v>0</v>
      </c>
      <c r="AE274" s="176">
        <v>0</v>
      </c>
      <c r="AF274" s="176">
        <v>0</v>
      </c>
      <c r="AG274" s="176">
        <v>0</v>
      </c>
      <c r="AH274" s="176">
        <v>0</v>
      </c>
      <c r="AI274" s="176">
        <v>0</v>
      </c>
      <c r="AJ274" s="176">
        <v>0</v>
      </c>
      <c r="AK274" s="176">
        <v>0</v>
      </c>
      <c r="AL274" s="176">
        <v>0</v>
      </c>
      <c r="AM274" s="176">
        <v>0</v>
      </c>
      <c r="AN274" s="176">
        <v>0</v>
      </c>
      <c r="AO274" s="176">
        <v>0</v>
      </c>
      <c r="AP274" s="176">
        <v>0</v>
      </c>
      <c r="AQ274" s="176">
        <v>0</v>
      </c>
      <c r="AR274" s="176">
        <v>0</v>
      </c>
      <c r="AS274" s="176">
        <v>0</v>
      </c>
      <c r="AT274" s="176">
        <v>0</v>
      </c>
      <c r="AU274" s="176">
        <v>0</v>
      </c>
      <c r="AV274" s="176">
        <v>0</v>
      </c>
      <c r="AW274" s="176">
        <v>0</v>
      </c>
      <c r="AX274" s="176">
        <v>0</v>
      </c>
      <c r="AY274" s="176">
        <v>0</v>
      </c>
      <c r="AZ274" s="176">
        <v>0</v>
      </c>
      <c r="BA274" s="176">
        <v>0</v>
      </c>
      <c r="BB274" s="176">
        <v>0</v>
      </c>
      <c r="BC274" s="176">
        <v>0</v>
      </c>
      <c r="BD274" s="176">
        <v>0</v>
      </c>
      <c r="BE274" s="176">
        <v>0</v>
      </c>
      <c r="BF274" s="176">
        <v>0</v>
      </c>
      <c r="BG274" s="176">
        <v>0</v>
      </c>
      <c r="BH274" s="176">
        <v>0</v>
      </c>
      <c r="BI274" s="176">
        <v>0</v>
      </c>
      <c r="BJ274" s="176">
        <v>0</v>
      </c>
      <c r="BK274" s="176">
        <v>0</v>
      </c>
      <c r="BL274" s="176">
        <v>0</v>
      </c>
      <c r="BM274" s="176">
        <v>0</v>
      </c>
      <c r="BN274" s="176">
        <v>0</v>
      </c>
      <c r="BO274" s="176">
        <v>0</v>
      </c>
      <c r="BP274" s="176">
        <v>0</v>
      </c>
      <c r="BQ274" s="176">
        <v>0</v>
      </c>
      <c r="BR274" s="176">
        <v>0</v>
      </c>
      <c r="BS274" s="176">
        <v>0</v>
      </c>
      <c r="BT274" s="176">
        <v>0</v>
      </c>
      <c r="BU274" s="176">
        <v>0</v>
      </c>
      <c r="BV274" s="176">
        <v>0</v>
      </c>
      <c r="BW274" s="176">
        <v>0</v>
      </c>
      <c r="BX274" s="176">
        <v>0</v>
      </c>
      <c r="BY274" s="176">
        <v>0</v>
      </c>
      <c r="BZ274" s="176">
        <v>0</v>
      </c>
      <c r="CA274" s="176">
        <v>0</v>
      </c>
      <c r="CB274" s="176">
        <v>0</v>
      </c>
      <c r="CC274" s="176">
        <v>0</v>
      </c>
      <c r="CD274" s="176">
        <v>0</v>
      </c>
      <c r="CE274" s="176">
        <v>0</v>
      </c>
      <c r="CF274" s="176">
        <v>0</v>
      </c>
      <c r="CG274" s="176">
        <v>0</v>
      </c>
      <c r="CH274" s="176">
        <v>0</v>
      </c>
      <c r="CI274" s="176">
        <v>0</v>
      </c>
      <c r="CJ274" s="176">
        <v>0</v>
      </c>
      <c r="CK274" s="176">
        <v>0</v>
      </c>
      <c r="CL274" s="176">
        <v>0</v>
      </c>
      <c r="CM274" s="176">
        <v>0</v>
      </c>
      <c r="CN274" s="176">
        <v>0</v>
      </c>
      <c r="CO274" s="176">
        <v>0</v>
      </c>
      <c r="CP274" s="176">
        <v>0</v>
      </c>
      <c r="CQ274" s="176">
        <v>0</v>
      </c>
      <c r="CR274" s="176">
        <v>0</v>
      </c>
      <c r="CS274" s="176">
        <v>0</v>
      </c>
      <c r="CT274" s="176">
        <v>0</v>
      </c>
      <c r="CU274" s="176">
        <v>0</v>
      </c>
      <c r="CV274" s="176">
        <v>0</v>
      </c>
      <c r="CW274" s="176">
        <v>0</v>
      </c>
      <c r="CX274" s="176">
        <v>0</v>
      </c>
      <c r="CY274" s="176">
        <v>0</v>
      </c>
      <c r="CZ274" s="176">
        <v>0</v>
      </c>
      <c r="DA274" s="176">
        <v>0</v>
      </c>
      <c r="DB274" s="176">
        <v>0</v>
      </c>
      <c r="DC274" s="176">
        <v>0</v>
      </c>
      <c r="DD274" s="176">
        <v>0</v>
      </c>
      <c r="DE274" s="176">
        <v>0</v>
      </c>
      <c r="DF274" s="176">
        <v>0</v>
      </c>
      <c r="DG274" s="176">
        <v>0</v>
      </c>
      <c r="DH274" s="176">
        <v>0</v>
      </c>
      <c r="DI274" s="176">
        <v>0</v>
      </c>
      <c r="DJ274" s="176">
        <v>0</v>
      </c>
      <c r="DK274" s="176">
        <v>0</v>
      </c>
      <c r="DL274" s="176">
        <v>0</v>
      </c>
      <c r="DM274" s="176">
        <v>0</v>
      </c>
      <c r="DN274" s="176">
        <v>0</v>
      </c>
      <c r="DO274" s="176">
        <v>200592.25200000001</v>
      </c>
      <c r="DP274" s="176">
        <v>-206.23699999999999</v>
      </c>
      <c r="DQ274" s="176">
        <v>0</v>
      </c>
      <c r="DR274" s="176">
        <v>0</v>
      </c>
      <c r="DS274" s="176">
        <v>0</v>
      </c>
      <c r="DT274" s="176">
        <v>0</v>
      </c>
      <c r="DU274" s="176">
        <v>0</v>
      </c>
      <c r="DV274" s="176">
        <v>3276.9749999999999</v>
      </c>
      <c r="DW274" s="176">
        <v>0</v>
      </c>
      <c r="DX274" s="176">
        <v>0</v>
      </c>
      <c r="DY274" s="176">
        <v>0</v>
      </c>
      <c r="DZ274" s="176">
        <v>0</v>
      </c>
      <c r="EA274" s="176">
        <v>0</v>
      </c>
      <c r="EB274" s="176">
        <v>0</v>
      </c>
      <c r="EC274" s="176">
        <v>0</v>
      </c>
      <c r="ED274" s="176">
        <v>0</v>
      </c>
      <c r="EE274" s="176">
        <v>0</v>
      </c>
      <c r="EF274" s="277">
        <f t="shared" si="8"/>
        <v>200386.01500000001</v>
      </c>
      <c r="EG274" s="277">
        <f t="shared" si="9"/>
        <v>3276.9749999999999</v>
      </c>
    </row>
    <row r="275" spans="1:137" x14ac:dyDescent="0.2">
      <c r="A275" s="226" t="str">
        <f>IF('1'!$A$1=1,B275,C275)</f>
        <v xml:space="preserve">    Debit</v>
      </c>
      <c r="B275" s="232" t="s">
        <v>216</v>
      </c>
      <c r="C275" s="232" t="s">
        <v>230</v>
      </c>
      <c r="D275" s="176">
        <v>0</v>
      </c>
      <c r="E275" s="176">
        <v>0</v>
      </c>
      <c r="F275" s="176">
        <v>0</v>
      </c>
      <c r="G275" s="176">
        <v>0</v>
      </c>
      <c r="H275" s="176">
        <v>0</v>
      </c>
      <c r="I275" s="176">
        <v>0</v>
      </c>
      <c r="J275" s="176">
        <v>0</v>
      </c>
      <c r="K275" s="176">
        <v>0</v>
      </c>
      <c r="L275" s="176">
        <v>0</v>
      </c>
      <c r="M275" s="176">
        <v>0</v>
      </c>
      <c r="N275" s="176">
        <v>0</v>
      </c>
      <c r="O275" s="176">
        <v>0</v>
      </c>
      <c r="P275" s="176">
        <v>0</v>
      </c>
      <c r="Q275" s="176">
        <v>0</v>
      </c>
      <c r="R275" s="176">
        <v>0</v>
      </c>
      <c r="S275" s="176">
        <v>0</v>
      </c>
      <c r="T275" s="176">
        <v>0</v>
      </c>
      <c r="U275" s="176">
        <v>0</v>
      </c>
      <c r="V275" s="176">
        <v>0</v>
      </c>
      <c r="W275" s="176">
        <v>0</v>
      </c>
      <c r="X275" s="176">
        <v>0</v>
      </c>
      <c r="Y275" s="176">
        <v>0</v>
      </c>
      <c r="Z275" s="176">
        <v>0</v>
      </c>
      <c r="AA275" s="176">
        <v>0</v>
      </c>
      <c r="AB275" s="176">
        <v>0</v>
      </c>
      <c r="AC275" s="176">
        <v>0</v>
      </c>
      <c r="AD275" s="176">
        <v>0</v>
      </c>
      <c r="AE275" s="176">
        <v>0</v>
      </c>
      <c r="AF275" s="176">
        <v>0</v>
      </c>
      <c r="AG275" s="176">
        <v>0</v>
      </c>
      <c r="AH275" s="176">
        <v>0</v>
      </c>
      <c r="AI275" s="176">
        <v>0</v>
      </c>
      <c r="AJ275" s="176">
        <v>0</v>
      </c>
      <c r="AK275" s="176">
        <v>0</v>
      </c>
      <c r="AL275" s="176">
        <v>0</v>
      </c>
      <c r="AM275" s="176">
        <v>0</v>
      </c>
      <c r="AN275" s="176">
        <v>0</v>
      </c>
      <c r="AO275" s="176">
        <v>0</v>
      </c>
      <c r="AP275" s="176">
        <v>0</v>
      </c>
      <c r="AQ275" s="176">
        <v>0</v>
      </c>
      <c r="AR275" s="176">
        <v>0</v>
      </c>
      <c r="AS275" s="176">
        <v>0</v>
      </c>
      <c r="AT275" s="176">
        <v>0</v>
      </c>
      <c r="AU275" s="176">
        <v>0</v>
      </c>
      <c r="AV275" s="176">
        <v>0</v>
      </c>
      <c r="AW275" s="176">
        <v>0</v>
      </c>
      <c r="AX275" s="176">
        <v>0</v>
      </c>
      <c r="AY275" s="176">
        <v>0</v>
      </c>
      <c r="AZ275" s="176">
        <v>0</v>
      </c>
      <c r="BA275" s="176">
        <v>0</v>
      </c>
      <c r="BB275" s="176">
        <v>0</v>
      </c>
      <c r="BC275" s="176">
        <v>0</v>
      </c>
      <c r="BD275" s="176">
        <v>0</v>
      </c>
      <c r="BE275" s="176">
        <v>0</v>
      </c>
      <c r="BF275" s="176">
        <v>0</v>
      </c>
      <c r="BG275" s="176">
        <v>0</v>
      </c>
      <c r="BH275" s="176">
        <v>0</v>
      </c>
      <c r="BI275" s="176">
        <v>0</v>
      </c>
      <c r="BJ275" s="176">
        <v>0</v>
      </c>
      <c r="BK275" s="176">
        <v>0</v>
      </c>
      <c r="BL275" s="176">
        <v>0</v>
      </c>
      <c r="BM275" s="176">
        <v>0</v>
      </c>
      <c r="BN275" s="176">
        <v>0</v>
      </c>
      <c r="BO275" s="176">
        <v>0</v>
      </c>
      <c r="BP275" s="176">
        <v>0</v>
      </c>
      <c r="BQ275" s="176">
        <v>0</v>
      </c>
      <c r="BR275" s="176">
        <v>0</v>
      </c>
      <c r="BS275" s="176">
        <v>0</v>
      </c>
      <c r="BT275" s="176">
        <v>0</v>
      </c>
      <c r="BU275" s="176">
        <v>0</v>
      </c>
      <c r="BV275" s="176">
        <v>0</v>
      </c>
      <c r="BW275" s="176">
        <v>0</v>
      </c>
      <c r="BX275" s="176">
        <v>0</v>
      </c>
      <c r="BY275" s="176">
        <v>0</v>
      </c>
      <c r="BZ275" s="176">
        <v>0</v>
      </c>
      <c r="CA275" s="176">
        <v>0</v>
      </c>
      <c r="CB275" s="176">
        <v>0</v>
      </c>
      <c r="CC275" s="176">
        <v>0</v>
      </c>
      <c r="CD275" s="176">
        <v>0</v>
      </c>
      <c r="CE275" s="176">
        <v>0</v>
      </c>
      <c r="CF275" s="176">
        <v>0</v>
      </c>
      <c r="CG275" s="176">
        <v>0</v>
      </c>
      <c r="CH275" s="176">
        <v>0</v>
      </c>
      <c r="CI275" s="176">
        <v>0</v>
      </c>
      <c r="CJ275" s="176">
        <v>0</v>
      </c>
      <c r="CK275" s="176">
        <v>0</v>
      </c>
      <c r="CL275" s="176">
        <v>0</v>
      </c>
      <c r="CM275" s="176">
        <v>0</v>
      </c>
      <c r="CN275" s="176">
        <v>0</v>
      </c>
      <c r="CO275" s="176">
        <v>0</v>
      </c>
      <c r="CP275" s="176">
        <v>0</v>
      </c>
      <c r="CQ275" s="176">
        <v>0</v>
      </c>
      <c r="CR275" s="176">
        <v>0</v>
      </c>
      <c r="CS275" s="176">
        <v>0</v>
      </c>
      <c r="CT275" s="176">
        <v>0</v>
      </c>
      <c r="CU275" s="176">
        <v>0</v>
      </c>
      <c r="CV275" s="176">
        <v>0</v>
      </c>
      <c r="CW275" s="176">
        <v>0</v>
      </c>
      <c r="CX275" s="176">
        <v>0</v>
      </c>
      <c r="CY275" s="176">
        <v>0</v>
      </c>
      <c r="CZ275" s="176">
        <v>0</v>
      </c>
      <c r="DA275" s="176">
        <v>0</v>
      </c>
      <c r="DB275" s="176">
        <v>0</v>
      </c>
      <c r="DC275" s="176">
        <v>0</v>
      </c>
      <c r="DD275" s="176">
        <v>0</v>
      </c>
      <c r="DE275" s="176">
        <v>0</v>
      </c>
      <c r="DF275" s="176">
        <v>0</v>
      </c>
      <c r="DG275" s="176">
        <v>0</v>
      </c>
      <c r="DH275" s="176">
        <v>0</v>
      </c>
      <c r="DI275" s="176">
        <v>0</v>
      </c>
      <c r="DJ275" s="176">
        <v>0</v>
      </c>
      <c r="DK275" s="176">
        <v>0</v>
      </c>
      <c r="DL275" s="176">
        <v>0</v>
      </c>
      <c r="DM275" s="176">
        <v>0</v>
      </c>
      <c r="DN275" s="176">
        <v>0</v>
      </c>
      <c r="DO275" s="176">
        <v>0</v>
      </c>
      <c r="DP275" s="176">
        <v>0</v>
      </c>
      <c r="DQ275" s="176">
        <v>0</v>
      </c>
      <c r="DR275" s="176">
        <v>0</v>
      </c>
      <c r="DS275" s="176">
        <v>0</v>
      </c>
      <c r="DT275" s="176">
        <v>0</v>
      </c>
      <c r="DU275" s="176">
        <v>0</v>
      </c>
      <c r="DV275" s="176">
        <v>0</v>
      </c>
      <c r="DW275" s="176">
        <v>0</v>
      </c>
      <c r="DX275" s="176">
        <v>0</v>
      </c>
      <c r="DY275" s="176">
        <v>0</v>
      </c>
      <c r="DZ275" s="176">
        <v>0</v>
      </c>
      <c r="EA275" s="176">
        <v>0</v>
      </c>
      <c r="EB275" s="176">
        <v>0</v>
      </c>
      <c r="EC275" s="176">
        <v>0</v>
      </c>
      <c r="ED275" s="176">
        <v>0</v>
      </c>
      <c r="EE275" s="176">
        <v>0</v>
      </c>
      <c r="EF275" s="277">
        <f t="shared" si="8"/>
        <v>0</v>
      </c>
      <c r="EG275" s="277">
        <f t="shared" si="9"/>
        <v>0</v>
      </c>
    </row>
    <row r="276" spans="1:137" x14ac:dyDescent="0.2">
      <c r="A276" s="233" t="str">
        <f>IF('1'!$A$1=1,B276,C276)</f>
        <v>Other capital transfers</v>
      </c>
      <c r="B276" s="234" t="s">
        <v>368</v>
      </c>
      <c r="C276" s="234" t="s">
        <v>367</v>
      </c>
      <c r="D276" s="176">
        <v>0</v>
      </c>
      <c r="E276" s="176">
        <v>0</v>
      </c>
      <c r="F276" s="176">
        <v>0</v>
      </c>
      <c r="G276" s="176">
        <v>22.709</v>
      </c>
      <c r="H276" s="176">
        <v>0</v>
      </c>
      <c r="I276" s="176">
        <v>0</v>
      </c>
      <c r="J276" s="176">
        <v>0</v>
      </c>
      <c r="K276" s="176">
        <v>0</v>
      </c>
      <c r="L276" s="176">
        <v>0</v>
      </c>
      <c r="M276" s="176">
        <v>0</v>
      </c>
      <c r="N276" s="176">
        <v>0</v>
      </c>
      <c r="O276" s="176">
        <v>0</v>
      </c>
      <c r="P276" s="176">
        <v>0</v>
      </c>
      <c r="Q276" s="176">
        <v>0</v>
      </c>
      <c r="R276" s="176">
        <v>0</v>
      </c>
      <c r="S276" s="176">
        <v>0</v>
      </c>
      <c r="T276" s="176">
        <v>0</v>
      </c>
      <c r="U276" s="176">
        <v>0</v>
      </c>
      <c r="V276" s="176">
        <v>0</v>
      </c>
      <c r="W276" s="176">
        <v>0</v>
      </c>
      <c r="X276" s="176">
        <v>0</v>
      </c>
      <c r="Y276" s="176">
        <v>0</v>
      </c>
      <c r="Z276" s="176">
        <v>0</v>
      </c>
      <c r="AA276" s="176">
        <v>0</v>
      </c>
      <c r="AB276" s="176">
        <v>0</v>
      </c>
      <c r="AC276" s="176">
        <v>0</v>
      </c>
      <c r="AD276" s="176">
        <v>0</v>
      </c>
      <c r="AE276" s="176">
        <v>0</v>
      </c>
      <c r="AF276" s="176">
        <v>0</v>
      </c>
      <c r="AG276" s="176">
        <v>0</v>
      </c>
      <c r="AH276" s="176">
        <v>0</v>
      </c>
      <c r="AI276" s="176">
        <v>0</v>
      </c>
      <c r="AJ276" s="176">
        <v>0</v>
      </c>
      <c r="AK276" s="176">
        <v>0</v>
      </c>
      <c r="AL276" s="176">
        <v>0</v>
      </c>
      <c r="AM276" s="176">
        <v>0</v>
      </c>
      <c r="AN276" s="176">
        <v>0</v>
      </c>
      <c r="AO276" s="176">
        <v>0</v>
      </c>
      <c r="AP276" s="176">
        <v>0</v>
      </c>
      <c r="AQ276" s="176">
        <v>0</v>
      </c>
      <c r="AR276" s="176">
        <v>0</v>
      </c>
      <c r="AS276" s="176">
        <v>0</v>
      </c>
      <c r="AT276" s="176">
        <v>0</v>
      </c>
      <c r="AU276" s="176">
        <v>0</v>
      </c>
      <c r="AV276" s="176">
        <v>0</v>
      </c>
      <c r="AW276" s="176">
        <v>0</v>
      </c>
      <c r="AX276" s="176">
        <v>0</v>
      </c>
      <c r="AY276" s="176">
        <v>0</v>
      </c>
      <c r="AZ276" s="176">
        <v>0</v>
      </c>
      <c r="BA276" s="176">
        <v>0</v>
      </c>
      <c r="BB276" s="176">
        <v>0</v>
      </c>
      <c r="BC276" s="176">
        <v>0</v>
      </c>
      <c r="BD276" s="176">
        <v>0</v>
      </c>
      <c r="BE276" s="176">
        <v>0</v>
      </c>
      <c r="BF276" s="176">
        <v>0</v>
      </c>
      <c r="BG276" s="176">
        <v>0</v>
      </c>
      <c r="BH276" s="176">
        <v>0</v>
      </c>
      <c r="BI276" s="176">
        <v>0</v>
      </c>
      <c r="BJ276" s="176">
        <v>0</v>
      </c>
      <c r="BK276" s="176">
        <v>0</v>
      </c>
      <c r="BL276" s="176">
        <v>0</v>
      </c>
      <c r="BM276" s="176">
        <v>0</v>
      </c>
      <c r="BN276" s="176">
        <v>0</v>
      </c>
      <c r="BO276" s="176">
        <v>0</v>
      </c>
      <c r="BP276" s="176">
        <v>0</v>
      </c>
      <c r="BQ276" s="176">
        <v>0</v>
      </c>
      <c r="BR276" s="176">
        <v>0</v>
      </c>
      <c r="BS276" s="176">
        <v>0</v>
      </c>
      <c r="BT276" s="176">
        <v>0</v>
      </c>
      <c r="BU276" s="176">
        <v>0</v>
      </c>
      <c r="BV276" s="176">
        <v>0</v>
      </c>
      <c r="BW276" s="176">
        <v>0</v>
      </c>
      <c r="BX276" s="176">
        <v>0</v>
      </c>
      <c r="BY276" s="176">
        <v>0</v>
      </c>
      <c r="BZ276" s="176">
        <v>0</v>
      </c>
      <c r="CA276" s="176">
        <v>0</v>
      </c>
      <c r="CB276" s="176">
        <v>0</v>
      </c>
      <c r="CC276" s="176">
        <v>0</v>
      </c>
      <c r="CD276" s="176">
        <v>0</v>
      </c>
      <c r="CE276" s="176">
        <v>0</v>
      </c>
      <c r="CF276" s="176">
        <v>0</v>
      </c>
      <c r="CG276" s="176">
        <v>0</v>
      </c>
      <c r="CH276" s="176">
        <v>0</v>
      </c>
      <c r="CI276" s="176">
        <v>0</v>
      </c>
      <c r="CJ276" s="176">
        <v>0</v>
      </c>
      <c r="CK276" s="176">
        <v>0</v>
      </c>
      <c r="CL276" s="176">
        <v>0</v>
      </c>
      <c r="CM276" s="176">
        <v>0</v>
      </c>
      <c r="CN276" s="176">
        <v>0</v>
      </c>
      <c r="CO276" s="176">
        <v>0</v>
      </c>
      <c r="CP276" s="176">
        <v>0</v>
      </c>
      <c r="CQ276" s="176">
        <v>0</v>
      </c>
      <c r="CR276" s="176">
        <v>0</v>
      </c>
      <c r="CS276" s="176">
        <v>0</v>
      </c>
      <c r="CT276" s="176">
        <v>0</v>
      </c>
      <c r="CU276" s="176">
        <v>0</v>
      </c>
      <c r="CV276" s="176">
        <v>0</v>
      </c>
      <c r="CW276" s="176">
        <v>0</v>
      </c>
      <c r="CX276" s="176">
        <v>0</v>
      </c>
      <c r="CY276" s="176">
        <v>0</v>
      </c>
      <c r="CZ276" s="176">
        <v>0</v>
      </c>
      <c r="DA276" s="176">
        <v>0</v>
      </c>
      <c r="DB276" s="176">
        <v>0</v>
      </c>
      <c r="DC276" s="176">
        <v>0</v>
      </c>
      <c r="DD276" s="176">
        <v>0</v>
      </c>
      <c r="DE276" s="176">
        <v>0</v>
      </c>
      <c r="DF276" s="176">
        <v>0</v>
      </c>
      <c r="DG276" s="176">
        <v>0</v>
      </c>
      <c r="DH276" s="176">
        <v>0</v>
      </c>
      <c r="DI276" s="176">
        <v>0</v>
      </c>
      <c r="DJ276" s="176">
        <v>0</v>
      </c>
      <c r="DK276" s="176">
        <v>0</v>
      </c>
      <c r="DL276" s="176">
        <v>0</v>
      </c>
      <c r="DM276" s="176">
        <v>0</v>
      </c>
      <c r="DN276" s="176">
        <v>0</v>
      </c>
      <c r="DO276" s="176">
        <v>0</v>
      </c>
      <c r="DP276" s="176">
        <v>0</v>
      </c>
      <c r="DQ276" s="176">
        <v>0</v>
      </c>
      <c r="DR276" s="176">
        <v>0</v>
      </c>
      <c r="DS276" s="176">
        <v>0</v>
      </c>
      <c r="DT276" s="176">
        <v>0</v>
      </c>
      <c r="DU276" s="176">
        <v>0</v>
      </c>
      <c r="DV276" s="176">
        <v>0</v>
      </c>
      <c r="DW276" s="176">
        <v>0</v>
      </c>
      <c r="DX276" s="176">
        <v>0</v>
      </c>
      <c r="DY276" s="176">
        <v>0</v>
      </c>
      <c r="DZ276" s="176">
        <v>0</v>
      </c>
      <c r="EA276" s="176">
        <v>0</v>
      </c>
      <c r="EB276" s="176">
        <v>0</v>
      </c>
      <c r="EC276" s="176">
        <v>0</v>
      </c>
      <c r="ED276" s="176">
        <v>0</v>
      </c>
      <c r="EE276" s="176">
        <v>0</v>
      </c>
      <c r="EF276" s="277">
        <f t="shared" si="8"/>
        <v>0</v>
      </c>
      <c r="EG276" s="277">
        <f t="shared" si="9"/>
        <v>0</v>
      </c>
    </row>
    <row r="277" spans="1:137" x14ac:dyDescent="0.2">
      <c r="A277" s="226" t="str">
        <f>IF('1'!$A$1=1,B277,C277)</f>
        <v xml:space="preserve">    Credit</v>
      </c>
      <c r="B277" s="227" t="s">
        <v>214</v>
      </c>
      <c r="C277" s="232" t="s">
        <v>229</v>
      </c>
      <c r="D277" s="176">
        <v>0</v>
      </c>
      <c r="E277" s="176">
        <v>0</v>
      </c>
      <c r="F277" s="176">
        <v>0</v>
      </c>
      <c r="G277" s="176">
        <v>22.709</v>
      </c>
      <c r="H277" s="176">
        <v>0</v>
      </c>
      <c r="I277" s="176">
        <v>0</v>
      </c>
      <c r="J277" s="176">
        <v>0</v>
      </c>
      <c r="K277" s="176">
        <v>0</v>
      </c>
      <c r="L277" s="176">
        <v>0</v>
      </c>
      <c r="M277" s="176">
        <v>0</v>
      </c>
      <c r="N277" s="176">
        <v>0</v>
      </c>
      <c r="O277" s="176">
        <v>0</v>
      </c>
      <c r="P277" s="176">
        <v>0</v>
      </c>
      <c r="Q277" s="176">
        <v>0</v>
      </c>
      <c r="R277" s="176">
        <v>0</v>
      </c>
      <c r="S277" s="176">
        <v>0</v>
      </c>
      <c r="T277" s="176">
        <v>0</v>
      </c>
      <c r="U277" s="176">
        <v>0</v>
      </c>
      <c r="V277" s="176">
        <v>0</v>
      </c>
      <c r="W277" s="176">
        <v>0</v>
      </c>
      <c r="X277" s="176">
        <v>0</v>
      </c>
      <c r="Y277" s="176">
        <v>0</v>
      </c>
      <c r="Z277" s="176">
        <v>0</v>
      </c>
      <c r="AA277" s="176">
        <v>0</v>
      </c>
      <c r="AB277" s="176">
        <v>0</v>
      </c>
      <c r="AC277" s="176">
        <v>0</v>
      </c>
      <c r="AD277" s="176">
        <v>0</v>
      </c>
      <c r="AE277" s="176">
        <v>0</v>
      </c>
      <c r="AF277" s="176">
        <v>0</v>
      </c>
      <c r="AG277" s="176">
        <v>0</v>
      </c>
      <c r="AH277" s="176">
        <v>0</v>
      </c>
      <c r="AI277" s="176">
        <v>0</v>
      </c>
      <c r="AJ277" s="176">
        <v>0</v>
      </c>
      <c r="AK277" s="176">
        <v>0</v>
      </c>
      <c r="AL277" s="176">
        <v>0</v>
      </c>
      <c r="AM277" s="176">
        <v>0</v>
      </c>
      <c r="AN277" s="176">
        <v>0</v>
      </c>
      <c r="AO277" s="176">
        <v>0</v>
      </c>
      <c r="AP277" s="176">
        <v>0</v>
      </c>
      <c r="AQ277" s="176">
        <v>0</v>
      </c>
      <c r="AR277" s="176">
        <v>0</v>
      </c>
      <c r="AS277" s="176">
        <v>0</v>
      </c>
      <c r="AT277" s="176">
        <v>0</v>
      </c>
      <c r="AU277" s="176">
        <v>0</v>
      </c>
      <c r="AV277" s="176">
        <v>0</v>
      </c>
      <c r="AW277" s="176">
        <v>0</v>
      </c>
      <c r="AX277" s="176">
        <v>0</v>
      </c>
      <c r="AY277" s="176">
        <v>0</v>
      </c>
      <c r="AZ277" s="176">
        <v>0</v>
      </c>
      <c r="BA277" s="176">
        <v>0</v>
      </c>
      <c r="BB277" s="176">
        <v>0</v>
      </c>
      <c r="BC277" s="176">
        <v>0</v>
      </c>
      <c r="BD277" s="176">
        <v>0</v>
      </c>
      <c r="BE277" s="176">
        <v>0</v>
      </c>
      <c r="BF277" s="176">
        <v>0</v>
      </c>
      <c r="BG277" s="176">
        <v>0</v>
      </c>
      <c r="BH277" s="176">
        <v>0</v>
      </c>
      <c r="BI277" s="176">
        <v>0</v>
      </c>
      <c r="BJ277" s="176">
        <v>0</v>
      </c>
      <c r="BK277" s="176">
        <v>0</v>
      </c>
      <c r="BL277" s="176">
        <v>0</v>
      </c>
      <c r="BM277" s="176">
        <v>0</v>
      </c>
      <c r="BN277" s="176">
        <v>0</v>
      </c>
      <c r="BO277" s="176">
        <v>0</v>
      </c>
      <c r="BP277" s="176">
        <v>0</v>
      </c>
      <c r="BQ277" s="176">
        <v>0</v>
      </c>
      <c r="BR277" s="176">
        <v>0</v>
      </c>
      <c r="BS277" s="176">
        <v>0</v>
      </c>
      <c r="BT277" s="176">
        <v>0</v>
      </c>
      <c r="BU277" s="176">
        <v>0</v>
      </c>
      <c r="BV277" s="176">
        <v>0</v>
      </c>
      <c r="BW277" s="176">
        <v>0</v>
      </c>
      <c r="BX277" s="176">
        <v>0</v>
      </c>
      <c r="BY277" s="176">
        <v>0</v>
      </c>
      <c r="BZ277" s="176">
        <v>0</v>
      </c>
      <c r="CA277" s="176">
        <v>0</v>
      </c>
      <c r="CB277" s="176">
        <v>0</v>
      </c>
      <c r="CC277" s="176">
        <v>0</v>
      </c>
      <c r="CD277" s="176">
        <v>0</v>
      </c>
      <c r="CE277" s="176">
        <v>0</v>
      </c>
      <c r="CF277" s="176">
        <v>0</v>
      </c>
      <c r="CG277" s="176">
        <v>0</v>
      </c>
      <c r="CH277" s="176">
        <v>0</v>
      </c>
      <c r="CI277" s="176">
        <v>0</v>
      </c>
      <c r="CJ277" s="176">
        <v>0</v>
      </c>
      <c r="CK277" s="176">
        <v>0</v>
      </c>
      <c r="CL277" s="176">
        <v>0</v>
      </c>
      <c r="CM277" s="176">
        <v>0</v>
      </c>
      <c r="CN277" s="176">
        <v>0</v>
      </c>
      <c r="CO277" s="176">
        <v>0</v>
      </c>
      <c r="CP277" s="176">
        <v>0</v>
      </c>
      <c r="CQ277" s="176">
        <v>0</v>
      </c>
      <c r="CR277" s="176">
        <v>0</v>
      </c>
      <c r="CS277" s="176">
        <v>0</v>
      </c>
      <c r="CT277" s="176">
        <v>0</v>
      </c>
      <c r="CU277" s="176">
        <v>0</v>
      </c>
      <c r="CV277" s="176">
        <v>0</v>
      </c>
      <c r="CW277" s="176">
        <v>0</v>
      </c>
      <c r="CX277" s="176">
        <v>0</v>
      </c>
      <c r="CY277" s="176">
        <v>0</v>
      </c>
      <c r="CZ277" s="176">
        <v>0</v>
      </c>
      <c r="DA277" s="176">
        <v>0</v>
      </c>
      <c r="DB277" s="176">
        <v>0</v>
      </c>
      <c r="DC277" s="176">
        <v>0</v>
      </c>
      <c r="DD277" s="176">
        <v>0</v>
      </c>
      <c r="DE277" s="176">
        <v>0</v>
      </c>
      <c r="DF277" s="176">
        <v>0</v>
      </c>
      <c r="DG277" s="176">
        <v>0</v>
      </c>
      <c r="DH277" s="176">
        <v>0</v>
      </c>
      <c r="DI277" s="176">
        <v>0</v>
      </c>
      <c r="DJ277" s="176">
        <v>0</v>
      </c>
      <c r="DK277" s="176">
        <v>0</v>
      </c>
      <c r="DL277" s="176">
        <v>0</v>
      </c>
      <c r="DM277" s="176">
        <v>0</v>
      </c>
      <c r="DN277" s="176">
        <v>0</v>
      </c>
      <c r="DO277" s="176">
        <v>0</v>
      </c>
      <c r="DP277" s="176">
        <v>0</v>
      </c>
      <c r="DQ277" s="176">
        <v>0</v>
      </c>
      <c r="DR277" s="176">
        <v>0</v>
      </c>
      <c r="DS277" s="176">
        <v>0</v>
      </c>
      <c r="DT277" s="176">
        <v>0</v>
      </c>
      <c r="DU277" s="176">
        <v>0</v>
      </c>
      <c r="DV277" s="176">
        <v>0</v>
      </c>
      <c r="DW277" s="176">
        <v>0</v>
      </c>
      <c r="DX277" s="176">
        <v>0</v>
      </c>
      <c r="DY277" s="176">
        <v>0</v>
      </c>
      <c r="DZ277" s="176">
        <v>0</v>
      </c>
      <c r="EA277" s="176">
        <v>0</v>
      </c>
      <c r="EB277" s="176">
        <v>0</v>
      </c>
      <c r="EC277" s="176">
        <v>0</v>
      </c>
      <c r="ED277" s="176">
        <v>0</v>
      </c>
      <c r="EE277" s="176">
        <v>0</v>
      </c>
      <c r="EF277" s="277">
        <f t="shared" si="8"/>
        <v>0</v>
      </c>
      <c r="EG277" s="277">
        <f t="shared" si="9"/>
        <v>0</v>
      </c>
    </row>
    <row r="278" spans="1:137" x14ac:dyDescent="0.2">
      <c r="A278" s="226" t="str">
        <f>IF('1'!$A$1=1,B278,C278)</f>
        <v xml:space="preserve">    Debit</v>
      </c>
      <c r="B278" s="227" t="s">
        <v>216</v>
      </c>
      <c r="C278" s="232" t="s">
        <v>230</v>
      </c>
      <c r="D278" s="176">
        <v>0</v>
      </c>
      <c r="E278" s="176">
        <v>0</v>
      </c>
      <c r="F278" s="176">
        <v>0</v>
      </c>
      <c r="G278" s="176">
        <v>0</v>
      </c>
      <c r="H278" s="176">
        <v>0</v>
      </c>
      <c r="I278" s="176">
        <v>0</v>
      </c>
      <c r="J278" s="176">
        <v>0</v>
      </c>
      <c r="K278" s="176">
        <v>0</v>
      </c>
      <c r="L278" s="176">
        <v>0</v>
      </c>
      <c r="M278" s="176">
        <v>0</v>
      </c>
      <c r="N278" s="176">
        <v>0</v>
      </c>
      <c r="O278" s="176">
        <v>0</v>
      </c>
      <c r="P278" s="176">
        <v>0</v>
      </c>
      <c r="Q278" s="176">
        <v>0</v>
      </c>
      <c r="R278" s="176">
        <v>0</v>
      </c>
      <c r="S278" s="176">
        <v>0</v>
      </c>
      <c r="T278" s="176">
        <v>0</v>
      </c>
      <c r="U278" s="176">
        <v>0</v>
      </c>
      <c r="V278" s="176">
        <v>0</v>
      </c>
      <c r="W278" s="176">
        <v>0</v>
      </c>
      <c r="X278" s="176">
        <v>0</v>
      </c>
      <c r="Y278" s="176">
        <v>0</v>
      </c>
      <c r="Z278" s="176">
        <v>0</v>
      </c>
      <c r="AA278" s="176">
        <v>0</v>
      </c>
      <c r="AB278" s="176">
        <v>0</v>
      </c>
      <c r="AC278" s="176">
        <v>0</v>
      </c>
      <c r="AD278" s="176">
        <v>0</v>
      </c>
      <c r="AE278" s="176">
        <v>0</v>
      </c>
      <c r="AF278" s="176">
        <v>0</v>
      </c>
      <c r="AG278" s="176">
        <v>0</v>
      </c>
      <c r="AH278" s="176">
        <v>0</v>
      </c>
      <c r="AI278" s="176">
        <v>0</v>
      </c>
      <c r="AJ278" s="176">
        <v>0</v>
      </c>
      <c r="AK278" s="176">
        <v>0</v>
      </c>
      <c r="AL278" s="176">
        <v>0</v>
      </c>
      <c r="AM278" s="176">
        <v>0</v>
      </c>
      <c r="AN278" s="176">
        <v>0</v>
      </c>
      <c r="AO278" s="176">
        <v>0</v>
      </c>
      <c r="AP278" s="176">
        <v>0</v>
      </c>
      <c r="AQ278" s="176">
        <v>0</v>
      </c>
      <c r="AR278" s="176">
        <v>0</v>
      </c>
      <c r="AS278" s="176">
        <v>0</v>
      </c>
      <c r="AT278" s="176">
        <v>0</v>
      </c>
      <c r="AU278" s="176">
        <v>0</v>
      </c>
      <c r="AV278" s="176">
        <v>0</v>
      </c>
      <c r="AW278" s="176">
        <v>0</v>
      </c>
      <c r="AX278" s="176">
        <v>0</v>
      </c>
      <c r="AY278" s="176">
        <v>0</v>
      </c>
      <c r="AZ278" s="176">
        <v>0</v>
      </c>
      <c r="BA278" s="176">
        <v>0</v>
      </c>
      <c r="BB278" s="176">
        <v>0</v>
      </c>
      <c r="BC278" s="176">
        <v>0</v>
      </c>
      <c r="BD278" s="176">
        <v>0</v>
      </c>
      <c r="BE278" s="176">
        <v>0</v>
      </c>
      <c r="BF278" s="176">
        <v>0</v>
      </c>
      <c r="BG278" s="176">
        <v>0</v>
      </c>
      <c r="BH278" s="176">
        <v>0</v>
      </c>
      <c r="BI278" s="176">
        <v>0</v>
      </c>
      <c r="BJ278" s="176">
        <v>0</v>
      </c>
      <c r="BK278" s="176">
        <v>0</v>
      </c>
      <c r="BL278" s="176">
        <v>0</v>
      </c>
      <c r="BM278" s="176">
        <v>0</v>
      </c>
      <c r="BN278" s="176">
        <v>0</v>
      </c>
      <c r="BO278" s="176">
        <v>0</v>
      </c>
      <c r="BP278" s="176">
        <v>0</v>
      </c>
      <c r="BQ278" s="176">
        <v>0</v>
      </c>
      <c r="BR278" s="176">
        <v>0</v>
      </c>
      <c r="BS278" s="176">
        <v>0</v>
      </c>
      <c r="BT278" s="176">
        <v>0</v>
      </c>
      <c r="BU278" s="176">
        <v>0</v>
      </c>
      <c r="BV278" s="176">
        <v>0</v>
      </c>
      <c r="BW278" s="176">
        <v>0</v>
      </c>
      <c r="BX278" s="176">
        <v>0</v>
      </c>
      <c r="BY278" s="176">
        <v>0</v>
      </c>
      <c r="BZ278" s="176">
        <v>0</v>
      </c>
      <c r="CA278" s="176">
        <v>0</v>
      </c>
      <c r="CB278" s="176">
        <v>0</v>
      </c>
      <c r="CC278" s="176">
        <v>0</v>
      </c>
      <c r="CD278" s="176">
        <v>0</v>
      </c>
      <c r="CE278" s="176">
        <v>0</v>
      </c>
      <c r="CF278" s="176">
        <v>0</v>
      </c>
      <c r="CG278" s="176">
        <v>0</v>
      </c>
      <c r="CH278" s="176">
        <v>0</v>
      </c>
      <c r="CI278" s="176">
        <v>0</v>
      </c>
      <c r="CJ278" s="176">
        <v>0</v>
      </c>
      <c r="CK278" s="176">
        <v>0</v>
      </c>
      <c r="CL278" s="176">
        <v>0</v>
      </c>
      <c r="CM278" s="176">
        <v>0</v>
      </c>
      <c r="CN278" s="176">
        <v>0</v>
      </c>
      <c r="CO278" s="176">
        <v>0</v>
      </c>
      <c r="CP278" s="176">
        <v>0</v>
      </c>
      <c r="CQ278" s="176">
        <v>0</v>
      </c>
      <c r="CR278" s="176">
        <v>0</v>
      </c>
      <c r="CS278" s="176">
        <v>0</v>
      </c>
      <c r="CT278" s="176">
        <v>0</v>
      </c>
      <c r="CU278" s="176">
        <v>0</v>
      </c>
      <c r="CV278" s="176">
        <v>0</v>
      </c>
      <c r="CW278" s="176">
        <v>0</v>
      </c>
      <c r="CX278" s="176">
        <v>0</v>
      </c>
      <c r="CY278" s="176">
        <v>0</v>
      </c>
      <c r="CZ278" s="176">
        <v>0</v>
      </c>
      <c r="DA278" s="176">
        <v>0</v>
      </c>
      <c r="DB278" s="176">
        <v>0</v>
      </c>
      <c r="DC278" s="176">
        <v>0</v>
      </c>
      <c r="DD278" s="176">
        <v>0</v>
      </c>
      <c r="DE278" s="176">
        <v>0</v>
      </c>
      <c r="DF278" s="176">
        <v>0</v>
      </c>
      <c r="DG278" s="176">
        <v>0</v>
      </c>
      <c r="DH278" s="176">
        <v>0</v>
      </c>
      <c r="DI278" s="176">
        <v>0</v>
      </c>
      <c r="DJ278" s="176">
        <v>0</v>
      </c>
      <c r="DK278" s="176">
        <v>0</v>
      </c>
      <c r="DL278" s="176">
        <v>0</v>
      </c>
      <c r="DM278" s="176">
        <v>0</v>
      </c>
      <c r="DN278" s="176">
        <v>0</v>
      </c>
      <c r="DO278" s="176">
        <v>0</v>
      </c>
      <c r="DP278" s="176">
        <v>0</v>
      </c>
      <c r="DQ278" s="176">
        <v>0</v>
      </c>
      <c r="DR278" s="176">
        <v>0</v>
      </c>
      <c r="DS278" s="176">
        <v>0</v>
      </c>
      <c r="DT278" s="176">
        <v>0</v>
      </c>
      <c r="DU278" s="176">
        <v>0</v>
      </c>
      <c r="DV278" s="176">
        <v>0</v>
      </c>
      <c r="DW278" s="176">
        <v>0</v>
      </c>
      <c r="DX278" s="176">
        <v>0</v>
      </c>
      <c r="DY278" s="176">
        <v>0</v>
      </c>
      <c r="DZ278" s="176">
        <v>0</v>
      </c>
      <c r="EA278" s="176">
        <v>0</v>
      </c>
      <c r="EB278" s="176">
        <v>0</v>
      </c>
      <c r="EC278" s="176">
        <v>0</v>
      </c>
      <c r="ED278" s="176">
        <v>0</v>
      </c>
      <c r="EE278" s="176">
        <v>0</v>
      </c>
      <c r="EF278" s="277">
        <f t="shared" si="8"/>
        <v>0</v>
      </c>
      <c r="EG278" s="277">
        <f t="shared" si="9"/>
        <v>0</v>
      </c>
    </row>
    <row r="279" spans="1:137" s="9" customFormat="1" ht="25.5" x14ac:dyDescent="0.2">
      <c r="A279" s="230" t="str">
        <f>IF('1'!$A$1=1,B279,C279)</f>
        <v>Financial corporations, nonfinancial corporations, households, and NPISHs</v>
      </c>
      <c r="B279" s="231" t="s">
        <v>369</v>
      </c>
      <c r="C279" s="231" t="s">
        <v>351</v>
      </c>
      <c r="D279" s="176">
        <v>0</v>
      </c>
      <c r="E279" s="176">
        <v>0</v>
      </c>
      <c r="F279" s="176">
        <v>5767.5410000000002</v>
      </c>
      <c r="G279" s="176">
        <v>0</v>
      </c>
      <c r="H279" s="176">
        <v>20.914999999999999</v>
      </c>
      <c r="I279" s="176">
        <v>3121.2270000000003</v>
      </c>
      <c r="J279" s="176">
        <v>87.028999999999996</v>
      </c>
      <c r="K279" s="176">
        <v>0</v>
      </c>
      <c r="L279" s="176">
        <v>21.783000000000001</v>
      </c>
      <c r="M279" s="176">
        <v>21.841000000000001</v>
      </c>
      <c r="N279" s="176">
        <v>23.312999999999999</v>
      </c>
      <c r="O279" s="176">
        <v>0</v>
      </c>
      <c r="P279" s="176">
        <v>24.26</v>
      </c>
      <c r="Q279" s="176">
        <v>0</v>
      </c>
      <c r="R279" s="176">
        <v>26.356000000000002</v>
      </c>
      <c r="S279" s="176">
        <v>25.629000000000001</v>
      </c>
      <c r="T279" s="176">
        <v>25.206</v>
      </c>
      <c r="U279" s="176">
        <v>0</v>
      </c>
      <c r="V279" s="176">
        <v>0</v>
      </c>
      <c r="W279" s="176">
        <v>25.065000000000001</v>
      </c>
      <c r="X279" s="176">
        <v>26.274999999999999</v>
      </c>
      <c r="Y279" s="176">
        <v>25.757000000000001</v>
      </c>
      <c r="Z279" s="176">
        <v>25.701000000000001</v>
      </c>
      <c r="AA279" s="176">
        <v>0</v>
      </c>
      <c r="AB279" s="176">
        <v>27.151</v>
      </c>
      <c r="AC279" s="176">
        <v>0</v>
      </c>
      <c r="AD279" s="176">
        <v>0</v>
      </c>
      <c r="AE279" s="176">
        <v>26.856999999999999</v>
      </c>
      <c r="AF279" s="176">
        <v>0</v>
      </c>
      <c r="AG279" s="176">
        <v>0</v>
      </c>
      <c r="AH279" s="176">
        <v>0</v>
      </c>
      <c r="AI279" s="176">
        <v>0</v>
      </c>
      <c r="AJ279" s="176">
        <v>0</v>
      </c>
      <c r="AK279" s="176">
        <v>26.655000000000001</v>
      </c>
      <c r="AL279" s="176">
        <v>0</v>
      </c>
      <c r="AM279" s="176">
        <v>27.516999999999999</v>
      </c>
      <c r="AN279" s="176">
        <v>0</v>
      </c>
      <c r="AO279" s="176">
        <v>27.170999999999999</v>
      </c>
      <c r="AP279" s="176">
        <v>0</v>
      </c>
      <c r="AQ279" s="176">
        <v>26.152000000000001</v>
      </c>
      <c r="AR279" s="176">
        <v>0</v>
      </c>
      <c r="AS279" s="176">
        <v>26.202000000000002</v>
      </c>
      <c r="AT279" s="176">
        <v>26.401</v>
      </c>
      <c r="AU279" s="176">
        <v>54.963999999999999</v>
      </c>
      <c r="AV279" s="176">
        <v>0</v>
      </c>
      <c r="AW279" s="176">
        <v>28.126999999999999</v>
      </c>
      <c r="AX279" s="176">
        <v>55.866999999999997</v>
      </c>
      <c r="AY279" s="176">
        <v>27.789000000000001</v>
      </c>
      <c r="AZ279" s="176">
        <v>27.879000000000001</v>
      </c>
      <c r="BA279" s="176">
        <v>0</v>
      </c>
      <c r="BB279" s="176">
        <v>26.864000000000001</v>
      </c>
      <c r="BC279" s="176">
        <v>26.811</v>
      </c>
      <c r="BD279" s="176">
        <v>26.379000000000001</v>
      </c>
      <c r="BE279" s="176">
        <v>26.5</v>
      </c>
      <c r="BF279" s="176">
        <v>51.503</v>
      </c>
      <c r="BG279" s="176">
        <v>25.247</v>
      </c>
      <c r="BH279" s="176">
        <v>0</v>
      </c>
      <c r="BI279" s="176">
        <v>24.808</v>
      </c>
      <c r="BJ279" s="176">
        <v>24.367999999999999</v>
      </c>
      <c r="BK279" s="176">
        <v>0</v>
      </c>
      <c r="BL279" s="176">
        <v>48.238999999999997</v>
      </c>
      <c r="BM279" s="176">
        <v>0</v>
      </c>
      <c r="BN279" s="176">
        <v>26.411999999999999</v>
      </c>
      <c r="BO279" s="176">
        <v>0</v>
      </c>
      <c r="BP279" s="176">
        <v>26.814</v>
      </c>
      <c r="BQ279" s="176">
        <v>53.414999999999999</v>
      </c>
      <c r="BR279" s="176">
        <v>0</v>
      </c>
      <c r="BS279" s="176">
        <v>0</v>
      </c>
      <c r="BT279" s="176">
        <v>27.977</v>
      </c>
      <c r="BU279" s="176">
        <v>28.324999999999999</v>
      </c>
      <c r="BV279" s="176">
        <v>0</v>
      </c>
      <c r="BW279" s="176">
        <v>-28.168999999999997</v>
      </c>
      <c r="BX279" s="176">
        <v>28.22</v>
      </c>
      <c r="BY279" s="176">
        <v>27.885000000000002</v>
      </c>
      <c r="BZ279" s="176">
        <v>27.795999999999999</v>
      </c>
      <c r="CA279" s="176">
        <v>27.93</v>
      </c>
      <c r="CB279" s="176">
        <v>27.603000000000002</v>
      </c>
      <c r="CC279" s="176">
        <v>54.48</v>
      </c>
      <c r="CD279" s="176">
        <v>27.215</v>
      </c>
      <c r="CE279" s="176">
        <v>53.57</v>
      </c>
      <c r="CF279" s="176">
        <v>26.728000000000002</v>
      </c>
      <c r="CG279" s="176">
        <v>52.749000000000002</v>
      </c>
      <c r="CH279" s="176">
        <v>26.446000000000002</v>
      </c>
      <c r="CI279" s="176">
        <v>27.213000000000001</v>
      </c>
      <c r="CJ279" s="176">
        <v>531.64499999999998</v>
      </c>
      <c r="CK279" s="176">
        <v>1108.133</v>
      </c>
      <c r="CL279" s="176">
        <v>0</v>
      </c>
      <c r="CM279" s="176">
        <v>29.254999999999999</v>
      </c>
      <c r="CN279" s="176">
        <v>87.765000000000001</v>
      </c>
      <c r="CO279" s="176">
        <v>263.29399999999998</v>
      </c>
      <c r="CP279" s="176">
        <v>477.75100000000003</v>
      </c>
      <c r="CQ279" s="176">
        <v>365.68600000000004</v>
      </c>
      <c r="CR279" s="176">
        <v>255.98</v>
      </c>
      <c r="CS279" s="176">
        <v>36.569000000000003</v>
      </c>
      <c r="CT279" s="176">
        <v>511.96100000000001</v>
      </c>
      <c r="CU279" s="176">
        <v>1755.2929999999999</v>
      </c>
      <c r="CV279" s="176">
        <v>402.255</v>
      </c>
      <c r="CW279" s="176">
        <v>36.569000000000003</v>
      </c>
      <c r="CX279" s="176">
        <v>475.392</v>
      </c>
      <c r="CY279" s="176">
        <v>621.66699999999992</v>
      </c>
      <c r="CZ279" s="176">
        <v>255.98</v>
      </c>
      <c r="DA279" s="176">
        <v>255.98099999999999</v>
      </c>
      <c r="DB279" s="176">
        <v>182.84300000000002</v>
      </c>
      <c r="DC279" s="176">
        <v>73.137</v>
      </c>
      <c r="DD279" s="176">
        <v>255.98099999999999</v>
      </c>
      <c r="DE279" s="176">
        <v>255.63300000000001</v>
      </c>
      <c r="DF279" s="176">
        <v>361.55399999999997</v>
      </c>
      <c r="DG279" s="176">
        <v>370.93899999999996</v>
      </c>
      <c r="DH279" s="176">
        <v>757.36900000000003</v>
      </c>
      <c r="DI279" s="176">
        <v>417.702</v>
      </c>
      <c r="DJ279" s="176">
        <v>579.95799999999997</v>
      </c>
      <c r="DK279" s="176">
        <v>590.40800000000002</v>
      </c>
      <c r="DL279" s="176">
        <v>1667.8219999999999</v>
      </c>
      <c r="DM279" s="176">
        <v>1740.5340000000001</v>
      </c>
      <c r="DN279" s="176">
        <v>1024.7539999999999</v>
      </c>
      <c r="DO279" s="176">
        <v>288.32600000000002</v>
      </c>
      <c r="DP279" s="176">
        <v>948.68899999999996</v>
      </c>
      <c r="DQ279" s="176">
        <v>412.42400000000004</v>
      </c>
      <c r="DR279" s="176">
        <v>702.95500000000004</v>
      </c>
      <c r="DS279" s="176">
        <v>501.024</v>
      </c>
      <c r="DT279" s="176">
        <v>589.52599999999995</v>
      </c>
      <c r="DU279" s="176">
        <v>125.01300000000001</v>
      </c>
      <c r="DV279" s="176">
        <v>82.962000000000003</v>
      </c>
      <c r="DW279" s="176">
        <v>869.68399999999997</v>
      </c>
      <c r="DX279" s="176">
        <v>1412.02</v>
      </c>
      <c r="DY279" s="176">
        <v>166.31700000000001</v>
      </c>
      <c r="DZ279" s="176">
        <v>167.17599999999999</v>
      </c>
      <c r="EA279" s="176">
        <v>82.884</v>
      </c>
      <c r="EB279" s="176">
        <v>41.317999999999998</v>
      </c>
      <c r="EC279" s="176">
        <v>208.13499999999999</v>
      </c>
      <c r="ED279" s="176">
        <v>421.03999999999996</v>
      </c>
      <c r="EE279" s="176">
        <v>1898.9960000000001</v>
      </c>
      <c r="EF279" s="277">
        <f t="shared" si="8"/>
        <v>9631.9650000000001</v>
      </c>
      <c r="EG279" s="277">
        <f t="shared" si="9"/>
        <v>6065.0709999999999</v>
      </c>
    </row>
    <row r="280" spans="1:137" s="9" customFormat="1" x14ac:dyDescent="0.2">
      <c r="A280" s="235" t="str">
        <f>IF('1'!$A$1=1,B280,C280)</f>
        <v xml:space="preserve">   Credit</v>
      </c>
      <c r="B280" s="232" t="s">
        <v>214</v>
      </c>
      <c r="C280" s="232" t="s">
        <v>223</v>
      </c>
      <c r="D280" s="176">
        <v>0</v>
      </c>
      <c r="E280" s="176">
        <v>0</v>
      </c>
      <c r="F280" s="176">
        <v>5767.5410000000002</v>
      </c>
      <c r="G280" s="176">
        <v>0</v>
      </c>
      <c r="H280" s="176">
        <v>20.914999999999999</v>
      </c>
      <c r="I280" s="176">
        <v>3121.2270000000003</v>
      </c>
      <c r="J280" s="176">
        <v>87.028999999999996</v>
      </c>
      <c r="K280" s="176">
        <v>0</v>
      </c>
      <c r="L280" s="176">
        <v>21.783000000000001</v>
      </c>
      <c r="M280" s="176">
        <v>21.841000000000001</v>
      </c>
      <c r="N280" s="176">
        <v>23.312999999999999</v>
      </c>
      <c r="O280" s="176">
        <v>0</v>
      </c>
      <c r="P280" s="176">
        <v>24.26</v>
      </c>
      <c r="Q280" s="176">
        <v>0</v>
      </c>
      <c r="R280" s="176">
        <v>26.356000000000002</v>
      </c>
      <c r="S280" s="176">
        <v>25.629000000000001</v>
      </c>
      <c r="T280" s="176">
        <v>25.206</v>
      </c>
      <c r="U280" s="176">
        <v>0</v>
      </c>
      <c r="V280" s="176">
        <v>0</v>
      </c>
      <c r="W280" s="176">
        <v>25.065000000000001</v>
      </c>
      <c r="X280" s="176">
        <v>26.274999999999999</v>
      </c>
      <c r="Y280" s="176">
        <v>25.757000000000001</v>
      </c>
      <c r="Z280" s="176">
        <v>25.701000000000001</v>
      </c>
      <c r="AA280" s="176">
        <v>26.204999999999998</v>
      </c>
      <c r="AB280" s="176">
        <v>27.151</v>
      </c>
      <c r="AC280" s="176">
        <v>0</v>
      </c>
      <c r="AD280" s="176">
        <v>0</v>
      </c>
      <c r="AE280" s="176">
        <v>26.856999999999999</v>
      </c>
      <c r="AF280" s="176">
        <v>0</v>
      </c>
      <c r="AG280" s="176">
        <v>0</v>
      </c>
      <c r="AH280" s="176">
        <v>0</v>
      </c>
      <c r="AI280" s="176">
        <v>0</v>
      </c>
      <c r="AJ280" s="176">
        <v>0</v>
      </c>
      <c r="AK280" s="176">
        <v>26.655000000000001</v>
      </c>
      <c r="AL280" s="176">
        <v>0</v>
      </c>
      <c r="AM280" s="176">
        <v>27.516999999999999</v>
      </c>
      <c r="AN280" s="176">
        <v>0</v>
      </c>
      <c r="AO280" s="176">
        <v>27.170999999999999</v>
      </c>
      <c r="AP280" s="176">
        <v>0</v>
      </c>
      <c r="AQ280" s="176">
        <v>26.152000000000001</v>
      </c>
      <c r="AR280" s="176">
        <v>0</v>
      </c>
      <c r="AS280" s="176">
        <v>26.202000000000002</v>
      </c>
      <c r="AT280" s="176">
        <v>26.401</v>
      </c>
      <c r="AU280" s="176">
        <v>54.963999999999999</v>
      </c>
      <c r="AV280" s="176">
        <v>0</v>
      </c>
      <c r="AW280" s="176">
        <v>28.126999999999999</v>
      </c>
      <c r="AX280" s="176">
        <v>55.866999999999997</v>
      </c>
      <c r="AY280" s="176">
        <v>27.789000000000001</v>
      </c>
      <c r="AZ280" s="176">
        <v>27.879000000000001</v>
      </c>
      <c r="BA280" s="176">
        <v>0</v>
      </c>
      <c r="BB280" s="176">
        <v>26.864000000000001</v>
      </c>
      <c r="BC280" s="176">
        <v>26.811</v>
      </c>
      <c r="BD280" s="176">
        <v>26.379000000000001</v>
      </c>
      <c r="BE280" s="176">
        <v>26.5</v>
      </c>
      <c r="BF280" s="176">
        <v>51.503</v>
      </c>
      <c r="BG280" s="176">
        <v>25.247</v>
      </c>
      <c r="BH280" s="176">
        <v>0</v>
      </c>
      <c r="BI280" s="176">
        <v>24.808</v>
      </c>
      <c r="BJ280" s="176">
        <v>24.367999999999999</v>
      </c>
      <c r="BK280" s="176">
        <v>23.609000000000002</v>
      </c>
      <c r="BL280" s="176">
        <v>48.238999999999997</v>
      </c>
      <c r="BM280" s="176">
        <v>0</v>
      </c>
      <c r="BN280" s="176">
        <v>26.411999999999999</v>
      </c>
      <c r="BO280" s="176">
        <v>0</v>
      </c>
      <c r="BP280" s="176">
        <v>26.814</v>
      </c>
      <c r="BQ280" s="176">
        <v>53.414999999999999</v>
      </c>
      <c r="BR280" s="176">
        <v>0</v>
      </c>
      <c r="BS280" s="176">
        <v>27.521000000000001</v>
      </c>
      <c r="BT280" s="176">
        <v>27.977</v>
      </c>
      <c r="BU280" s="176">
        <v>28.324999999999999</v>
      </c>
      <c r="BV280" s="176">
        <v>0</v>
      </c>
      <c r="BW280" s="176">
        <v>28.17</v>
      </c>
      <c r="BX280" s="176">
        <v>28.22</v>
      </c>
      <c r="BY280" s="176">
        <v>27.885000000000002</v>
      </c>
      <c r="BZ280" s="176">
        <v>27.795999999999999</v>
      </c>
      <c r="CA280" s="176">
        <v>27.93</v>
      </c>
      <c r="CB280" s="176">
        <v>27.603000000000002</v>
      </c>
      <c r="CC280" s="176">
        <v>54.48</v>
      </c>
      <c r="CD280" s="176">
        <v>27.215</v>
      </c>
      <c r="CE280" s="176">
        <v>53.57</v>
      </c>
      <c r="CF280" s="176">
        <v>26.728000000000002</v>
      </c>
      <c r="CG280" s="176">
        <v>52.749000000000002</v>
      </c>
      <c r="CH280" s="176">
        <v>26.446000000000002</v>
      </c>
      <c r="CI280" s="176">
        <v>27.213000000000001</v>
      </c>
      <c r="CJ280" s="176">
        <v>531.64499999999998</v>
      </c>
      <c r="CK280" s="176">
        <v>1108.133</v>
      </c>
      <c r="CL280" s="176">
        <v>0</v>
      </c>
      <c r="CM280" s="176">
        <v>29.254999999999999</v>
      </c>
      <c r="CN280" s="176">
        <v>87.765000000000001</v>
      </c>
      <c r="CO280" s="176">
        <v>263.29399999999998</v>
      </c>
      <c r="CP280" s="176">
        <v>477.75100000000003</v>
      </c>
      <c r="CQ280" s="176">
        <v>365.68600000000004</v>
      </c>
      <c r="CR280" s="176">
        <v>255.98</v>
      </c>
      <c r="CS280" s="176">
        <v>36.569000000000003</v>
      </c>
      <c r="CT280" s="176">
        <v>511.96100000000001</v>
      </c>
      <c r="CU280" s="176">
        <v>1755.2929999999999</v>
      </c>
      <c r="CV280" s="176">
        <v>402.255</v>
      </c>
      <c r="CW280" s="176">
        <v>36.569000000000003</v>
      </c>
      <c r="CX280" s="176">
        <v>475.392</v>
      </c>
      <c r="CY280" s="176">
        <v>621.66699999999992</v>
      </c>
      <c r="CZ280" s="176">
        <v>255.98</v>
      </c>
      <c r="DA280" s="176">
        <v>255.98099999999999</v>
      </c>
      <c r="DB280" s="176">
        <v>182.84300000000002</v>
      </c>
      <c r="DC280" s="176">
        <v>73.137</v>
      </c>
      <c r="DD280" s="176">
        <v>255.98099999999999</v>
      </c>
      <c r="DE280" s="176">
        <v>255.63300000000001</v>
      </c>
      <c r="DF280" s="176">
        <v>361.55399999999997</v>
      </c>
      <c r="DG280" s="176">
        <v>370.93899999999996</v>
      </c>
      <c r="DH280" s="176">
        <v>757.36900000000003</v>
      </c>
      <c r="DI280" s="176">
        <v>417.702</v>
      </c>
      <c r="DJ280" s="176">
        <v>579.95799999999997</v>
      </c>
      <c r="DK280" s="176">
        <v>590.40800000000002</v>
      </c>
      <c r="DL280" s="176">
        <v>1667.8219999999999</v>
      </c>
      <c r="DM280" s="176">
        <v>1740.5340000000001</v>
      </c>
      <c r="DN280" s="176">
        <v>1024.7539999999999</v>
      </c>
      <c r="DO280" s="176">
        <v>288.32600000000002</v>
      </c>
      <c r="DP280" s="176">
        <v>948.68899999999996</v>
      </c>
      <c r="DQ280" s="176">
        <v>412.42400000000004</v>
      </c>
      <c r="DR280" s="176">
        <v>702.95500000000004</v>
      </c>
      <c r="DS280" s="176">
        <v>501.024</v>
      </c>
      <c r="DT280" s="176">
        <v>589.52599999999995</v>
      </c>
      <c r="DU280" s="176">
        <v>125.01300000000001</v>
      </c>
      <c r="DV280" s="176">
        <v>82.962000000000003</v>
      </c>
      <c r="DW280" s="176">
        <v>869.68399999999997</v>
      </c>
      <c r="DX280" s="176">
        <v>1412.02</v>
      </c>
      <c r="DY280" s="176">
        <v>166.31700000000001</v>
      </c>
      <c r="DZ280" s="176">
        <v>167.17599999999999</v>
      </c>
      <c r="EA280" s="176">
        <v>82.884</v>
      </c>
      <c r="EB280" s="176">
        <v>41.317999999999998</v>
      </c>
      <c r="EC280" s="176">
        <v>208.13499999999999</v>
      </c>
      <c r="ED280" s="176">
        <v>421.03999999999996</v>
      </c>
      <c r="EE280" s="176">
        <v>1898.9960000000001</v>
      </c>
      <c r="EF280" s="277">
        <f t="shared" si="8"/>
        <v>9631.9650000000001</v>
      </c>
      <c r="EG280" s="277">
        <f t="shared" si="9"/>
        <v>6065.0709999999999</v>
      </c>
    </row>
    <row r="281" spans="1:137" s="9" customFormat="1" x14ac:dyDescent="0.2">
      <c r="A281" s="235" t="str">
        <f>IF('1'!$A$1=1,B281,C281)</f>
        <v xml:space="preserve">   Debit</v>
      </c>
      <c r="B281" s="232" t="s">
        <v>216</v>
      </c>
      <c r="C281" s="232" t="s">
        <v>224</v>
      </c>
      <c r="D281" s="176">
        <v>0</v>
      </c>
      <c r="E281" s="176">
        <v>0</v>
      </c>
      <c r="F281" s="176">
        <v>0</v>
      </c>
      <c r="G281" s="176">
        <v>0</v>
      </c>
      <c r="H281" s="176">
        <v>0</v>
      </c>
      <c r="I281" s="176">
        <v>0</v>
      </c>
      <c r="J281" s="176">
        <v>0</v>
      </c>
      <c r="K281" s="176">
        <v>0</v>
      </c>
      <c r="L281" s="176">
        <v>0</v>
      </c>
      <c r="M281" s="176">
        <v>0</v>
      </c>
      <c r="N281" s="176">
        <v>0</v>
      </c>
      <c r="O281" s="176">
        <v>0</v>
      </c>
      <c r="P281" s="176">
        <v>0</v>
      </c>
      <c r="Q281" s="176">
        <v>0</v>
      </c>
      <c r="R281" s="176">
        <v>0</v>
      </c>
      <c r="S281" s="176">
        <v>0</v>
      </c>
      <c r="T281" s="176">
        <v>0</v>
      </c>
      <c r="U281" s="176">
        <v>0</v>
      </c>
      <c r="V281" s="176">
        <v>0</v>
      </c>
      <c r="W281" s="176">
        <v>0</v>
      </c>
      <c r="X281" s="176">
        <v>0</v>
      </c>
      <c r="Y281" s="176">
        <v>0</v>
      </c>
      <c r="Z281" s="176">
        <v>0</v>
      </c>
      <c r="AA281" s="176">
        <v>26.204999999999998</v>
      </c>
      <c r="AB281" s="176">
        <v>0</v>
      </c>
      <c r="AC281" s="176">
        <v>0</v>
      </c>
      <c r="AD281" s="176">
        <v>0</v>
      </c>
      <c r="AE281" s="176">
        <v>0</v>
      </c>
      <c r="AF281" s="176">
        <v>0</v>
      </c>
      <c r="AG281" s="176">
        <v>0</v>
      </c>
      <c r="AH281" s="176">
        <v>0</v>
      </c>
      <c r="AI281" s="176">
        <v>0</v>
      </c>
      <c r="AJ281" s="176">
        <v>0</v>
      </c>
      <c r="AK281" s="176">
        <v>0</v>
      </c>
      <c r="AL281" s="176">
        <v>0</v>
      </c>
      <c r="AM281" s="176">
        <v>0</v>
      </c>
      <c r="AN281" s="176">
        <v>0</v>
      </c>
      <c r="AO281" s="176">
        <v>0</v>
      </c>
      <c r="AP281" s="176">
        <v>0</v>
      </c>
      <c r="AQ281" s="176">
        <v>0</v>
      </c>
      <c r="AR281" s="176">
        <v>0</v>
      </c>
      <c r="AS281" s="176">
        <v>0</v>
      </c>
      <c r="AT281" s="176">
        <v>0</v>
      </c>
      <c r="AU281" s="176">
        <v>0</v>
      </c>
      <c r="AV281" s="176">
        <v>0</v>
      </c>
      <c r="AW281" s="176">
        <v>0</v>
      </c>
      <c r="AX281" s="176">
        <v>0</v>
      </c>
      <c r="AY281" s="176">
        <v>0</v>
      </c>
      <c r="AZ281" s="176">
        <v>0</v>
      </c>
      <c r="BA281" s="176">
        <v>0</v>
      </c>
      <c r="BB281" s="176">
        <v>0</v>
      </c>
      <c r="BC281" s="176">
        <v>0</v>
      </c>
      <c r="BD281" s="176">
        <v>0</v>
      </c>
      <c r="BE281" s="176">
        <v>0</v>
      </c>
      <c r="BF281" s="176">
        <v>0</v>
      </c>
      <c r="BG281" s="176">
        <v>0</v>
      </c>
      <c r="BH281" s="176">
        <v>0</v>
      </c>
      <c r="BI281" s="176">
        <v>0</v>
      </c>
      <c r="BJ281" s="176">
        <v>0</v>
      </c>
      <c r="BK281" s="176">
        <v>23.609000000000002</v>
      </c>
      <c r="BL281" s="176">
        <v>0</v>
      </c>
      <c r="BM281" s="176">
        <v>0</v>
      </c>
      <c r="BN281" s="176">
        <v>0</v>
      </c>
      <c r="BO281" s="176">
        <v>0</v>
      </c>
      <c r="BP281" s="176">
        <v>0</v>
      </c>
      <c r="BQ281" s="176">
        <v>0</v>
      </c>
      <c r="BR281" s="176">
        <v>0</v>
      </c>
      <c r="BS281" s="176">
        <v>27.521000000000001</v>
      </c>
      <c r="BT281" s="176">
        <v>0</v>
      </c>
      <c r="BU281" s="176">
        <v>0</v>
      </c>
      <c r="BV281" s="176">
        <v>0</v>
      </c>
      <c r="BW281" s="176">
        <v>56.338999999999999</v>
      </c>
      <c r="BX281" s="176">
        <v>0</v>
      </c>
      <c r="BY281" s="176">
        <v>0</v>
      </c>
      <c r="BZ281" s="176">
        <v>0</v>
      </c>
      <c r="CA281" s="176">
        <v>0</v>
      </c>
      <c r="CB281" s="176">
        <v>0</v>
      </c>
      <c r="CC281" s="176">
        <v>0</v>
      </c>
      <c r="CD281" s="176">
        <v>0</v>
      </c>
      <c r="CE281" s="176">
        <v>0</v>
      </c>
      <c r="CF281" s="176">
        <v>0</v>
      </c>
      <c r="CG281" s="176">
        <v>0</v>
      </c>
      <c r="CH281" s="176">
        <v>0</v>
      </c>
      <c r="CI281" s="176">
        <v>0</v>
      </c>
      <c r="CJ281" s="176">
        <v>0</v>
      </c>
      <c r="CK281" s="176">
        <v>0</v>
      </c>
      <c r="CL281" s="176">
        <v>0</v>
      </c>
      <c r="CM281" s="176">
        <v>0</v>
      </c>
      <c r="CN281" s="176">
        <v>0</v>
      </c>
      <c r="CO281" s="176">
        <v>0</v>
      </c>
      <c r="CP281" s="176">
        <v>0</v>
      </c>
      <c r="CQ281" s="176">
        <v>0</v>
      </c>
      <c r="CR281" s="176">
        <v>0</v>
      </c>
      <c r="CS281" s="176">
        <v>0</v>
      </c>
      <c r="CT281" s="176">
        <v>0</v>
      </c>
      <c r="CU281" s="176">
        <v>0</v>
      </c>
      <c r="CV281" s="176">
        <v>0</v>
      </c>
      <c r="CW281" s="176">
        <v>0</v>
      </c>
      <c r="CX281" s="176">
        <v>0</v>
      </c>
      <c r="CY281" s="176">
        <v>0</v>
      </c>
      <c r="CZ281" s="176">
        <v>0</v>
      </c>
      <c r="DA281" s="176">
        <v>0</v>
      </c>
      <c r="DB281" s="176">
        <v>0</v>
      </c>
      <c r="DC281" s="176">
        <v>0</v>
      </c>
      <c r="DD281" s="176">
        <v>0</v>
      </c>
      <c r="DE281" s="176">
        <v>0</v>
      </c>
      <c r="DF281" s="176">
        <v>0</v>
      </c>
      <c r="DG281" s="176">
        <v>0</v>
      </c>
      <c r="DH281" s="176">
        <v>0</v>
      </c>
      <c r="DI281" s="176">
        <v>0</v>
      </c>
      <c r="DJ281" s="176">
        <v>0</v>
      </c>
      <c r="DK281" s="176">
        <v>0</v>
      </c>
      <c r="DL281" s="176">
        <v>0</v>
      </c>
      <c r="DM281" s="176">
        <v>0</v>
      </c>
      <c r="DN281" s="176">
        <v>0</v>
      </c>
      <c r="DO281" s="176">
        <v>0</v>
      </c>
      <c r="DP281" s="176">
        <v>0</v>
      </c>
      <c r="DQ281" s="176">
        <v>0</v>
      </c>
      <c r="DR281" s="176">
        <v>0</v>
      </c>
      <c r="DS281" s="176">
        <v>0</v>
      </c>
      <c r="DT281" s="176">
        <v>0</v>
      </c>
      <c r="DU281" s="176">
        <v>0</v>
      </c>
      <c r="DV281" s="176">
        <v>0</v>
      </c>
      <c r="DW281" s="176">
        <v>0</v>
      </c>
      <c r="DX281" s="176">
        <v>0</v>
      </c>
      <c r="DY281" s="176">
        <v>0</v>
      </c>
      <c r="DZ281" s="176">
        <v>0</v>
      </c>
      <c r="EA281" s="176">
        <v>0</v>
      </c>
      <c r="EB281" s="176">
        <v>0</v>
      </c>
      <c r="EC281" s="176">
        <v>0</v>
      </c>
      <c r="ED281" s="176">
        <v>0</v>
      </c>
      <c r="EE281" s="176">
        <v>0</v>
      </c>
      <c r="EF281" s="277">
        <f t="shared" si="8"/>
        <v>0</v>
      </c>
      <c r="EG281" s="277">
        <f t="shared" si="9"/>
        <v>0</v>
      </c>
    </row>
    <row r="282" spans="1:137" s="9" customFormat="1" x14ac:dyDescent="0.2">
      <c r="A282" s="233" t="str">
        <f>IF('1'!$A$1=1,B282,C282)</f>
        <v>Debt forgiveness</v>
      </c>
      <c r="B282" s="234" t="s">
        <v>371</v>
      </c>
      <c r="C282" s="234" t="s">
        <v>370</v>
      </c>
      <c r="D282" s="176">
        <v>0</v>
      </c>
      <c r="E282" s="176">
        <v>0</v>
      </c>
      <c r="F282" s="176">
        <v>5721.0290000000005</v>
      </c>
      <c r="G282" s="176">
        <v>0</v>
      </c>
      <c r="H282" s="176">
        <v>0</v>
      </c>
      <c r="I282" s="176">
        <v>3099.9940000000001</v>
      </c>
      <c r="J282" s="176">
        <v>0</v>
      </c>
      <c r="K282" s="176">
        <v>0</v>
      </c>
      <c r="L282" s="176">
        <v>0</v>
      </c>
      <c r="M282" s="176">
        <v>0</v>
      </c>
      <c r="N282" s="176">
        <v>0</v>
      </c>
      <c r="O282" s="176">
        <v>0</v>
      </c>
      <c r="P282" s="176">
        <v>0</v>
      </c>
      <c r="Q282" s="176">
        <v>0</v>
      </c>
      <c r="R282" s="176">
        <v>0</v>
      </c>
      <c r="S282" s="176">
        <v>0</v>
      </c>
      <c r="T282" s="176">
        <v>0</v>
      </c>
      <c r="U282" s="176">
        <v>0</v>
      </c>
      <c r="V282" s="176">
        <v>0</v>
      </c>
      <c r="W282" s="176">
        <v>0</v>
      </c>
      <c r="X282" s="176">
        <v>0</v>
      </c>
      <c r="Y282" s="176">
        <v>0</v>
      </c>
      <c r="Z282" s="176">
        <v>0</v>
      </c>
      <c r="AA282" s="176">
        <v>0</v>
      </c>
      <c r="AB282" s="176">
        <v>0</v>
      </c>
      <c r="AC282" s="176">
        <v>0</v>
      </c>
      <c r="AD282" s="176">
        <v>0</v>
      </c>
      <c r="AE282" s="176">
        <v>0</v>
      </c>
      <c r="AF282" s="176">
        <v>0</v>
      </c>
      <c r="AG282" s="176">
        <v>0</v>
      </c>
      <c r="AH282" s="176">
        <v>0</v>
      </c>
      <c r="AI282" s="176">
        <v>0</v>
      </c>
      <c r="AJ282" s="176">
        <v>0</v>
      </c>
      <c r="AK282" s="176">
        <v>0</v>
      </c>
      <c r="AL282" s="176">
        <v>0</v>
      </c>
      <c r="AM282" s="176">
        <v>0</v>
      </c>
      <c r="AN282" s="176">
        <v>0</v>
      </c>
      <c r="AO282" s="176">
        <v>0</v>
      </c>
      <c r="AP282" s="176">
        <v>0</v>
      </c>
      <c r="AQ282" s="176">
        <v>0</v>
      </c>
      <c r="AR282" s="176">
        <v>0</v>
      </c>
      <c r="AS282" s="176">
        <v>0</v>
      </c>
      <c r="AT282" s="176">
        <v>0</v>
      </c>
      <c r="AU282" s="176">
        <v>0</v>
      </c>
      <c r="AV282" s="176">
        <v>0</v>
      </c>
      <c r="AW282" s="176">
        <v>0</v>
      </c>
      <c r="AX282" s="176">
        <v>0</v>
      </c>
      <c r="AY282" s="176">
        <v>0</v>
      </c>
      <c r="AZ282" s="176">
        <v>0</v>
      </c>
      <c r="BA282" s="176">
        <v>0</v>
      </c>
      <c r="BB282" s="176">
        <v>0</v>
      </c>
      <c r="BC282" s="176">
        <v>0</v>
      </c>
      <c r="BD282" s="176">
        <v>0</v>
      </c>
      <c r="BE282" s="176">
        <v>0</v>
      </c>
      <c r="BF282" s="176">
        <v>0</v>
      </c>
      <c r="BG282" s="176">
        <v>0</v>
      </c>
      <c r="BH282" s="176">
        <v>0</v>
      </c>
      <c r="BI282" s="176">
        <v>0</v>
      </c>
      <c r="BJ282" s="176">
        <v>0</v>
      </c>
      <c r="BK282" s="176">
        <v>0</v>
      </c>
      <c r="BL282" s="176">
        <v>0</v>
      </c>
      <c r="BM282" s="176">
        <v>0</v>
      </c>
      <c r="BN282" s="176">
        <v>0</v>
      </c>
      <c r="BO282" s="176">
        <v>0</v>
      </c>
      <c r="BP282" s="176">
        <v>0</v>
      </c>
      <c r="BQ282" s="176">
        <v>0</v>
      </c>
      <c r="BR282" s="176">
        <v>0</v>
      </c>
      <c r="BS282" s="176">
        <v>0</v>
      </c>
      <c r="BT282" s="176">
        <v>0</v>
      </c>
      <c r="BU282" s="176">
        <v>0</v>
      </c>
      <c r="BV282" s="176">
        <v>0</v>
      </c>
      <c r="BW282" s="176">
        <v>0</v>
      </c>
      <c r="BX282" s="176">
        <v>0</v>
      </c>
      <c r="BY282" s="176">
        <v>0</v>
      </c>
      <c r="BZ282" s="176">
        <v>0</v>
      </c>
      <c r="CA282" s="176">
        <v>0</v>
      </c>
      <c r="CB282" s="176">
        <v>0</v>
      </c>
      <c r="CC282" s="176">
        <v>0</v>
      </c>
      <c r="CD282" s="176">
        <v>0</v>
      </c>
      <c r="CE282" s="176">
        <v>0</v>
      </c>
      <c r="CF282" s="176">
        <v>0</v>
      </c>
      <c r="CG282" s="176">
        <v>0</v>
      </c>
      <c r="CH282" s="176">
        <v>0</v>
      </c>
      <c r="CI282" s="176">
        <v>0</v>
      </c>
      <c r="CJ282" s="176">
        <v>475.68200000000002</v>
      </c>
      <c r="CK282" s="176">
        <v>1079.7190000000001</v>
      </c>
      <c r="CL282" s="176">
        <v>0</v>
      </c>
      <c r="CM282" s="176">
        <v>29.254999999999999</v>
      </c>
      <c r="CN282" s="176">
        <v>58.51</v>
      </c>
      <c r="CO282" s="176">
        <v>234.03899999999999</v>
      </c>
      <c r="CP282" s="176">
        <v>445.90100000000001</v>
      </c>
      <c r="CQ282" s="176">
        <v>329.11700000000002</v>
      </c>
      <c r="CR282" s="176">
        <v>255.98</v>
      </c>
      <c r="CS282" s="176">
        <v>36.569000000000003</v>
      </c>
      <c r="CT282" s="176">
        <v>475.392</v>
      </c>
      <c r="CU282" s="176">
        <v>1718.7239999999999</v>
      </c>
      <c r="CV282" s="176">
        <v>402.255</v>
      </c>
      <c r="CW282" s="176">
        <v>36.569000000000003</v>
      </c>
      <c r="CX282" s="176">
        <v>438.82299999999998</v>
      </c>
      <c r="CY282" s="176">
        <v>585.09799999999996</v>
      </c>
      <c r="CZ282" s="176">
        <v>255.98</v>
      </c>
      <c r="DA282" s="176">
        <v>219.41200000000001</v>
      </c>
      <c r="DB282" s="176">
        <v>146.274</v>
      </c>
      <c r="DC282" s="176">
        <v>73.137</v>
      </c>
      <c r="DD282" s="176">
        <v>219.41200000000001</v>
      </c>
      <c r="DE282" s="176">
        <v>255.63300000000001</v>
      </c>
      <c r="DF282" s="176">
        <v>325.399</v>
      </c>
      <c r="DG282" s="176">
        <v>296.75099999999998</v>
      </c>
      <c r="DH282" s="176">
        <v>719.50099999999998</v>
      </c>
      <c r="DI282" s="176">
        <v>379.72899999999998</v>
      </c>
      <c r="DJ282" s="176">
        <v>541.29399999999998</v>
      </c>
      <c r="DK282" s="176">
        <v>590.40800000000002</v>
      </c>
      <c r="DL282" s="176">
        <v>1667.8219999999999</v>
      </c>
      <c r="DM282" s="176">
        <v>1700.056</v>
      </c>
      <c r="DN282" s="176">
        <v>942.774</v>
      </c>
      <c r="DO282" s="176">
        <v>288.32600000000002</v>
      </c>
      <c r="DP282" s="176">
        <v>948.68899999999996</v>
      </c>
      <c r="DQ282" s="176">
        <v>371.18200000000002</v>
      </c>
      <c r="DR282" s="176">
        <v>620.25400000000002</v>
      </c>
      <c r="DS282" s="176">
        <v>501.024</v>
      </c>
      <c r="DT282" s="176">
        <v>505.30799999999999</v>
      </c>
      <c r="DU282" s="176">
        <v>41.670999999999999</v>
      </c>
      <c r="DV282" s="176">
        <v>41.481000000000002</v>
      </c>
      <c r="DW282" s="176">
        <v>828.27</v>
      </c>
      <c r="DX282" s="176">
        <v>1370.49</v>
      </c>
      <c r="DY282" s="176">
        <v>124.738</v>
      </c>
      <c r="DZ282" s="176">
        <v>125.38200000000001</v>
      </c>
      <c r="EA282" s="176">
        <v>82.884</v>
      </c>
      <c r="EB282" s="176">
        <v>41.317999999999998</v>
      </c>
      <c r="EC282" s="176">
        <v>83.254000000000005</v>
      </c>
      <c r="ED282" s="176">
        <v>336.83199999999999</v>
      </c>
      <c r="EE282" s="176">
        <v>1814.596</v>
      </c>
      <c r="EF282" s="277">
        <f t="shared" si="8"/>
        <v>9271.0589999999993</v>
      </c>
      <c r="EG282" s="277">
        <f t="shared" si="9"/>
        <v>5396.2240000000002</v>
      </c>
    </row>
    <row r="283" spans="1:137" s="9" customFormat="1" x14ac:dyDescent="0.2">
      <c r="A283" s="235" t="str">
        <f>IF('1'!$A$1=1,B283,C283)</f>
        <v xml:space="preserve">    Credit</v>
      </c>
      <c r="B283" s="232" t="s">
        <v>214</v>
      </c>
      <c r="C283" s="232" t="s">
        <v>229</v>
      </c>
      <c r="D283" s="176">
        <v>0</v>
      </c>
      <c r="E283" s="176">
        <v>0</v>
      </c>
      <c r="F283" s="176">
        <v>5721.0290000000005</v>
      </c>
      <c r="G283" s="176">
        <v>0</v>
      </c>
      <c r="H283" s="176">
        <v>0</v>
      </c>
      <c r="I283" s="176">
        <v>3099.9940000000001</v>
      </c>
      <c r="J283" s="176">
        <v>0</v>
      </c>
      <c r="K283" s="176">
        <v>0</v>
      </c>
      <c r="L283" s="176">
        <v>0</v>
      </c>
      <c r="M283" s="176">
        <v>0</v>
      </c>
      <c r="N283" s="176">
        <v>0</v>
      </c>
      <c r="O283" s="176">
        <v>0</v>
      </c>
      <c r="P283" s="176">
        <v>0</v>
      </c>
      <c r="Q283" s="176">
        <v>0</v>
      </c>
      <c r="R283" s="176">
        <v>0</v>
      </c>
      <c r="S283" s="176">
        <v>0</v>
      </c>
      <c r="T283" s="176">
        <v>0</v>
      </c>
      <c r="U283" s="176">
        <v>0</v>
      </c>
      <c r="V283" s="176">
        <v>0</v>
      </c>
      <c r="W283" s="176">
        <v>0</v>
      </c>
      <c r="X283" s="176">
        <v>0</v>
      </c>
      <c r="Y283" s="176">
        <v>0</v>
      </c>
      <c r="Z283" s="176">
        <v>0</v>
      </c>
      <c r="AA283" s="176">
        <v>0</v>
      </c>
      <c r="AB283" s="176">
        <v>0</v>
      </c>
      <c r="AC283" s="176">
        <v>0</v>
      </c>
      <c r="AD283" s="176">
        <v>0</v>
      </c>
      <c r="AE283" s="176">
        <v>0</v>
      </c>
      <c r="AF283" s="176">
        <v>0</v>
      </c>
      <c r="AG283" s="176">
        <v>0</v>
      </c>
      <c r="AH283" s="176">
        <v>0</v>
      </c>
      <c r="AI283" s="176">
        <v>0</v>
      </c>
      <c r="AJ283" s="176">
        <v>0</v>
      </c>
      <c r="AK283" s="176">
        <v>0</v>
      </c>
      <c r="AL283" s="176">
        <v>0</v>
      </c>
      <c r="AM283" s="176">
        <v>0</v>
      </c>
      <c r="AN283" s="176">
        <v>0</v>
      </c>
      <c r="AO283" s="176">
        <v>0</v>
      </c>
      <c r="AP283" s="176">
        <v>0</v>
      </c>
      <c r="AQ283" s="176">
        <v>0</v>
      </c>
      <c r="AR283" s="176">
        <v>0</v>
      </c>
      <c r="AS283" s="176">
        <v>0</v>
      </c>
      <c r="AT283" s="176">
        <v>0</v>
      </c>
      <c r="AU283" s="176">
        <v>0</v>
      </c>
      <c r="AV283" s="176">
        <v>0</v>
      </c>
      <c r="AW283" s="176">
        <v>0</v>
      </c>
      <c r="AX283" s="176">
        <v>0</v>
      </c>
      <c r="AY283" s="176">
        <v>0</v>
      </c>
      <c r="AZ283" s="176">
        <v>0</v>
      </c>
      <c r="BA283" s="176">
        <v>0</v>
      </c>
      <c r="BB283" s="176">
        <v>0</v>
      </c>
      <c r="BC283" s="176">
        <v>0</v>
      </c>
      <c r="BD283" s="176">
        <v>0</v>
      </c>
      <c r="BE283" s="176">
        <v>0</v>
      </c>
      <c r="BF283" s="176">
        <v>0</v>
      </c>
      <c r="BG283" s="176">
        <v>0</v>
      </c>
      <c r="BH283" s="176">
        <v>0</v>
      </c>
      <c r="BI283" s="176">
        <v>0</v>
      </c>
      <c r="BJ283" s="176">
        <v>0</v>
      </c>
      <c r="BK283" s="176">
        <v>0</v>
      </c>
      <c r="BL283" s="176">
        <v>0</v>
      </c>
      <c r="BM283" s="176">
        <v>0</v>
      </c>
      <c r="BN283" s="176">
        <v>0</v>
      </c>
      <c r="BO283" s="176">
        <v>0</v>
      </c>
      <c r="BP283" s="176">
        <v>0</v>
      </c>
      <c r="BQ283" s="176">
        <v>0</v>
      </c>
      <c r="BR283" s="176">
        <v>0</v>
      </c>
      <c r="BS283" s="176">
        <v>0</v>
      </c>
      <c r="BT283" s="176">
        <v>0</v>
      </c>
      <c r="BU283" s="176">
        <v>0</v>
      </c>
      <c r="BV283" s="176">
        <v>0</v>
      </c>
      <c r="BW283" s="176">
        <v>0</v>
      </c>
      <c r="BX283" s="176">
        <v>0</v>
      </c>
      <c r="BY283" s="176">
        <v>0</v>
      </c>
      <c r="BZ283" s="176">
        <v>0</v>
      </c>
      <c r="CA283" s="176">
        <v>0</v>
      </c>
      <c r="CB283" s="176">
        <v>0</v>
      </c>
      <c r="CC283" s="176">
        <v>0</v>
      </c>
      <c r="CD283" s="176">
        <v>0</v>
      </c>
      <c r="CE283" s="176">
        <v>0</v>
      </c>
      <c r="CF283" s="176">
        <v>0</v>
      </c>
      <c r="CG283" s="176">
        <v>0</v>
      </c>
      <c r="CH283" s="176">
        <v>0</v>
      </c>
      <c r="CI283" s="176">
        <v>0</v>
      </c>
      <c r="CJ283" s="176">
        <v>475.68200000000002</v>
      </c>
      <c r="CK283" s="176">
        <v>1079.7190000000001</v>
      </c>
      <c r="CL283" s="176">
        <v>0</v>
      </c>
      <c r="CM283" s="176">
        <v>29.254999999999999</v>
      </c>
      <c r="CN283" s="176">
        <v>58.51</v>
      </c>
      <c r="CO283" s="176">
        <v>234.03899999999999</v>
      </c>
      <c r="CP283" s="176">
        <v>445.90100000000001</v>
      </c>
      <c r="CQ283" s="176">
        <v>329.11700000000002</v>
      </c>
      <c r="CR283" s="176">
        <v>255.98</v>
      </c>
      <c r="CS283" s="176">
        <v>36.569000000000003</v>
      </c>
      <c r="CT283" s="176">
        <v>475.392</v>
      </c>
      <c r="CU283" s="176">
        <v>1718.7239999999999</v>
      </c>
      <c r="CV283" s="176">
        <v>402.255</v>
      </c>
      <c r="CW283" s="176">
        <v>36.569000000000003</v>
      </c>
      <c r="CX283" s="176">
        <v>438.82299999999998</v>
      </c>
      <c r="CY283" s="176">
        <v>585.09799999999996</v>
      </c>
      <c r="CZ283" s="176">
        <v>255.98</v>
      </c>
      <c r="DA283" s="176">
        <v>219.41200000000001</v>
      </c>
      <c r="DB283" s="176">
        <v>146.274</v>
      </c>
      <c r="DC283" s="176">
        <v>73.137</v>
      </c>
      <c r="DD283" s="176">
        <v>219.41200000000001</v>
      </c>
      <c r="DE283" s="176">
        <v>255.63300000000001</v>
      </c>
      <c r="DF283" s="176">
        <v>325.399</v>
      </c>
      <c r="DG283" s="176">
        <v>296.75099999999998</v>
      </c>
      <c r="DH283" s="176">
        <v>719.50099999999998</v>
      </c>
      <c r="DI283" s="176">
        <v>379.72899999999998</v>
      </c>
      <c r="DJ283" s="176">
        <v>541.29399999999998</v>
      </c>
      <c r="DK283" s="176">
        <v>590.40800000000002</v>
      </c>
      <c r="DL283" s="176">
        <v>1667.8219999999999</v>
      </c>
      <c r="DM283" s="176">
        <v>1700.056</v>
      </c>
      <c r="DN283" s="176">
        <v>942.774</v>
      </c>
      <c r="DO283" s="176">
        <v>288.32600000000002</v>
      </c>
      <c r="DP283" s="176">
        <v>948.68899999999996</v>
      </c>
      <c r="DQ283" s="176">
        <v>371.18200000000002</v>
      </c>
      <c r="DR283" s="176">
        <v>620.25400000000002</v>
      </c>
      <c r="DS283" s="176">
        <v>501.024</v>
      </c>
      <c r="DT283" s="176">
        <v>505.30799999999999</v>
      </c>
      <c r="DU283" s="176">
        <v>41.670999999999999</v>
      </c>
      <c r="DV283" s="176">
        <v>41.481000000000002</v>
      </c>
      <c r="DW283" s="176">
        <v>828.27</v>
      </c>
      <c r="DX283" s="176">
        <v>1370.49</v>
      </c>
      <c r="DY283" s="176">
        <v>124.738</v>
      </c>
      <c r="DZ283" s="176">
        <v>125.38200000000001</v>
      </c>
      <c r="EA283" s="176">
        <v>82.884</v>
      </c>
      <c r="EB283" s="176">
        <v>41.317999999999998</v>
      </c>
      <c r="EC283" s="176">
        <v>83.254000000000005</v>
      </c>
      <c r="ED283" s="176">
        <v>336.83199999999999</v>
      </c>
      <c r="EE283" s="176">
        <v>1814.596</v>
      </c>
      <c r="EF283" s="277">
        <f t="shared" si="8"/>
        <v>9271.0589999999993</v>
      </c>
      <c r="EG283" s="277">
        <f t="shared" si="9"/>
        <v>5396.2240000000002</v>
      </c>
    </row>
    <row r="284" spans="1:137" x14ac:dyDescent="0.2">
      <c r="A284" s="235" t="str">
        <f>IF('1'!$A$1=1,B284,C284)</f>
        <v xml:space="preserve">    Debit</v>
      </c>
      <c r="B284" s="232" t="s">
        <v>216</v>
      </c>
      <c r="C284" s="232" t="s">
        <v>230</v>
      </c>
      <c r="D284" s="176">
        <v>0</v>
      </c>
      <c r="E284" s="176">
        <v>0</v>
      </c>
      <c r="F284" s="176">
        <v>0</v>
      </c>
      <c r="G284" s="176">
        <v>0</v>
      </c>
      <c r="H284" s="176">
        <v>0</v>
      </c>
      <c r="I284" s="176">
        <v>0</v>
      </c>
      <c r="J284" s="176">
        <v>0</v>
      </c>
      <c r="K284" s="176">
        <v>0</v>
      </c>
      <c r="L284" s="176">
        <v>0</v>
      </c>
      <c r="M284" s="176">
        <v>0</v>
      </c>
      <c r="N284" s="176">
        <v>0</v>
      </c>
      <c r="O284" s="176">
        <v>0</v>
      </c>
      <c r="P284" s="176">
        <v>0</v>
      </c>
      <c r="Q284" s="176">
        <v>0</v>
      </c>
      <c r="R284" s="176">
        <v>0</v>
      </c>
      <c r="S284" s="176">
        <v>0</v>
      </c>
      <c r="T284" s="176">
        <v>0</v>
      </c>
      <c r="U284" s="176">
        <v>0</v>
      </c>
      <c r="V284" s="176">
        <v>0</v>
      </c>
      <c r="W284" s="176">
        <v>0</v>
      </c>
      <c r="X284" s="176">
        <v>0</v>
      </c>
      <c r="Y284" s="176">
        <v>0</v>
      </c>
      <c r="Z284" s="176">
        <v>0</v>
      </c>
      <c r="AA284" s="176">
        <v>0</v>
      </c>
      <c r="AB284" s="176">
        <v>0</v>
      </c>
      <c r="AC284" s="176">
        <v>0</v>
      </c>
      <c r="AD284" s="176">
        <v>0</v>
      </c>
      <c r="AE284" s="176">
        <v>0</v>
      </c>
      <c r="AF284" s="176">
        <v>0</v>
      </c>
      <c r="AG284" s="176">
        <v>0</v>
      </c>
      <c r="AH284" s="176">
        <v>0</v>
      </c>
      <c r="AI284" s="176">
        <v>0</v>
      </c>
      <c r="AJ284" s="176">
        <v>0</v>
      </c>
      <c r="AK284" s="176">
        <v>0</v>
      </c>
      <c r="AL284" s="176">
        <v>0</v>
      </c>
      <c r="AM284" s="176">
        <v>0</v>
      </c>
      <c r="AN284" s="176">
        <v>0</v>
      </c>
      <c r="AO284" s="176">
        <v>0</v>
      </c>
      <c r="AP284" s="176">
        <v>0</v>
      </c>
      <c r="AQ284" s="176">
        <v>0</v>
      </c>
      <c r="AR284" s="176">
        <v>0</v>
      </c>
      <c r="AS284" s="176">
        <v>0</v>
      </c>
      <c r="AT284" s="176">
        <v>0</v>
      </c>
      <c r="AU284" s="176">
        <v>0</v>
      </c>
      <c r="AV284" s="176">
        <v>0</v>
      </c>
      <c r="AW284" s="176">
        <v>0</v>
      </c>
      <c r="AX284" s="176">
        <v>0</v>
      </c>
      <c r="AY284" s="176">
        <v>0</v>
      </c>
      <c r="AZ284" s="176">
        <v>0</v>
      </c>
      <c r="BA284" s="176">
        <v>0</v>
      </c>
      <c r="BB284" s="176">
        <v>0</v>
      </c>
      <c r="BC284" s="176">
        <v>0</v>
      </c>
      <c r="BD284" s="176">
        <v>0</v>
      </c>
      <c r="BE284" s="176">
        <v>0</v>
      </c>
      <c r="BF284" s="176">
        <v>0</v>
      </c>
      <c r="BG284" s="176">
        <v>0</v>
      </c>
      <c r="BH284" s="176">
        <v>0</v>
      </c>
      <c r="BI284" s="176">
        <v>0</v>
      </c>
      <c r="BJ284" s="176">
        <v>0</v>
      </c>
      <c r="BK284" s="176">
        <v>0</v>
      </c>
      <c r="BL284" s="176">
        <v>0</v>
      </c>
      <c r="BM284" s="176">
        <v>0</v>
      </c>
      <c r="BN284" s="176">
        <v>0</v>
      </c>
      <c r="BO284" s="176">
        <v>0</v>
      </c>
      <c r="BP284" s="176">
        <v>0</v>
      </c>
      <c r="BQ284" s="176">
        <v>0</v>
      </c>
      <c r="BR284" s="176">
        <v>0</v>
      </c>
      <c r="BS284" s="176">
        <v>0</v>
      </c>
      <c r="BT284" s="176">
        <v>0</v>
      </c>
      <c r="BU284" s="176">
        <v>0</v>
      </c>
      <c r="BV284" s="176">
        <v>0</v>
      </c>
      <c r="BW284" s="176">
        <v>0</v>
      </c>
      <c r="BX284" s="176">
        <v>0</v>
      </c>
      <c r="BY284" s="176">
        <v>0</v>
      </c>
      <c r="BZ284" s="176">
        <v>0</v>
      </c>
      <c r="CA284" s="176">
        <v>0</v>
      </c>
      <c r="CB284" s="176">
        <v>0</v>
      </c>
      <c r="CC284" s="176">
        <v>0</v>
      </c>
      <c r="CD284" s="176">
        <v>0</v>
      </c>
      <c r="CE284" s="176">
        <v>0</v>
      </c>
      <c r="CF284" s="176">
        <v>0</v>
      </c>
      <c r="CG284" s="176">
        <v>0</v>
      </c>
      <c r="CH284" s="176">
        <v>0</v>
      </c>
      <c r="CI284" s="176">
        <v>0</v>
      </c>
      <c r="CJ284" s="176">
        <v>0</v>
      </c>
      <c r="CK284" s="176">
        <v>0</v>
      </c>
      <c r="CL284" s="176">
        <v>0</v>
      </c>
      <c r="CM284" s="176">
        <v>0</v>
      </c>
      <c r="CN284" s="176">
        <v>0</v>
      </c>
      <c r="CO284" s="176">
        <v>0</v>
      </c>
      <c r="CP284" s="176">
        <v>0</v>
      </c>
      <c r="CQ284" s="176">
        <v>0</v>
      </c>
      <c r="CR284" s="176">
        <v>0</v>
      </c>
      <c r="CS284" s="176">
        <v>0</v>
      </c>
      <c r="CT284" s="176">
        <v>0</v>
      </c>
      <c r="CU284" s="176">
        <v>0</v>
      </c>
      <c r="CV284" s="176">
        <v>0</v>
      </c>
      <c r="CW284" s="176">
        <v>0</v>
      </c>
      <c r="CX284" s="176">
        <v>0</v>
      </c>
      <c r="CY284" s="176">
        <v>0</v>
      </c>
      <c r="CZ284" s="176">
        <v>0</v>
      </c>
      <c r="DA284" s="176">
        <v>0</v>
      </c>
      <c r="DB284" s="176">
        <v>0</v>
      </c>
      <c r="DC284" s="176">
        <v>0</v>
      </c>
      <c r="DD284" s="176">
        <v>0</v>
      </c>
      <c r="DE284" s="176">
        <v>0</v>
      </c>
      <c r="DF284" s="176">
        <v>0</v>
      </c>
      <c r="DG284" s="176">
        <v>0</v>
      </c>
      <c r="DH284" s="176">
        <v>0</v>
      </c>
      <c r="DI284" s="176">
        <v>0</v>
      </c>
      <c r="DJ284" s="176">
        <v>0</v>
      </c>
      <c r="DK284" s="176">
        <v>0</v>
      </c>
      <c r="DL284" s="176">
        <v>0</v>
      </c>
      <c r="DM284" s="176">
        <v>0</v>
      </c>
      <c r="DN284" s="176">
        <v>0</v>
      </c>
      <c r="DO284" s="176">
        <v>0</v>
      </c>
      <c r="DP284" s="176">
        <v>0</v>
      </c>
      <c r="DQ284" s="176">
        <v>0</v>
      </c>
      <c r="DR284" s="176">
        <v>0</v>
      </c>
      <c r="DS284" s="176">
        <v>0</v>
      </c>
      <c r="DT284" s="176">
        <v>0</v>
      </c>
      <c r="DU284" s="176">
        <v>0</v>
      </c>
      <c r="DV284" s="176">
        <v>0</v>
      </c>
      <c r="DW284" s="176">
        <v>0</v>
      </c>
      <c r="DX284" s="176">
        <v>0</v>
      </c>
      <c r="DY284" s="176">
        <v>0</v>
      </c>
      <c r="DZ284" s="176">
        <v>0</v>
      </c>
      <c r="EA284" s="176">
        <v>0</v>
      </c>
      <c r="EB284" s="176">
        <v>0</v>
      </c>
      <c r="EC284" s="176">
        <v>0</v>
      </c>
      <c r="ED284" s="176">
        <v>0</v>
      </c>
      <c r="EE284" s="176">
        <v>0</v>
      </c>
      <c r="EF284" s="277">
        <f t="shared" si="8"/>
        <v>0</v>
      </c>
      <c r="EG284" s="277">
        <f t="shared" si="9"/>
        <v>0</v>
      </c>
    </row>
    <row r="285" spans="1:137" x14ac:dyDescent="0.2">
      <c r="A285" s="233" t="str">
        <f>IF('1'!$A$1=1,B285,C285)</f>
        <v>Other capital transfers</v>
      </c>
      <c r="B285" s="234" t="s">
        <v>368</v>
      </c>
      <c r="C285" s="234" t="s">
        <v>367</v>
      </c>
      <c r="D285" s="176">
        <v>0</v>
      </c>
      <c r="E285" s="176">
        <v>0</v>
      </c>
      <c r="F285" s="176">
        <v>46.512</v>
      </c>
      <c r="G285" s="176">
        <v>0</v>
      </c>
      <c r="H285" s="176">
        <v>20.914999999999999</v>
      </c>
      <c r="I285" s="176">
        <v>21.233000000000001</v>
      </c>
      <c r="J285" s="176">
        <v>87.028999999999996</v>
      </c>
      <c r="K285" s="176">
        <v>0</v>
      </c>
      <c r="L285" s="176">
        <v>21.783000000000001</v>
      </c>
      <c r="M285" s="176">
        <v>21.841000000000001</v>
      </c>
      <c r="N285" s="176">
        <v>23.312999999999999</v>
      </c>
      <c r="O285" s="176">
        <v>0</v>
      </c>
      <c r="P285" s="176">
        <v>24.26</v>
      </c>
      <c r="Q285" s="176">
        <v>0</v>
      </c>
      <c r="R285" s="176">
        <v>26.356000000000002</v>
      </c>
      <c r="S285" s="176">
        <v>25.629000000000001</v>
      </c>
      <c r="T285" s="176">
        <v>25.206</v>
      </c>
      <c r="U285" s="176">
        <v>0</v>
      </c>
      <c r="V285" s="176">
        <v>0</v>
      </c>
      <c r="W285" s="176">
        <v>25.065000000000001</v>
      </c>
      <c r="X285" s="176">
        <v>26.274999999999999</v>
      </c>
      <c r="Y285" s="176">
        <v>25.757000000000001</v>
      </c>
      <c r="Z285" s="176">
        <v>25.701000000000001</v>
      </c>
      <c r="AA285" s="176">
        <v>0</v>
      </c>
      <c r="AB285" s="176">
        <v>27.151</v>
      </c>
      <c r="AC285" s="176">
        <v>0</v>
      </c>
      <c r="AD285" s="176">
        <v>0</v>
      </c>
      <c r="AE285" s="176">
        <v>26.856999999999999</v>
      </c>
      <c r="AF285" s="176">
        <v>0</v>
      </c>
      <c r="AG285" s="176">
        <v>0</v>
      </c>
      <c r="AH285" s="176">
        <v>0</v>
      </c>
      <c r="AI285" s="176">
        <v>0</v>
      </c>
      <c r="AJ285" s="176">
        <v>0</v>
      </c>
      <c r="AK285" s="176">
        <v>26.655000000000001</v>
      </c>
      <c r="AL285" s="176">
        <v>0</v>
      </c>
      <c r="AM285" s="176">
        <v>27.516999999999999</v>
      </c>
      <c r="AN285" s="176">
        <v>0</v>
      </c>
      <c r="AO285" s="176">
        <v>27.170999999999999</v>
      </c>
      <c r="AP285" s="176">
        <v>0</v>
      </c>
      <c r="AQ285" s="176">
        <v>26.152000000000001</v>
      </c>
      <c r="AR285" s="176">
        <v>0</v>
      </c>
      <c r="AS285" s="176">
        <v>26.202000000000002</v>
      </c>
      <c r="AT285" s="176">
        <v>26.401</v>
      </c>
      <c r="AU285" s="176">
        <v>54.963999999999999</v>
      </c>
      <c r="AV285" s="176">
        <v>0</v>
      </c>
      <c r="AW285" s="176">
        <v>28.126999999999999</v>
      </c>
      <c r="AX285" s="176">
        <v>55.866999999999997</v>
      </c>
      <c r="AY285" s="176">
        <v>27.789000000000001</v>
      </c>
      <c r="AZ285" s="176">
        <v>27.879000000000001</v>
      </c>
      <c r="BA285" s="176">
        <v>0</v>
      </c>
      <c r="BB285" s="176">
        <v>26.864000000000001</v>
      </c>
      <c r="BC285" s="176">
        <v>26.811</v>
      </c>
      <c r="BD285" s="176">
        <v>26.379000000000001</v>
      </c>
      <c r="BE285" s="176">
        <v>26.5</v>
      </c>
      <c r="BF285" s="176">
        <v>51.503</v>
      </c>
      <c r="BG285" s="176">
        <v>25.247</v>
      </c>
      <c r="BH285" s="176">
        <v>0</v>
      </c>
      <c r="BI285" s="176">
        <v>24.808</v>
      </c>
      <c r="BJ285" s="176">
        <v>24.367999999999999</v>
      </c>
      <c r="BK285" s="176">
        <v>0</v>
      </c>
      <c r="BL285" s="176">
        <v>48.238999999999997</v>
      </c>
      <c r="BM285" s="176">
        <v>0</v>
      </c>
      <c r="BN285" s="176">
        <v>26.411999999999999</v>
      </c>
      <c r="BO285" s="176">
        <v>0</v>
      </c>
      <c r="BP285" s="176">
        <v>26.814</v>
      </c>
      <c r="BQ285" s="176">
        <v>53.414999999999999</v>
      </c>
      <c r="BR285" s="176">
        <v>0</v>
      </c>
      <c r="BS285" s="176">
        <v>0</v>
      </c>
      <c r="BT285" s="176">
        <v>27.977</v>
      </c>
      <c r="BU285" s="176">
        <v>28.324999999999999</v>
      </c>
      <c r="BV285" s="176">
        <v>0</v>
      </c>
      <c r="BW285" s="176">
        <v>-28.168999999999997</v>
      </c>
      <c r="BX285" s="176">
        <v>28.22</v>
      </c>
      <c r="BY285" s="176">
        <v>27.885000000000002</v>
      </c>
      <c r="BZ285" s="176">
        <v>27.795999999999999</v>
      </c>
      <c r="CA285" s="176">
        <v>27.93</v>
      </c>
      <c r="CB285" s="176">
        <v>27.603000000000002</v>
      </c>
      <c r="CC285" s="176">
        <v>54.48</v>
      </c>
      <c r="CD285" s="176">
        <v>27.215</v>
      </c>
      <c r="CE285" s="176">
        <v>53.57</v>
      </c>
      <c r="CF285" s="176">
        <v>26.728000000000002</v>
      </c>
      <c r="CG285" s="176">
        <v>52.749000000000002</v>
      </c>
      <c r="CH285" s="176">
        <v>26.446000000000002</v>
      </c>
      <c r="CI285" s="176">
        <v>27.213000000000001</v>
      </c>
      <c r="CJ285" s="176">
        <v>55.963000000000001</v>
      </c>
      <c r="CK285" s="176">
        <v>28.414000000000001</v>
      </c>
      <c r="CL285" s="176">
        <v>0</v>
      </c>
      <c r="CM285" s="176">
        <v>0</v>
      </c>
      <c r="CN285" s="176">
        <v>29.254999999999999</v>
      </c>
      <c r="CO285" s="176">
        <v>29.254999999999999</v>
      </c>
      <c r="CP285" s="176">
        <v>31.85</v>
      </c>
      <c r="CQ285" s="176">
        <v>36.569000000000003</v>
      </c>
      <c r="CR285" s="176">
        <v>0</v>
      </c>
      <c r="CS285" s="176">
        <v>0</v>
      </c>
      <c r="CT285" s="176">
        <v>36.569000000000003</v>
      </c>
      <c r="CU285" s="176">
        <v>36.569000000000003</v>
      </c>
      <c r="CV285" s="176">
        <v>0</v>
      </c>
      <c r="CW285" s="176">
        <v>0</v>
      </c>
      <c r="CX285" s="176">
        <v>36.569000000000003</v>
      </c>
      <c r="CY285" s="176">
        <v>36.569000000000003</v>
      </c>
      <c r="CZ285" s="176">
        <v>0</v>
      </c>
      <c r="DA285" s="176">
        <v>36.569000000000003</v>
      </c>
      <c r="DB285" s="176">
        <v>36.569000000000003</v>
      </c>
      <c r="DC285" s="176">
        <v>0</v>
      </c>
      <c r="DD285" s="176">
        <v>36.569000000000003</v>
      </c>
      <c r="DE285" s="176">
        <v>0</v>
      </c>
      <c r="DF285" s="176">
        <v>36.155000000000001</v>
      </c>
      <c r="DG285" s="176">
        <v>74.188000000000002</v>
      </c>
      <c r="DH285" s="176">
        <v>37.868000000000002</v>
      </c>
      <c r="DI285" s="176">
        <v>37.972999999999999</v>
      </c>
      <c r="DJ285" s="176">
        <v>38.664000000000001</v>
      </c>
      <c r="DK285" s="176">
        <v>0</v>
      </c>
      <c r="DL285" s="176">
        <v>0</v>
      </c>
      <c r="DM285" s="176">
        <v>40.478000000000002</v>
      </c>
      <c r="DN285" s="176">
        <v>81.98</v>
      </c>
      <c r="DO285" s="176">
        <v>0</v>
      </c>
      <c r="DP285" s="176">
        <v>0</v>
      </c>
      <c r="DQ285" s="176">
        <v>41.241999999999997</v>
      </c>
      <c r="DR285" s="176">
        <v>82.700999999999993</v>
      </c>
      <c r="DS285" s="176">
        <v>0</v>
      </c>
      <c r="DT285" s="176">
        <v>84.218000000000004</v>
      </c>
      <c r="DU285" s="176">
        <v>83.341999999999999</v>
      </c>
      <c r="DV285" s="176">
        <v>41.481000000000002</v>
      </c>
      <c r="DW285" s="176">
        <v>41.414000000000001</v>
      </c>
      <c r="DX285" s="176">
        <v>41.53</v>
      </c>
      <c r="DY285" s="176">
        <v>41.579000000000001</v>
      </c>
      <c r="DZ285" s="176">
        <v>41.793999999999997</v>
      </c>
      <c r="EA285" s="176">
        <v>0</v>
      </c>
      <c r="EB285" s="176">
        <v>0</v>
      </c>
      <c r="EC285" s="176">
        <v>124.881</v>
      </c>
      <c r="ED285" s="176">
        <v>84.207999999999998</v>
      </c>
      <c r="EE285" s="176">
        <v>84.4</v>
      </c>
      <c r="EF285" s="277">
        <f t="shared" si="8"/>
        <v>360.90600000000006</v>
      </c>
      <c r="EG285" s="277">
        <f t="shared" si="9"/>
        <v>668.84699999999998</v>
      </c>
    </row>
    <row r="286" spans="1:137" x14ac:dyDescent="0.2">
      <c r="A286" s="235" t="str">
        <f>IF('1'!$A$1=1,B286,C286)</f>
        <v xml:space="preserve">    Credit</v>
      </c>
      <c r="B286" s="232" t="s">
        <v>214</v>
      </c>
      <c r="C286" s="232" t="s">
        <v>229</v>
      </c>
      <c r="D286" s="176">
        <v>0</v>
      </c>
      <c r="E286" s="176">
        <v>0</v>
      </c>
      <c r="F286" s="176">
        <v>46.512</v>
      </c>
      <c r="G286" s="176">
        <v>0</v>
      </c>
      <c r="H286" s="176">
        <v>20.914999999999999</v>
      </c>
      <c r="I286" s="176">
        <v>21.233000000000001</v>
      </c>
      <c r="J286" s="176">
        <v>87.028999999999996</v>
      </c>
      <c r="K286" s="176">
        <v>0</v>
      </c>
      <c r="L286" s="176">
        <v>21.783000000000001</v>
      </c>
      <c r="M286" s="176">
        <v>21.841000000000001</v>
      </c>
      <c r="N286" s="176">
        <v>23.312999999999999</v>
      </c>
      <c r="O286" s="176">
        <v>0</v>
      </c>
      <c r="P286" s="176">
        <v>24.26</v>
      </c>
      <c r="Q286" s="176">
        <v>0</v>
      </c>
      <c r="R286" s="176">
        <v>26.356000000000002</v>
      </c>
      <c r="S286" s="176">
        <v>25.629000000000001</v>
      </c>
      <c r="T286" s="176">
        <v>25.206</v>
      </c>
      <c r="U286" s="176">
        <v>0</v>
      </c>
      <c r="V286" s="176">
        <v>0</v>
      </c>
      <c r="W286" s="176">
        <v>25.065000000000001</v>
      </c>
      <c r="X286" s="176">
        <v>26.274999999999999</v>
      </c>
      <c r="Y286" s="176">
        <v>25.757000000000001</v>
      </c>
      <c r="Z286" s="176">
        <v>25.701000000000001</v>
      </c>
      <c r="AA286" s="176">
        <v>26.204999999999998</v>
      </c>
      <c r="AB286" s="176">
        <v>27.151</v>
      </c>
      <c r="AC286" s="176">
        <v>0</v>
      </c>
      <c r="AD286" s="176">
        <v>0</v>
      </c>
      <c r="AE286" s="176">
        <v>26.856999999999999</v>
      </c>
      <c r="AF286" s="176">
        <v>0</v>
      </c>
      <c r="AG286" s="176">
        <v>0</v>
      </c>
      <c r="AH286" s="176">
        <v>0</v>
      </c>
      <c r="AI286" s="176">
        <v>0</v>
      </c>
      <c r="AJ286" s="176">
        <v>0</v>
      </c>
      <c r="AK286" s="176">
        <v>26.655000000000001</v>
      </c>
      <c r="AL286" s="176">
        <v>0</v>
      </c>
      <c r="AM286" s="176">
        <v>27.516999999999999</v>
      </c>
      <c r="AN286" s="176">
        <v>0</v>
      </c>
      <c r="AO286" s="176">
        <v>27.170999999999999</v>
      </c>
      <c r="AP286" s="176">
        <v>0</v>
      </c>
      <c r="AQ286" s="176">
        <v>26.152000000000001</v>
      </c>
      <c r="AR286" s="176">
        <v>0</v>
      </c>
      <c r="AS286" s="176">
        <v>26.202000000000002</v>
      </c>
      <c r="AT286" s="176">
        <v>26.401</v>
      </c>
      <c r="AU286" s="176">
        <v>54.963999999999999</v>
      </c>
      <c r="AV286" s="176">
        <v>0</v>
      </c>
      <c r="AW286" s="176">
        <v>28.126999999999999</v>
      </c>
      <c r="AX286" s="176">
        <v>55.866999999999997</v>
      </c>
      <c r="AY286" s="176">
        <v>27.789000000000001</v>
      </c>
      <c r="AZ286" s="176">
        <v>27.879000000000001</v>
      </c>
      <c r="BA286" s="176">
        <v>0</v>
      </c>
      <c r="BB286" s="176">
        <v>26.864000000000001</v>
      </c>
      <c r="BC286" s="176">
        <v>26.811</v>
      </c>
      <c r="BD286" s="176">
        <v>26.379000000000001</v>
      </c>
      <c r="BE286" s="176">
        <v>26.5</v>
      </c>
      <c r="BF286" s="176">
        <v>51.503</v>
      </c>
      <c r="BG286" s="176">
        <v>25.247</v>
      </c>
      <c r="BH286" s="176">
        <v>0</v>
      </c>
      <c r="BI286" s="176">
        <v>24.808</v>
      </c>
      <c r="BJ286" s="176">
        <v>24.367999999999999</v>
      </c>
      <c r="BK286" s="176">
        <v>23.609000000000002</v>
      </c>
      <c r="BL286" s="176">
        <v>48.238999999999997</v>
      </c>
      <c r="BM286" s="176">
        <v>0</v>
      </c>
      <c r="BN286" s="176">
        <v>26.411999999999999</v>
      </c>
      <c r="BO286" s="176">
        <v>0</v>
      </c>
      <c r="BP286" s="176">
        <v>26.814</v>
      </c>
      <c r="BQ286" s="176">
        <v>53.414999999999999</v>
      </c>
      <c r="BR286" s="176">
        <v>0</v>
      </c>
      <c r="BS286" s="176">
        <v>27.521000000000001</v>
      </c>
      <c r="BT286" s="176">
        <v>27.977</v>
      </c>
      <c r="BU286" s="176">
        <v>28.324999999999999</v>
      </c>
      <c r="BV286" s="176">
        <v>0</v>
      </c>
      <c r="BW286" s="176">
        <v>28.17</v>
      </c>
      <c r="BX286" s="176">
        <v>28.22</v>
      </c>
      <c r="BY286" s="176">
        <v>27.885000000000002</v>
      </c>
      <c r="BZ286" s="176">
        <v>27.795999999999999</v>
      </c>
      <c r="CA286" s="176">
        <v>27.93</v>
      </c>
      <c r="CB286" s="176">
        <v>27.603000000000002</v>
      </c>
      <c r="CC286" s="176">
        <v>54.48</v>
      </c>
      <c r="CD286" s="176">
        <v>27.215</v>
      </c>
      <c r="CE286" s="176">
        <v>53.57</v>
      </c>
      <c r="CF286" s="176">
        <v>26.728000000000002</v>
      </c>
      <c r="CG286" s="176">
        <v>52.749000000000002</v>
      </c>
      <c r="CH286" s="176">
        <v>26.446000000000002</v>
      </c>
      <c r="CI286" s="176">
        <v>27.213000000000001</v>
      </c>
      <c r="CJ286" s="176">
        <v>55.963000000000001</v>
      </c>
      <c r="CK286" s="176">
        <v>28.414000000000001</v>
      </c>
      <c r="CL286" s="176">
        <v>0</v>
      </c>
      <c r="CM286" s="176">
        <v>0</v>
      </c>
      <c r="CN286" s="176">
        <v>29.254999999999999</v>
      </c>
      <c r="CO286" s="176">
        <v>29.254999999999999</v>
      </c>
      <c r="CP286" s="176">
        <v>31.85</v>
      </c>
      <c r="CQ286" s="176">
        <v>36.569000000000003</v>
      </c>
      <c r="CR286" s="176">
        <v>0</v>
      </c>
      <c r="CS286" s="176">
        <v>0</v>
      </c>
      <c r="CT286" s="176">
        <v>36.569000000000003</v>
      </c>
      <c r="CU286" s="176">
        <v>36.569000000000003</v>
      </c>
      <c r="CV286" s="176">
        <v>0</v>
      </c>
      <c r="CW286" s="176">
        <v>0</v>
      </c>
      <c r="CX286" s="176">
        <v>36.569000000000003</v>
      </c>
      <c r="CY286" s="176">
        <v>36.569000000000003</v>
      </c>
      <c r="CZ286" s="176">
        <v>0</v>
      </c>
      <c r="DA286" s="176">
        <v>36.569000000000003</v>
      </c>
      <c r="DB286" s="176">
        <v>36.569000000000003</v>
      </c>
      <c r="DC286" s="176">
        <v>0</v>
      </c>
      <c r="DD286" s="176">
        <v>36.569000000000003</v>
      </c>
      <c r="DE286" s="176">
        <v>0</v>
      </c>
      <c r="DF286" s="176">
        <v>36.155000000000001</v>
      </c>
      <c r="DG286" s="176">
        <v>74.188000000000002</v>
      </c>
      <c r="DH286" s="176">
        <v>37.868000000000002</v>
      </c>
      <c r="DI286" s="176">
        <v>37.972999999999999</v>
      </c>
      <c r="DJ286" s="176">
        <v>38.664000000000001</v>
      </c>
      <c r="DK286" s="176">
        <v>0</v>
      </c>
      <c r="DL286" s="176">
        <v>0</v>
      </c>
      <c r="DM286" s="176">
        <v>40.478000000000002</v>
      </c>
      <c r="DN286" s="176">
        <v>81.98</v>
      </c>
      <c r="DO286" s="176">
        <v>0</v>
      </c>
      <c r="DP286" s="176">
        <v>0</v>
      </c>
      <c r="DQ286" s="176">
        <v>41.241999999999997</v>
      </c>
      <c r="DR286" s="176">
        <v>82.700999999999993</v>
      </c>
      <c r="DS286" s="176">
        <v>0</v>
      </c>
      <c r="DT286" s="176">
        <v>84.218000000000004</v>
      </c>
      <c r="DU286" s="176">
        <v>83.341999999999999</v>
      </c>
      <c r="DV286" s="176">
        <v>41.481000000000002</v>
      </c>
      <c r="DW286" s="176">
        <v>41.414000000000001</v>
      </c>
      <c r="DX286" s="176">
        <v>41.53</v>
      </c>
      <c r="DY286" s="176">
        <v>41.579000000000001</v>
      </c>
      <c r="DZ286" s="176">
        <v>41.793999999999997</v>
      </c>
      <c r="EA286" s="176">
        <v>0</v>
      </c>
      <c r="EB286" s="176">
        <v>0</v>
      </c>
      <c r="EC286" s="176">
        <v>124.881</v>
      </c>
      <c r="ED286" s="176">
        <v>84.207999999999998</v>
      </c>
      <c r="EE286" s="176">
        <v>84.4</v>
      </c>
      <c r="EF286" s="277">
        <f t="shared" si="8"/>
        <v>360.90600000000006</v>
      </c>
      <c r="EG286" s="277">
        <f t="shared" si="9"/>
        <v>668.84699999999998</v>
      </c>
    </row>
    <row r="287" spans="1:137" x14ac:dyDescent="0.2">
      <c r="A287" s="235" t="str">
        <f>IF('1'!$A$1=1,B287,C287)</f>
        <v xml:space="preserve">    Debit</v>
      </c>
      <c r="B287" s="232" t="s">
        <v>216</v>
      </c>
      <c r="C287" s="232" t="s">
        <v>230</v>
      </c>
      <c r="D287" s="176">
        <v>0</v>
      </c>
      <c r="E287" s="176">
        <v>0</v>
      </c>
      <c r="F287" s="176">
        <v>0</v>
      </c>
      <c r="G287" s="176">
        <v>0</v>
      </c>
      <c r="H287" s="176">
        <v>0</v>
      </c>
      <c r="I287" s="176">
        <v>0</v>
      </c>
      <c r="J287" s="176">
        <v>0</v>
      </c>
      <c r="K287" s="176">
        <v>0</v>
      </c>
      <c r="L287" s="176">
        <v>0</v>
      </c>
      <c r="M287" s="176">
        <v>0</v>
      </c>
      <c r="N287" s="176">
        <v>0</v>
      </c>
      <c r="O287" s="176">
        <v>0</v>
      </c>
      <c r="P287" s="176">
        <v>0</v>
      </c>
      <c r="Q287" s="176">
        <v>0</v>
      </c>
      <c r="R287" s="176">
        <v>0</v>
      </c>
      <c r="S287" s="176">
        <v>0</v>
      </c>
      <c r="T287" s="176">
        <v>0</v>
      </c>
      <c r="U287" s="176">
        <v>0</v>
      </c>
      <c r="V287" s="176">
        <v>0</v>
      </c>
      <c r="W287" s="176">
        <v>0</v>
      </c>
      <c r="X287" s="176">
        <v>0</v>
      </c>
      <c r="Y287" s="176">
        <v>0</v>
      </c>
      <c r="Z287" s="176">
        <v>0</v>
      </c>
      <c r="AA287" s="176">
        <v>26.204999999999998</v>
      </c>
      <c r="AB287" s="176">
        <v>0</v>
      </c>
      <c r="AC287" s="176">
        <v>0</v>
      </c>
      <c r="AD287" s="176">
        <v>0</v>
      </c>
      <c r="AE287" s="176">
        <v>0</v>
      </c>
      <c r="AF287" s="176">
        <v>0</v>
      </c>
      <c r="AG287" s="176">
        <v>0</v>
      </c>
      <c r="AH287" s="176">
        <v>0</v>
      </c>
      <c r="AI287" s="176">
        <v>0</v>
      </c>
      <c r="AJ287" s="176">
        <v>0</v>
      </c>
      <c r="AK287" s="176">
        <v>0</v>
      </c>
      <c r="AL287" s="176">
        <v>0</v>
      </c>
      <c r="AM287" s="176">
        <v>0</v>
      </c>
      <c r="AN287" s="176">
        <v>0</v>
      </c>
      <c r="AO287" s="176">
        <v>0</v>
      </c>
      <c r="AP287" s="176">
        <v>0</v>
      </c>
      <c r="AQ287" s="176">
        <v>0</v>
      </c>
      <c r="AR287" s="176">
        <v>0</v>
      </c>
      <c r="AS287" s="176">
        <v>0</v>
      </c>
      <c r="AT287" s="176">
        <v>0</v>
      </c>
      <c r="AU287" s="176">
        <v>0</v>
      </c>
      <c r="AV287" s="176">
        <v>0</v>
      </c>
      <c r="AW287" s="176">
        <v>0</v>
      </c>
      <c r="AX287" s="176">
        <v>0</v>
      </c>
      <c r="AY287" s="176">
        <v>0</v>
      </c>
      <c r="AZ287" s="176">
        <v>0</v>
      </c>
      <c r="BA287" s="176">
        <v>0</v>
      </c>
      <c r="BB287" s="176">
        <v>0</v>
      </c>
      <c r="BC287" s="176">
        <v>0</v>
      </c>
      <c r="BD287" s="176">
        <v>0</v>
      </c>
      <c r="BE287" s="176">
        <v>0</v>
      </c>
      <c r="BF287" s="176">
        <v>0</v>
      </c>
      <c r="BG287" s="176">
        <v>0</v>
      </c>
      <c r="BH287" s="176">
        <v>0</v>
      </c>
      <c r="BI287" s="176">
        <v>0</v>
      </c>
      <c r="BJ287" s="176">
        <v>0</v>
      </c>
      <c r="BK287" s="176">
        <v>23.609000000000002</v>
      </c>
      <c r="BL287" s="176">
        <v>0</v>
      </c>
      <c r="BM287" s="176">
        <v>0</v>
      </c>
      <c r="BN287" s="176">
        <v>0</v>
      </c>
      <c r="BO287" s="176">
        <v>0</v>
      </c>
      <c r="BP287" s="176">
        <v>0</v>
      </c>
      <c r="BQ287" s="176">
        <v>0</v>
      </c>
      <c r="BR287" s="176">
        <v>0</v>
      </c>
      <c r="BS287" s="176">
        <v>27.521000000000001</v>
      </c>
      <c r="BT287" s="176">
        <v>0</v>
      </c>
      <c r="BU287" s="176">
        <v>0</v>
      </c>
      <c r="BV287" s="176">
        <v>0</v>
      </c>
      <c r="BW287" s="176">
        <v>56.338999999999999</v>
      </c>
      <c r="BX287" s="176">
        <v>0</v>
      </c>
      <c r="BY287" s="176">
        <v>0</v>
      </c>
      <c r="BZ287" s="176">
        <v>0</v>
      </c>
      <c r="CA287" s="176">
        <v>0</v>
      </c>
      <c r="CB287" s="176">
        <v>0</v>
      </c>
      <c r="CC287" s="176">
        <v>0</v>
      </c>
      <c r="CD287" s="176">
        <v>0</v>
      </c>
      <c r="CE287" s="176">
        <v>0</v>
      </c>
      <c r="CF287" s="176">
        <v>0</v>
      </c>
      <c r="CG287" s="176">
        <v>0</v>
      </c>
      <c r="CH287" s="176">
        <v>0</v>
      </c>
      <c r="CI287" s="176">
        <v>0</v>
      </c>
      <c r="CJ287" s="176">
        <v>0</v>
      </c>
      <c r="CK287" s="176">
        <v>0</v>
      </c>
      <c r="CL287" s="176">
        <v>0</v>
      </c>
      <c r="CM287" s="176">
        <v>0</v>
      </c>
      <c r="CN287" s="176">
        <v>0</v>
      </c>
      <c r="CO287" s="176">
        <v>0</v>
      </c>
      <c r="CP287" s="176">
        <v>0</v>
      </c>
      <c r="CQ287" s="176">
        <v>0</v>
      </c>
      <c r="CR287" s="176">
        <v>0</v>
      </c>
      <c r="CS287" s="176">
        <v>0</v>
      </c>
      <c r="CT287" s="176">
        <v>0</v>
      </c>
      <c r="CU287" s="176">
        <v>0</v>
      </c>
      <c r="CV287" s="176">
        <v>0</v>
      </c>
      <c r="CW287" s="176">
        <v>0</v>
      </c>
      <c r="CX287" s="176">
        <v>0</v>
      </c>
      <c r="CY287" s="176">
        <v>0</v>
      </c>
      <c r="CZ287" s="176">
        <v>0</v>
      </c>
      <c r="DA287" s="176">
        <v>0</v>
      </c>
      <c r="DB287" s="176">
        <v>0</v>
      </c>
      <c r="DC287" s="176">
        <v>0</v>
      </c>
      <c r="DD287" s="176">
        <v>0</v>
      </c>
      <c r="DE287" s="176">
        <v>0</v>
      </c>
      <c r="DF287" s="176">
        <v>0</v>
      </c>
      <c r="DG287" s="176">
        <v>0</v>
      </c>
      <c r="DH287" s="176">
        <v>0</v>
      </c>
      <c r="DI287" s="176">
        <v>0</v>
      </c>
      <c r="DJ287" s="176">
        <v>0</v>
      </c>
      <c r="DK287" s="176">
        <v>0</v>
      </c>
      <c r="DL287" s="176">
        <v>0</v>
      </c>
      <c r="DM287" s="176">
        <v>0</v>
      </c>
      <c r="DN287" s="176">
        <v>0</v>
      </c>
      <c r="DO287" s="176">
        <v>0</v>
      </c>
      <c r="DP287" s="176">
        <v>0</v>
      </c>
      <c r="DQ287" s="176">
        <v>0</v>
      </c>
      <c r="DR287" s="176">
        <v>0</v>
      </c>
      <c r="DS287" s="176">
        <v>0</v>
      </c>
      <c r="DT287" s="176">
        <v>0</v>
      </c>
      <c r="DU287" s="176">
        <v>0</v>
      </c>
      <c r="DV287" s="176">
        <v>0</v>
      </c>
      <c r="DW287" s="176">
        <v>0</v>
      </c>
      <c r="DX287" s="176">
        <v>0</v>
      </c>
      <c r="DY287" s="176">
        <v>0</v>
      </c>
      <c r="DZ287" s="176">
        <v>0</v>
      </c>
      <c r="EA287" s="176">
        <v>0</v>
      </c>
      <c r="EB287" s="176">
        <v>0</v>
      </c>
      <c r="EC287" s="176">
        <v>0</v>
      </c>
      <c r="ED287" s="176">
        <v>0</v>
      </c>
      <c r="EE287" s="176">
        <v>0</v>
      </c>
      <c r="EF287" s="277">
        <f t="shared" si="8"/>
        <v>0</v>
      </c>
      <c r="EG287" s="277">
        <f t="shared" si="9"/>
        <v>0</v>
      </c>
    </row>
    <row r="288" spans="1:137" ht="25.5" x14ac:dyDescent="0.2">
      <c r="A288" s="236" t="str">
        <f>IF('1'!$A$1=1,B288,C288)</f>
        <v>Net lending (+) / net borrowing (-) (balance from current and capital account)</v>
      </c>
      <c r="B288" s="237" t="s">
        <v>372</v>
      </c>
      <c r="C288" s="237" t="s">
        <v>64</v>
      </c>
      <c r="D288" s="179">
        <v>20129.552000000011</v>
      </c>
      <c r="E288" s="179">
        <v>21664.706000000002</v>
      </c>
      <c r="F288" s="179">
        <v>40744.892000000022</v>
      </c>
      <c r="G288" s="179">
        <v>-10514.489999999993</v>
      </c>
      <c r="H288" s="179">
        <v>-13908.649000000012</v>
      </c>
      <c r="I288" s="179">
        <v>-2505.4690000000105</v>
      </c>
      <c r="J288" s="179">
        <v>4721.3490000000193</v>
      </c>
      <c r="K288" s="179">
        <v>4000.9680000000085</v>
      </c>
      <c r="L288" s="179">
        <v>6099.3540000000157</v>
      </c>
      <c r="M288" s="179">
        <v>6880.0160000000133</v>
      </c>
      <c r="N288" s="179">
        <v>12495.570000000018</v>
      </c>
      <c r="O288" s="179">
        <v>30290.451000000001</v>
      </c>
      <c r="P288" s="179">
        <v>509.45399999998881</v>
      </c>
      <c r="Q288" s="179">
        <v>-1293.2579999999919</v>
      </c>
      <c r="R288" s="179">
        <v>-3215.4520000000075</v>
      </c>
      <c r="S288" s="179">
        <v>-1870.9519999999966</v>
      </c>
      <c r="T288" s="179">
        <v>831.81200000000649</v>
      </c>
      <c r="U288" s="179">
        <v>-4640.9459999999963</v>
      </c>
      <c r="V288" s="179">
        <v>-5782.3079999999991</v>
      </c>
      <c r="W288" s="179">
        <v>-6216.0699999999861</v>
      </c>
      <c r="X288" s="179">
        <v>-19049.707000000017</v>
      </c>
      <c r="Y288" s="179">
        <v>-437.86999999997977</v>
      </c>
      <c r="Z288" s="179">
        <v>848.13099999999304</v>
      </c>
      <c r="AA288" s="179">
        <v>-5450.5430000000197</v>
      </c>
      <c r="AB288" s="179">
        <v>1411.8320000000115</v>
      </c>
      <c r="AC288" s="179">
        <v>-8513.744999999999</v>
      </c>
      <c r="AD288" s="179">
        <v>-19549.125999999997</v>
      </c>
      <c r="AE288" s="179">
        <v>-429.70900000000256</v>
      </c>
      <c r="AF288" s="179">
        <v>-3276.5339999999974</v>
      </c>
      <c r="AG288" s="179">
        <v>-2636.9960000000397</v>
      </c>
      <c r="AH288" s="179">
        <v>-9167.1669999999904</v>
      </c>
      <c r="AI288" s="179">
        <v>-2102.0919999999842</v>
      </c>
      <c r="AJ288" s="179">
        <v>-17753.854000000018</v>
      </c>
      <c r="AK288" s="179">
        <v>-8209.7330000000056</v>
      </c>
      <c r="AL288" s="179">
        <v>-1041.5089999999784</v>
      </c>
      <c r="AM288" s="179">
        <v>-21655.492000000017</v>
      </c>
      <c r="AN288" s="179">
        <v>-9525.4979999999923</v>
      </c>
      <c r="AO288" s="179">
        <v>-11411.838999999978</v>
      </c>
      <c r="AP288" s="179">
        <v>-31609.44299999997</v>
      </c>
      <c r="AQ288" s="179">
        <v>3399.7269999999735</v>
      </c>
      <c r="AR288" s="179">
        <v>-5210.0689999999886</v>
      </c>
      <c r="AS288" s="179">
        <v>-5738.2780000000312</v>
      </c>
      <c r="AT288" s="179">
        <v>-18506.877000000044</v>
      </c>
      <c r="AU288" s="179">
        <v>-3572.6869999999908</v>
      </c>
      <c r="AV288" s="179">
        <v>-33970.480000000018</v>
      </c>
      <c r="AW288" s="179">
        <v>-30658.842000000066</v>
      </c>
      <c r="AX288" s="179">
        <v>-13463.945000000025</v>
      </c>
      <c r="AY288" s="179">
        <v>-15117.289999999961</v>
      </c>
      <c r="AZ288" s="179">
        <v>13688.675000000025</v>
      </c>
      <c r="BA288" s="179">
        <v>-10348.218999999997</v>
      </c>
      <c r="BB288" s="179">
        <v>-18643.288000000033</v>
      </c>
      <c r="BC288" s="179">
        <v>-9813.0090000000364</v>
      </c>
      <c r="BD288" s="179">
        <v>-3244.5989999999874</v>
      </c>
      <c r="BE288" s="179">
        <v>-20617.084000000003</v>
      </c>
      <c r="BF288" s="179">
        <v>-25081.817999999988</v>
      </c>
      <c r="BG288" s="179">
        <v>-22166.853999999999</v>
      </c>
      <c r="BH288" s="179">
        <v>-45576.293999999973</v>
      </c>
      <c r="BI288" s="179">
        <v>-16224.569000000027</v>
      </c>
      <c r="BJ288" s="179">
        <v>-2631.69200000001</v>
      </c>
      <c r="BK288" s="179">
        <v>52389.341999999975</v>
      </c>
      <c r="BL288" s="179">
        <v>26483.047999999981</v>
      </c>
      <c r="BM288" s="179">
        <v>10330.540999999997</v>
      </c>
      <c r="BN288" s="179">
        <v>8055.7530000000152</v>
      </c>
      <c r="BO288" s="179">
        <v>31390.026000000013</v>
      </c>
      <c r="BP288" s="179">
        <v>19038.173999999985</v>
      </c>
      <c r="BQ288" s="179">
        <v>-2537.2000000000198</v>
      </c>
      <c r="BR288" s="179">
        <v>-245.81899999995414</v>
      </c>
      <c r="BS288" s="179">
        <v>14531.309999999969</v>
      </c>
      <c r="BT288" s="179">
        <v>-6014.9939999999988</v>
      </c>
      <c r="BU288" s="179">
        <v>12378.003999999997</v>
      </c>
      <c r="BV288" s="179">
        <v>9993.4850000000461</v>
      </c>
      <c r="BW288" s="179">
        <v>-12394.673999999986</v>
      </c>
      <c r="BX288" s="179">
        <v>3160.6129999999516</v>
      </c>
      <c r="BY288" s="179">
        <v>334.61600000000885</v>
      </c>
      <c r="BZ288" s="179">
        <v>-25238.369000000021</v>
      </c>
      <c r="CA288" s="179">
        <v>-2290.264999999978</v>
      </c>
      <c r="CB288" s="179">
        <v>7038.7289999999675</v>
      </c>
      <c r="CC288" s="179">
        <v>-6237.9339999999993</v>
      </c>
      <c r="CD288" s="179">
        <v>-19866.61899999997</v>
      </c>
      <c r="CE288" s="179">
        <v>-2490.98899999998</v>
      </c>
      <c r="CF288" s="179">
        <v>-25231.033999999971</v>
      </c>
      <c r="CG288" s="179">
        <v>-9996.0040000000263</v>
      </c>
      <c r="CH288" s="179">
        <v>-30968.526000000038</v>
      </c>
      <c r="CI288" s="179">
        <v>-34969.298999999985</v>
      </c>
      <c r="CJ288" s="179">
        <v>18607.54700000002</v>
      </c>
      <c r="CK288" s="179">
        <v>1818.4740000000063</v>
      </c>
      <c r="CL288" s="179">
        <v>41044.623</v>
      </c>
      <c r="CM288" s="179">
        <v>33233.565000000017</v>
      </c>
      <c r="CN288" s="179">
        <v>-8571.6850000000413</v>
      </c>
      <c r="CO288" s="179">
        <v>-8805.7249999999767</v>
      </c>
      <c r="CP288" s="179">
        <v>35831.599000000024</v>
      </c>
      <c r="CQ288" s="179">
        <v>69882.593000000008</v>
      </c>
      <c r="CR288" s="179">
        <v>60301.623999999989</v>
      </c>
      <c r="CS288" s="179">
        <v>-22233.70700000006</v>
      </c>
      <c r="CT288" s="179">
        <v>11299.70099999999</v>
      </c>
      <c r="CU288" s="179">
        <v>8227.934999999934</v>
      </c>
      <c r="CV288" s="179">
        <v>-39676.928000000036</v>
      </c>
      <c r="CW288" s="179">
        <v>-24171.841399999961</v>
      </c>
      <c r="CX288" s="179">
        <v>548.52639999999849</v>
      </c>
      <c r="CY288" s="179">
        <v>10531.754599999977</v>
      </c>
      <c r="CZ288" s="179">
        <v>-3803.1344000000663</v>
      </c>
      <c r="DA288" s="179">
        <v>-1462.7403999999399</v>
      </c>
      <c r="DB288" s="179">
        <v>-32765.468600000015</v>
      </c>
      <c r="DC288" s="179">
        <v>-84473.468399999998</v>
      </c>
      <c r="DD288" s="179">
        <v>-34996.148199999938</v>
      </c>
      <c r="DE288" s="179">
        <v>-35949.771983870975</v>
      </c>
      <c r="DF288" s="179">
        <v>-56185.518959999994</v>
      </c>
      <c r="DG288" s="179">
        <v>-33470.901445161311</v>
      </c>
      <c r="DH288" s="179">
        <v>-32031.56099999998</v>
      </c>
      <c r="DI288" s="179">
        <v>-19618.881999999921</v>
      </c>
      <c r="DJ288" s="179">
        <v>-80990.386999999959</v>
      </c>
      <c r="DK288" s="179">
        <v>-81018.870000000054</v>
      </c>
      <c r="DL288" s="179">
        <v>-73735.622000000003</v>
      </c>
      <c r="DM288" s="179">
        <v>-96781.733000000066</v>
      </c>
      <c r="DN288" s="179">
        <v>-100719.769</v>
      </c>
      <c r="DO288" s="179">
        <v>319497.7209999999</v>
      </c>
      <c r="DP288" s="179">
        <v>-97802.087999999989</v>
      </c>
      <c r="DQ288" s="179">
        <v>-87703.054999999964</v>
      </c>
      <c r="DR288" s="179">
        <v>-54628.998</v>
      </c>
      <c r="DS288" s="179">
        <v>10229.49599999993</v>
      </c>
      <c r="DT288" s="179">
        <v>-115447.235</v>
      </c>
      <c r="DU288" s="179">
        <v>-121015.35900000003</v>
      </c>
      <c r="DV288" s="179">
        <v>-52532.282999999989</v>
      </c>
      <c r="DW288" s="179">
        <v>-65573.468999999997</v>
      </c>
      <c r="DX288" s="179">
        <v>-143859.92000000001</v>
      </c>
      <c r="DY288" s="179">
        <v>-135370.97799999992</v>
      </c>
      <c r="DZ288" s="179">
        <v>-168806.33599999992</v>
      </c>
      <c r="EA288" s="179">
        <v>-98540.252000000022</v>
      </c>
      <c r="EB288" s="179">
        <v>-134120.11299999995</v>
      </c>
      <c r="EC288" s="179">
        <v>-84697.438000000024</v>
      </c>
      <c r="ED288" s="179">
        <v>-141902.12900000002</v>
      </c>
      <c r="EE288" s="179">
        <v>-56043.358999999866</v>
      </c>
      <c r="EF288" s="278">
        <f t="shared" si="8"/>
        <v>-395303.74800000014</v>
      </c>
      <c r="EG288" s="278">
        <f t="shared" si="9"/>
        <v>-1317908.8709999998</v>
      </c>
    </row>
    <row r="289" spans="1:137" x14ac:dyDescent="0.2">
      <c r="A289" s="236" t="str">
        <f>IF('1'!$A$1=1,B289,C289)</f>
        <v>Financial account</v>
      </c>
      <c r="B289" s="237" t="s">
        <v>374</v>
      </c>
      <c r="C289" s="237" t="s">
        <v>373</v>
      </c>
      <c r="D289" s="179">
        <v>20793.675999999992</v>
      </c>
      <c r="E289" s="179">
        <v>23157.979000000007</v>
      </c>
      <c r="F289" s="179">
        <v>48123.411999999982</v>
      </c>
      <c r="G289" s="179">
        <v>-13489.423999999992</v>
      </c>
      <c r="H289" s="179">
        <v>-16690.374000000003</v>
      </c>
      <c r="I289" s="179">
        <v>-10085.596000000001</v>
      </c>
      <c r="J289" s="179">
        <v>-4721.3510000000006</v>
      </c>
      <c r="K289" s="179">
        <v>-6529.4360000000233</v>
      </c>
      <c r="L289" s="179">
        <v>-3964.581000000001</v>
      </c>
      <c r="M289" s="179">
        <v>17647.778999999999</v>
      </c>
      <c r="N289" s="179">
        <v>21890.556</v>
      </c>
      <c r="O289" s="179">
        <v>45576.129000000001</v>
      </c>
      <c r="P289" s="179">
        <v>-3396.3589999999986</v>
      </c>
      <c r="Q289" s="179">
        <v>6123.1869999999926</v>
      </c>
      <c r="R289" s="179">
        <v>-2741.038999999997</v>
      </c>
      <c r="S289" s="179">
        <v>-8124.5530000000072</v>
      </c>
      <c r="T289" s="179">
        <v>-5368.9779999999992</v>
      </c>
      <c r="U289" s="179">
        <v>-7310.7439999999988</v>
      </c>
      <c r="V289" s="179">
        <v>-9579.2749999999996</v>
      </c>
      <c r="W289" s="179">
        <v>-9850.4720000000016</v>
      </c>
      <c r="X289" s="179">
        <v>-22064.111000000004</v>
      </c>
      <c r="Y289" s="179">
        <v>2137.851999999999</v>
      </c>
      <c r="Z289" s="179">
        <v>6579.4409999999998</v>
      </c>
      <c r="AA289" s="179">
        <v>-5764.9980000000014</v>
      </c>
      <c r="AB289" s="179">
        <v>1357.530999999999</v>
      </c>
      <c r="AC289" s="179">
        <v>-1702.7490000000003</v>
      </c>
      <c r="AD289" s="179">
        <v>-18712.086000000003</v>
      </c>
      <c r="AE289" s="179">
        <v>-1104.6849999999977</v>
      </c>
      <c r="AF289" s="179">
        <v>3223.6890000000012</v>
      </c>
      <c r="AG289" s="179">
        <v>-6918.8469999999979</v>
      </c>
      <c r="AH289" s="179">
        <v>-17243.625999999997</v>
      </c>
      <c r="AI289" s="179">
        <v>-2922.4219999999987</v>
      </c>
      <c r="AJ289" s="179">
        <v>-23680.505999999994</v>
      </c>
      <c r="AK289" s="179">
        <v>-5944.0609999999988</v>
      </c>
      <c r="AL289" s="179">
        <v>7904.7649999999976</v>
      </c>
      <c r="AM289" s="179">
        <v>-15519.307000000001</v>
      </c>
      <c r="AN289" s="179">
        <v>-13676.910000000003</v>
      </c>
      <c r="AO289" s="179">
        <v>-2798.618000000004</v>
      </c>
      <c r="AP289" s="179">
        <v>-10246.727000000003</v>
      </c>
      <c r="AQ289" s="179">
        <v>6956.3659999999991</v>
      </c>
      <c r="AR289" s="179">
        <v>-4162.8130000000001</v>
      </c>
      <c r="AS289" s="179">
        <v>-14411.195000000002</v>
      </c>
      <c r="AT289" s="179">
        <v>-7022.579999999999</v>
      </c>
      <c r="AU289" s="179">
        <v>-7804.9479999999985</v>
      </c>
      <c r="AV289" s="179">
        <v>-18521.661000000004</v>
      </c>
      <c r="AW289" s="179">
        <v>-23598.872000000003</v>
      </c>
      <c r="AX289" s="179">
        <v>-19469.649999999994</v>
      </c>
      <c r="AY289" s="179">
        <v>-15405.59599999999</v>
      </c>
      <c r="AZ289" s="179">
        <v>14441.415000000003</v>
      </c>
      <c r="BA289" s="179">
        <v>-2607.4239999999972</v>
      </c>
      <c r="BB289" s="179">
        <v>-16494.208000000006</v>
      </c>
      <c r="BC289" s="179">
        <v>-11099.959000000003</v>
      </c>
      <c r="BD289" s="179">
        <v>-7517.9729999999981</v>
      </c>
      <c r="BE289" s="179">
        <v>-23956.097999999987</v>
      </c>
      <c r="BF289" s="179">
        <v>-14935.788000000015</v>
      </c>
      <c r="BG289" s="179">
        <v>-22318.342000000001</v>
      </c>
      <c r="BH289" s="179">
        <v>-39730.639999999999</v>
      </c>
      <c r="BI289" s="179">
        <v>-11089.268000000002</v>
      </c>
      <c r="BJ289" s="179">
        <v>1681.3580000000038</v>
      </c>
      <c r="BK289" s="179">
        <v>55458.568000000014</v>
      </c>
      <c r="BL289" s="179">
        <v>32151.098999999991</v>
      </c>
      <c r="BM289" s="179">
        <v>15077.670000000006</v>
      </c>
      <c r="BN289" s="179">
        <v>9587.663000000015</v>
      </c>
      <c r="BO289" s="179">
        <v>33731.346000000005</v>
      </c>
      <c r="BP289" s="179">
        <v>23006.695999999989</v>
      </c>
      <c r="BQ289" s="179">
        <v>-2260.7320000000036</v>
      </c>
      <c r="BR289" s="179">
        <v>-1147.1409999999983</v>
      </c>
      <c r="BS289" s="179">
        <v>24218.849000000002</v>
      </c>
      <c r="BT289" s="179">
        <v>-2769.6949999999924</v>
      </c>
      <c r="BU289" s="179">
        <v>13284.402</v>
      </c>
      <c r="BV289" s="179">
        <v>13985.217999999993</v>
      </c>
      <c r="BW289" s="179">
        <v>-9465.025999999998</v>
      </c>
      <c r="BX289" s="179">
        <v>4486.9440000000013</v>
      </c>
      <c r="BY289" s="179">
        <v>3262.5019999999977</v>
      </c>
      <c r="BZ289" s="179">
        <v>-19540.276999999987</v>
      </c>
      <c r="CA289" s="179">
        <v>1647.8689999999988</v>
      </c>
      <c r="CB289" s="179">
        <v>15982.050999999992</v>
      </c>
      <c r="CC289" s="179">
        <v>2288.148000000001</v>
      </c>
      <c r="CD289" s="179">
        <v>-10504.814</v>
      </c>
      <c r="CE289" s="179">
        <v>8129.8050000000003</v>
      </c>
      <c r="CF289" s="179">
        <v>-17373.060999999994</v>
      </c>
      <c r="CG289" s="179">
        <v>-3824.3310000000019</v>
      </c>
      <c r="CH289" s="179">
        <v>-21950.361999999997</v>
      </c>
      <c r="CI289" s="179">
        <v>-34669.949000000001</v>
      </c>
      <c r="CJ289" s="179">
        <v>18187.826000000008</v>
      </c>
      <c r="CK289" s="179">
        <v>3438.0550000000003</v>
      </c>
      <c r="CL289" s="179">
        <v>40576.545999999988</v>
      </c>
      <c r="CM289" s="179">
        <v>31449.019000000004</v>
      </c>
      <c r="CN289" s="179">
        <v>-12316.313000000009</v>
      </c>
      <c r="CO289" s="179">
        <v>-5207.3740000000107</v>
      </c>
      <c r="CP289" s="179">
        <v>48571.379000000015</v>
      </c>
      <c r="CQ289" s="179">
        <v>76501.510999999969</v>
      </c>
      <c r="CR289" s="179">
        <v>64433.871999999967</v>
      </c>
      <c r="CS289" s="179">
        <v>-23440.474000000046</v>
      </c>
      <c r="CT289" s="179">
        <v>4278.525999999998</v>
      </c>
      <c r="CU289" s="179">
        <v>12177.342999999999</v>
      </c>
      <c r="CV289" s="179">
        <v>-35105.855800000005</v>
      </c>
      <c r="CW289" s="179">
        <v>-9873.521400000016</v>
      </c>
      <c r="CX289" s="179">
        <v>3364.3127999999706</v>
      </c>
      <c r="CY289" s="179">
        <v>15907.342599999974</v>
      </c>
      <c r="CZ289" s="179">
        <v>1535.8791999999958</v>
      </c>
      <c r="DA289" s="179">
        <v>-402.25819999999658</v>
      </c>
      <c r="DB289" s="179">
        <v>-41871.044999999984</v>
      </c>
      <c r="DC289" s="179">
        <v>-89666.210400000011</v>
      </c>
      <c r="DD289" s="179">
        <v>-35325.270399999979</v>
      </c>
      <c r="DE289" s="179">
        <v>-34789.862838709683</v>
      </c>
      <c r="DF289" s="179">
        <v>-54379.610279999986</v>
      </c>
      <c r="DG289" s="179">
        <v>-36641.684109677437</v>
      </c>
      <c r="DH289" s="179">
        <v>-32639.39899999999</v>
      </c>
      <c r="DI289" s="179">
        <v>-19670.557000000001</v>
      </c>
      <c r="DJ289" s="179">
        <v>-76220.141000000003</v>
      </c>
      <c r="DK289" s="179">
        <v>-78229.983999999997</v>
      </c>
      <c r="DL289" s="179">
        <v>-71948.35100000001</v>
      </c>
      <c r="DM289" s="179">
        <v>-98886.074999999997</v>
      </c>
      <c r="DN289" s="179">
        <v>-96941.698999999993</v>
      </c>
      <c r="DO289" s="179">
        <v>328151.40999999997</v>
      </c>
      <c r="DP289" s="179">
        <v>-90209.375</v>
      </c>
      <c r="DQ289" s="179">
        <v>-87404.114999999976</v>
      </c>
      <c r="DR289" s="179">
        <v>-55147.203000000038</v>
      </c>
      <c r="DS289" s="179">
        <v>-17630.223999999958</v>
      </c>
      <c r="DT289" s="179">
        <v>-104803.31299999998</v>
      </c>
      <c r="DU289" s="179">
        <v>-106761.35800000001</v>
      </c>
      <c r="DV289" s="179">
        <v>-46867.052000000011</v>
      </c>
      <c r="DW289" s="179">
        <v>-57452.81</v>
      </c>
      <c r="DX289" s="179">
        <v>-129843.19799999997</v>
      </c>
      <c r="DY289" s="179">
        <v>-128971.51399999998</v>
      </c>
      <c r="DZ289" s="179">
        <v>-165446.54199999999</v>
      </c>
      <c r="EA289" s="179">
        <v>-85420.127999999968</v>
      </c>
      <c r="EB289" s="179">
        <v>-130918.558</v>
      </c>
      <c r="EC289" s="179">
        <v>-65276.673999999999</v>
      </c>
      <c r="ED289" s="179">
        <v>-125309.95699999999</v>
      </c>
      <c r="EE289" s="179">
        <v>-50428.934000000008</v>
      </c>
      <c r="EF289" s="278">
        <f t="shared" si="8"/>
        <v>-396775.71299999999</v>
      </c>
      <c r="EG289" s="278">
        <f t="shared" si="9"/>
        <v>-1197500.0380000002</v>
      </c>
    </row>
    <row r="290" spans="1:137" s="9" customFormat="1" x14ac:dyDescent="0.2">
      <c r="A290" s="238" t="str">
        <f>IF('1'!$A$1=1,B290,C290)</f>
        <v>Direct investment</v>
      </c>
      <c r="B290" s="239" t="s">
        <v>168</v>
      </c>
      <c r="C290" s="239" t="s">
        <v>167</v>
      </c>
      <c r="D290" s="179">
        <v>21030.867999999999</v>
      </c>
      <c r="E290" s="179">
        <v>21150.627</v>
      </c>
      <c r="F290" s="179">
        <v>27814.434000000001</v>
      </c>
      <c r="G290" s="179">
        <v>-16759.590999999997</v>
      </c>
      <c r="H290" s="179">
        <v>-25265.628999999997</v>
      </c>
      <c r="I290" s="179">
        <v>-25755.425999999999</v>
      </c>
      <c r="J290" s="179">
        <v>-5852.7330000000002</v>
      </c>
      <c r="K290" s="179">
        <v>-16414.792000000001</v>
      </c>
      <c r="L290" s="179">
        <v>-3093.2469999999994</v>
      </c>
      <c r="M290" s="179">
        <v>12493.227999999999</v>
      </c>
      <c r="N290" s="179">
        <v>15246.457</v>
      </c>
      <c r="O290" s="179">
        <v>-1193.8270000000007</v>
      </c>
      <c r="P290" s="179">
        <v>5215.8330000000005</v>
      </c>
      <c r="Q290" s="179">
        <v>-17049.913</v>
      </c>
      <c r="R290" s="179">
        <v>-975.17700000000013</v>
      </c>
      <c r="S290" s="179">
        <v>-25245.054</v>
      </c>
      <c r="T290" s="179">
        <v>-13082.161</v>
      </c>
      <c r="U290" s="179">
        <v>-17366.133999999998</v>
      </c>
      <c r="V290" s="179">
        <v>-9182.2079999999987</v>
      </c>
      <c r="W290" s="179">
        <v>-6191.009</v>
      </c>
      <c r="X290" s="179">
        <v>-12927.528</v>
      </c>
      <c r="Y290" s="179">
        <v>-849.99</v>
      </c>
      <c r="Z290" s="179">
        <v>-2724.3</v>
      </c>
      <c r="AA290" s="179">
        <v>-1021.9779999999998</v>
      </c>
      <c r="AB290" s="179">
        <v>-6543.2979999999998</v>
      </c>
      <c r="AC290" s="179">
        <v>-8892.1360000000004</v>
      </c>
      <c r="AD290" s="179">
        <v>-10638.616</v>
      </c>
      <c r="AE290" s="179">
        <v>-7788.4809999999998</v>
      </c>
      <c r="AF290" s="179">
        <v>-5337.5860000000002</v>
      </c>
      <c r="AG290" s="179">
        <v>-23028.011999999999</v>
      </c>
      <c r="AH290" s="179">
        <v>-2908.5639999999994</v>
      </c>
      <c r="AI290" s="179">
        <v>-3563.3029999999999</v>
      </c>
      <c r="AJ290" s="179">
        <v>-3655.2039999999997</v>
      </c>
      <c r="AK290" s="179">
        <v>-3145.2879999999991</v>
      </c>
      <c r="AL290" s="179">
        <v>-6516.0860000000002</v>
      </c>
      <c r="AM290" s="179">
        <v>-9768.36</v>
      </c>
      <c r="AN290" s="179">
        <v>-16719.385999999999</v>
      </c>
      <c r="AO290" s="179">
        <v>-17280.788</v>
      </c>
      <c r="AP290" s="179">
        <v>-17016.418000000001</v>
      </c>
      <c r="AQ290" s="179">
        <v>-4471.9490000000005</v>
      </c>
      <c r="AR290" s="179">
        <v>-5995.5010000000002</v>
      </c>
      <c r="AS290" s="179">
        <v>-13415.512000000001</v>
      </c>
      <c r="AT290" s="179">
        <v>950.42500000000007</v>
      </c>
      <c r="AU290" s="179">
        <v>-1401.5930000000003</v>
      </c>
      <c r="AV290" s="179">
        <v>-169.14699999999959</v>
      </c>
      <c r="AW290" s="179">
        <v>-16904.557000000001</v>
      </c>
      <c r="AX290" s="179">
        <v>-19665.181999999997</v>
      </c>
      <c r="AY290" s="179">
        <v>-20869.644</v>
      </c>
      <c r="AZ290" s="179">
        <v>-7025.5510000000004</v>
      </c>
      <c r="BA290" s="179">
        <v>-7713.6329999999998</v>
      </c>
      <c r="BB290" s="179">
        <v>-8811.24</v>
      </c>
      <c r="BC290" s="179">
        <v>-16489.069000000003</v>
      </c>
      <c r="BD290" s="179">
        <v>-9786.5539999999983</v>
      </c>
      <c r="BE290" s="179">
        <v>-11713.047999999999</v>
      </c>
      <c r="BF290" s="179">
        <v>-14961.538</v>
      </c>
      <c r="BG290" s="179">
        <v>-18607.031999999999</v>
      </c>
      <c r="BH290" s="179">
        <v>-19394.694</v>
      </c>
      <c r="BI290" s="179">
        <v>-5110.4900000000007</v>
      </c>
      <c r="BJ290" s="179">
        <v>-12232.494999999999</v>
      </c>
      <c r="BK290" s="179">
        <v>-1747.098</v>
      </c>
      <c r="BL290" s="179">
        <v>11794.362999999999</v>
      </c>
      <c r="BM290" s="179">
        <v>9961.5930000000008</v>
      </c>
      <c r="BN290" s="179">
        <v>19439.448000000004</v>
      </c>
      <c r="BO290" s="179">
        <v>-8902.4610000000011</v>
      </c>
      <c r="BP290" s="179">
        <v>-12066.447</v>
      </c>
      <c r="BQ290" s="179">
        <v>-13273.550999999998</v>
      </c>
      <c r="BR290" s="179">
        <v>-2430.8430000000003</v>
      </c>
      <c r="BS290" s="179">
        <v>632.99200000000019</v>
      </c>
      <c r="BT290" s="179">
        <v>2042.3010000000004</v>
      </c>
      <c r="BU290" s="179">
        <v>-3568.9429999999993</v>
      </c>
      <c r="BV290" s="179">
        <v>-3057.4970000000003</v>
      </c>
      <c r="BW290" s="179">
        <v>-2000.0510000000002</v>
      </c>
      <c r="BX290" s="179">
        <v>-17891.334000000003</v>
      </c>
      <c r="BY290" s="179">
        <v>-4266.3540000000012</v>
      </c>
      <c r="BZ290" s="179">
        <v>-20290.758999999995</v>
      </c>
      <c r="CA290" s="179">
        <v>-17484.187000000002</v>
      </c>
      <c r="CB290" s="179">
        <v>-6624.6839999999993</v>
      </c>
      <c r="CC290" s="179">
        <v>-8907.4380000000001</v>
      </c>
      <c r="CD290" s="179">
        <v>-22071</v>
      </c>
      <c r="CE290" s="179">
        <v>-23892.085000000003</v>
      </c>
      <c r="CF290" s="179">
        <v>-21943.513999999999</v>
      </c>
      <c r="CG290" s="179">
        <v>-19227.143</v>
      </c>
      <c r="CH290" s="179">
        <v>-15947.071</v>
      </c>
      <c r="CI290" s="179">
        <v>-25907.214999999997</v>
      </c>
      <c r="CJ290" s="179">
        <v>-1231.175999999999</v>
      </c>
      <c r="CK290" s="179">
        <v>22929.827999999998</v>
      </c>
      <c r="CL290" s="179">
        <v>1609.0190000000002</v>
      </c>
      <c r="CM290" s="179">
        <v>-2808.4710000000005</v>
      </c>
      <c r="CN290" s="179">
        <v>-4534.51</v>
      </c>
      <c r="CO290" s="179">
        <v>-7108.9430000000002</v>
      </c>
      <c r="CP290" s="179">
        <v>-6051.5150000000003</v>
      </c>
      <c r="CQ290" s="179">
        <v>-2157.5479999999998</v>
      </c>
      <c r="CR290" s="179">
        <v>-4717.3490000000002</v>
      </c>
      <c r="CS290" s="179">
        <v>-1645.5859999999998</v>
      </c>
      <c r="CT290" s="179">
        <v>-548.52799999999979</v>
      </c>
      <c r="CU290" s="179">
        <v>-2669.5089999999996</v>
      </c>
      <c r="CV290" s="179">
        <v>-13530.380999999999</v>
      </c>
      <c r="CW290" s="179">
        <v>-14152.048000000001</v>
      </c>
      <c r="CX290" s="179">
        <v>-14188.616</v>
      </c>
      <c r="CY290" s="179">
        <v>-19600.769</v>
      </c>
      <c r="CZ290" s="179">
        <v>-13749.793999999998</v>
      </c>
      <c r="DA290" s="179">
        <v>-14334.893000000002</v>
      </c>
      <c r="DB290" s="179">
        <v>-24244.982</v>
      </c>
      <c r="DC290" s="179">
        <v>-16273.028</v>
      </c>
      <c r="DD290" s="179">
        <v>-19454.496000000003</v>
      </c>
      <c r="DE290" s="179">
        <v>-9860.1180000000004</v>
      </c>
      <c r="DF290" s="179">
        <v>-4989.4479999999994</v>
      </c>
      <c r="DG290" s="179">
        <v>2003.0719999999992</v>
      </c>
      <c r="DH290" s="179">
        <v>-22304.53</v>
      </c>
      <c r="DI290" s="179">
        <v>-22404.006000000001</v>
      </c>
      <c r="DJ290" s="179">
        <v>-28843.245999999999</v>
      </c>
      <c r="DK290" s="179">
        <v>-19050.507000000001</v>
      </c>
      <c r="DL290" s="179">
        <v>-11198.236000000001</v>
      </c>
      <c r="DM290" s="179">
        <v>-14814.769000000002</v>
      </c>
      <c r="DN290" s="179">
        <v>-6968.3320000000003</v>
      </c>
      <c r="DO290" s="179">
        <v>-6549.1120000000001</v>
      </c>
      <c r="DP290" s="179">
        <v>6558.33</v>
      </c>
      <c r="DQ290" s="179">
        <v>-8413.4629999999997</v>
      </c>
      <c r="DR290" s="179">
        <v>-5995.7879999999996</v>
      </c>
      <c r="DS290" s="179">
        <v>-5720.0250000000005</v>
      </c>
      <c r="DT290" s="179">
        <v>-12927.453000000001</v>
      </c>
      <c r="DU290" s="179">
        <v>-7292.4430000000002</v>
      </c>
      <c r="DV290" s="179">
        <v>-6263.5860000000002</v>
      </c>
      <c r="DW290" s="179">
        <v>-8821.0779999999995</v>
      </c>
      <c r="DX290" s="179">
        <v>-1661.2000000000003</v>
      </c>
      <c r="DY290" s="179">
        <v>-9189.027</v>
      </c>
      <c r="DZ290" s="179">
        <v>-7439.3499999999995</v>
      </c>
      <c r="EA290" s="179">
        <v>-7086.5650000000005</v>
      </c>
      <c r="EB290" s="179">
        <v>-10164.303</v>
      </c>
      <c r="EC290" s="179">
        <v>-9657.487000000001</v>
      </c>
      <c r="ED290" s="179">
        <v>-8631.32</v>
      </c>
      <c r="EE290" s="179">
        <v>-11520.574000000001</v>
      </c>
      <c r="EF290" s="278">
        <f t="shared" si="8"/>
        <v>-145703.68400000001</v>
      </c>
      <c r="EG290" s="278">
        <f t="shared" si="9"/>
        <v>-100654.386</v>
      </c>
    </row>
    <row r="291" spans="1:137" s="9" customFormat="1" x14ac:dyDescent="0.2">
      <c r="A291" s="240" t="str">
        <f>IF('1'!$A$1=1,B291,C291)</f>
        <v>Assets</v>
      </c>
      <c r="B291" s="241" t="s">
        <v>143</v>
      </c>
      <c r="C291" s="241" t="s">
        <v>142</v>
      </c>
      <c r="D291" s="179">
        <v>205.56399999999996</v>
      </c>
      <c r="E291" s="179">
        <v>1640.153</v>
      </c>
      <c r="F291" s="179">
        <v>1465.1420000000001</v>
      </c>
      <c r="G291" s="179">
        <v>-363.35199999999998</v>
      </c>
      <c r="H291" s="179">
        <v>-460.13499999999999</v>
      </c>
      <c r="I291" s="179">
        <v>-360.95800000000003</v>
      </c>
      <c r="J291" s="179">
        <v>152.30199999999999</v>
      </c>
      <c r="K291" s="179">
        <v>194.642</v>
      </c>
      <c r="L291" s="179">
        <v>196.05</v>
      </c>
      <c r="M291" s="179">
        <v>-524.19100000000003</v>
      </c>
      <c r="N291" s="179">
        <v>-559.50300000000004</v>
      </c>
      <c r="O291" s="179">
        <v>-632.02700000000004</v>
      </c>
      <c r="P291" s="179">
        <v>266.85599999999999</v>
      </c>
      <c r="Q291" s="179">
        <v>158.358</v>
      </c>
      <c r="R291" s="179">
        <v>131.78100000000001</v>
      </c>
      <c r="S291" s="179">
        <v>-76.888000000000005</v>
      </c>
      <c r="T291" s="179">
        <v>-75.619</v>
      </c>
      <c r="U291" s="179">
        <v>-99.805000000000007</v>
      </c>
      <c r="V291" s="179">
        <v>620.41999999999996</v>
      </c>
      <c r="W291" s="179">
        <v>626.62</v>
      </c>
      <c r="X291" s="179">
        <v>683.16199999999992</v>
      </c>
      <c r="Y291" s="179">
        <v>643.93200000000002</v>
      </c>
      <c r="Z291" s="179">
        <v>642.52300000000002</v>
      </c>
      <c r="AA291" s="179">
        <v>917.15800000000013</v>
      </c>
      <c r="AB291" s="179">
        <v>27.151</v>
      </c>
      <c r="AC291" s="179">
        <v>27.027999999999999</v>
      </c>
      <c r="AD291" s="179">
        <v>-27.001000000000001</v>
      </c>
      <c r="AE291" s="179">
        <v>-1772.5509999999999</v>
      </c>
      <c r="AF291" s="179">
        <v>-1770.3869999999999</v>
      </c>
      <c r="AG291" s="179">
        <v>-1540.4219999999998</v>
      </c>
      <c r="AH291" s="179">
        <v>2051.576</v>
      </c>
      <c r="AI291" s="179">
        <v>2050.8209999999999</v>
      </c>
      <c r="AJ291" s="179">
        <v>2114.7979999999998</v>
      </c>
      <c r="AK291" s="179">
        <v>1652.6089999999999</v>
      </c>
      <c r="AL291" s="179">
        <v>1655.7270000000001</v>
      </c>
      <c r="AM291" s="179">
        <v>1678.5070000000001</v>
      </c>
      <c r="AN291" s="179">
        <v>-312.77800000000002</v>
      </c>
      <c r="AO291" s="179">
        <v>-217.36799999999999</v>
      </c>
      <c r="AP291" s="179">
        <v>-263.41199999999998</v>
      </c>
      <c r="AQ291" s="179">
        <v>1307.587</v>
      </c>
      <c r="AR291" s="179">
        <v>1309.0609999999999</v>
      </c>
      <c r="AS291" s="179">
        <v>1336.3109999999999</v>
      </c>
      <c r="AT291" s="179">
        <v>105.60299999999999</v>
      </c>
      <c r="AU291" s="179">
        <v>137.411</v>
      </c>
      <c r="AV291" s="179">
        <v>-112.765</v>
      </c>
      <c r="AW291" s="179">
        <v>-84.382000000000005</v>
      </c>
      <c r="AX291" s="179">
        <v>-83.8</v>
      </c>
      <c r="AY291" s="179">
        <v>-138.946</v>
      </c>
      <c r="AZ291" s="179">
        <v>-501.82499999999999</v>
      </c>
      <c r="BA291" s="179">
        <v>-516.053</v>
      </c>
      <c r="BB291" s="179">
        <v>-483.54300000000001</v>
      </c>
      <c r="BC291" s="179">
        <v>1072.46</v>
      </c>
      <c r="BD291" s="179">
        <v>1055.154</v>
      </c>
      <c r="BE291" s="179">
        <v>1060.0050000000001</v>
      </c>
      <c r="BF291" s="179">
        <v>77.254000000000005</v>
      </c>
      <c r="BG291" s="179">
        <v>75.741</v>
      </c>
      <c r="BH291" s="179">
        <v>99.078999999999994</v>
      </c>
      <c r="BI291" s="179">
        <v>-843.47900000000004</v>
      </c>
      <c r="BJ291" s="179">
        <v>-657.923</v>
      </c>
      <c r="BK291" s="179">
        <v>14330.927</v>
      </c>
      <c r="BL291" s="179">
        <v>916.53499999999997</v>
      </c>
      <c r="BM291" s="179">
        <v>910.072</v>
      </c>
      <c r="BN291" s="179">
        <v>1003.667</v>
      </c>
      <c r="BO291" s="179">
        <v>299.47199999999998</v>
      </c>
      <c r="BP291" s="179">
        <v>214.51499999999999</v>
      </c>
      <c r="BQ291" s="179">
        <v>106.82900000000001</v>
      </c>
      <c r="BR291" s="179">
        <v>1229.078</v>
      </c>
      <c r="BS291" s="179">
        <v>1238.4640000000002</v>
      </c>
      <c r="BT291" s="179">
        <v>2433.9750000000004</v>
      </c>
      <c r="BU291" s="179">
        <v>424.875</v>
      </c>
      <c r="BV291" s="179">
        <v>509.58299999999997</v>
      </c>
      <c r="BW291" s="179">
        <v>450.71499999999997</v>
      </c>
      <c r="BX291" s="179">
        <v>1721.4059999999999</v>
      </c>
      <c r="BY291" s="179">
        <v>1784.6179999999999</v>
      </c>
      <c r="BZ291" s="179">
        <v>2279.2359999999999</v>
      </c>
      <c r="CA291" s="179">
        <v>3407.4609999999998</v>
      </c>
      <c r="CB291" s="179">
        <v>3229.5340000000001</v>
      </c>
      <c r="CC291" s="179">
        <v>3296.0239999999999</v>
      </c>
      <c r="CD291" s="179">
        <v>1333.5129999999999</v>
      </c>
      <c r="CE291" s="179">
        <v>1285.673</v>
      </c>
      <c r="CF291" s="179">
        <v>1309.662</v>
      </c>
      <c r="CG291" s="179">
        <v>-2663.8429999999998</v>
      </c>
      <c r="CH291" s="179">
        <v>-2512.3910000000001</v>
      </c>
      <c r="CI291" s="179">
        <v>-2204.2910000000002</v>
      </c>
      <c r="CJ291" s="179">
        <v>1790.8020000000001</v>
      </c>
      <c r="CK291" s="179">
        <v>2443.5749999999998</v>
      </c>
      <c r="CL291" s="179">
        <v>1667.529</v>
      </c>
      <c r="CM291" s="179">
        <v>-760.62800000000004</v>
      </c>
      <c r="CN291" s="179">
        <v>-702.11800000000005</v>
      </c>
      <c r="CO291" s="179">
        <v>-760.62800000000004</v>
      </c>
      <c r="CP291" s="179">
        <v>-1528.8040000000001</v>
      </c>
      <c r="CQ291" s="179">
        <v>-1791.8619999999999</v>
      </c>
      <c r="CR291" s="179">
        <v>-1791.8609999999999</v>
      </c>
      <c r="CS291" s="179">
        <v>621.66699999999992</v>
      </c>
      <c r="CT291" s="179">
        <v>621.66699999999992</v>
      </c>
      <c r="CU291" s="179">
        <v>548.529</v>
      </c>
      <c r="CV291" s="179">
        <v>1755.2930000000001</v>
      </c>
      <c r="CW291" s="179">
        <v>1755.2930000000001</v>
      </c>
      <c r="CX291" s="179">
        <v>2669.5079999999998</v>
      </c>
      <c r="CY291" s="179">
        <v>-438.82299999999998</v>
      </c>
      <c r="CZ291" s="179">
        <v>-438.82299999999998</v>
      </c>
      <c r="DA291" s="179">
        <v>36.567999999999984</v>
      </c>
      <c r="DB291" s="179">
        <v>-329.11799999999999</v>
      </c>
      <c r="DC291" s="179">
        <v>-182.84299999999996</v>
      </c>
      <c r="DD291" s="179">
        <v>0</v>
      </c>
      <c r="DE291" s="179">
        <v>-36.518999999999998</v>
      </c>
      <c r="DF291" s="179">
        <v>-36.155000000000001</v>
      </c>
      <c r="DG291" s="179">
        <v>-37.094000000000001</v>
      </c>
      <c r="DH291" s="179">
        <v>1552.607</v>
      </c>
      <c r="DI291" s="179">
        <v>1556.8889999999999</v>
      </c>
      <c r="DJ291" s="179">
        <v>1739.874</v>
      </c>
      <c r="DK291" s="179">
        <v>118.08199999999999</v>
      </c>
      <c r="DL291" s="179">
        <v>39.709999999999994</v>
      </c>
      <c r="DM291" s="179">
        <v>890.50599999999997</v>
      </c>
      <c r="DN291" s="179">
        <v>2459.41</v>
      </c>
      <c r="DO291" s="179">
        <v>2471.3620000000001</v>
      </c>
      <c r="DP291" s="179">
        <v>2598.5840000000003</v>
      </c>
      <c r="DQ291" s="179">
        <v>-329.94</v>
      </c>
      <c r="DR291" s="179">
        <v>-330.80199999999996</v>
      </c>
      <c r="DS291" s="179">
        <v>-626.28</v>
      </c>
      <c r="DT291" s="179">
        <v>421.09</v>
      </c>
      <c r="DU291" s="179">
        <v>416.71100000000001</v>
      </c>
      <c r="DV291" s="179">
        <v>290.36500000000001</v>
      </c>
      <c r="DW291" s="179">
        <v>-1408.059</v>
      </c>
      <c r="DX291" s="179">
        <v>-1412.02</v>
      </c>
      <c r="DY291" s="179">
        <v>-748.42800000000011</v>
      </c>
      <c r="DZ291" s="179">
        <v>-1086.6469999999999</v>
      </c>
      <c r="EA291" s="179">
        <v>-1118.931</v>
      </c>
      <c r="EB291" s="179">
        <v>-826.36599999999999</v>
      </c>
      <c r="EC291" s="179">
        <v>0</v>
      </c>
      <c r="ED291" s="179">
        <v>-42.103999999999999</v>
      </c>
      <c r="EE291" s="179">
        <v>0</v>
      </c>
      <c r="EF291" s="278">
        <f t="shared" si="8"/>
        <v>12140.002000000002</v>
      </c>
      <c r="EG291" s="278">
        <f t="shared" si="9"/>
        <v>-5514.3890000000001</v>
      </c>
    </row>
    <row r="292" spans="1:137" s="9" customFormat="1" x14ac:dyDescent="0.2">
      <c r="A292" s="182" t="str">
        <f>IF('1'!$A$1=1,B292,C292)</f>
        <v>Equity and investment fund shares</v>
      </c>
      <c r="B292" s="183" t="s">
        <v>376</v>
      </c>
      <c r="C292" s="183" t="s">
        <v>375</v>
      </c>
      <c r="D292" s="179">
        <v>-774.822</v>
      </c>
      <c r="E292" s="179">
        <v>97.92</v>
      </c>
      <c r="F292" s="179">
        <v>0</v>
      </c>
      <c r="G292" s="179">
        <v>0</v>
      </c>
      <c r="H292" s="179">
        <v>-104.57599999999999</v>
      </c>
      <c r="I292" s="179">
        <v>0</v>
      </c>
      <c r="J292" s="179">
        <v>-21.757000000000001</v>
      </c>
      <c r="K292" s="179">
        <v>21.626999999999999</v>
      </c>
      <c r="L292" s="179">
        <v>21.783000000000001</v>
      </c>
      <c r="M292" s="179">
        <v>0</v>
      </c>
      <c r="N292" s="179">
        <v>0</v>
      </c>
      <c r="O292" s="179">
        <v>-46.817</v>
      </c>
      <c r="P292" s="179">
        <v>121.298</v>
      </c>
      <c r="Q292" s="179">
        <v>0</v>
      </c>
      <c r="R292" s="179">
        <v>0</v>
      </c>
      <c r="S292" s="179">
        <v>0</v>
      </c>
      <c r="T292" s="179">
        <v>0</v>
      </c>
      <c r="U292" s="179">
        <v>0</v>
      </c>
      <c r="V292" s="179">
        <v>0</v>
      </c>
      <c r="W292" s="179">
        <v>0</v>
      </c>
      <c r="X292" s="179">
        <v>26.274999999999999</v>
      </c>
      <c r="Y292" s="179">
        <v>0</v>
      </c>
      <c r="Z292" s="179">
        <v>0</v>
      </c>
      <c r="AA292" s="179">
        <v>262.04500000000002</v>
      </c>
      <c r="AB292" s="179">
        <v>0</v>
      </c>
      <c r="AC292" s="179">
        <v>0</v>
      </c>
      <c r="AD292" s="179">
        <v>-54.003</v>
      </c>
      <c r="AE292" s="179">
        <v>0</v>
      </c>
      <c r="AF292" s="179">
        <v>0</v>
      </c>
      <c r="AG292" s="179">
        <v>208.87100000000001</v>
      </c>
      <c r="AH292" s="179">
        <v>0</v>
      </c>
      <c r="AI292" s="179">
        <v>25.635000000000002</v>
      </c>
      <c r="AJ292" s="179">
        <v>26.109000000000002</v>
      </c>
      <c r="AK292" s="179">
        <v>0</v>
      </c>
      <c r="AL292" s="179">
        <v>0</v>
      </c>
      <c r="AM292" s="179">
        <v>0</v>
      </c>
      <c r="AN292" s="179">
        <v>0</v>
      </c>
      <c r="AO292" s="179">
        <v>54.341999999999999</v>
      </c>
      <c r="AP292" s="179">
        <v>0</v>
      </c>
      <c r="AQ292" s="179">
        <v>0</v>
      </c>
      <c r="AR292" s="179">
        <v>0</v>
      </c>
      <c r="AS292" s="179">
        <v>0</v>
      </c>
      <c r="AT292" s="179">
        <v>0</v>
      </c>
      <c r="AU292" s="179">
        <v>27.481999999999999</v>
      </c>
      <c r="AV292" s="179">
        <v>-197.339</v>
      </c>
      <c r="AW292" s="179">
        <v>0</v>
      </c>
      <c r="AX292" s="179">
        <v>0</v>
      </c>
      <c r="AY292" s="179">
        <v>-27.789000000000001</v>
      </c>
      <c r="AZ292" s="179">
        <v>0</v>
      </c>
      <c r="BA292" s="179">
        <v>0</v>
      </c>
      <c r="BB292" s="179">
        <v>26.864000000000001</v>
      </c>
      <c r="BC292" s="179">
        <v>0</v>
      </c>
      <c r="BD292" s="179">
        <v>0</v>
      </c>
      <c r="BE292" s="179">
        <v>-26.5</v>
      </c>
      <c r="BF292" s="179">
        <v>0</v>
      </c>
      <c r="BG292" s="179">
        <v>0</v>
      </c>
      <c r="BH292" s="179">
        <v>0</v>
      </c>
      <c r="BI292" s="179">
        <v>0</v>
      </c>
      <c r="BJ292" s="179">
        <v>170.57300000000001</v>
      </c>
      <c r="BK292" s="179">
        <v>15228.085999999999</v>
      </c>
      <c r="BL292" s="179">
        <v>96.477000000000004</v>
      </c>
      <c r="BM292" s="179">
        <v>73.790000000000006</v>
      </c>
      <c r="BN292" s="179">
        <v>105.649</v>
      </c>
      <c r="BO292" s="179">
        <v>108.899</v>
      </c>
      <c r="BP292" s="179">
        <v>0</v>
      </c>
      <c r="BQ292" s="179">
        <v>-53.414999999999999</v>
      </c>
      <c r="BR292" s="179">
        <v>54.625999999999998</v>
      </c>
      <c r="BS292" s="179">
        <v>82.563999999999993</v>
      </c>
      <c r="BT292" s="179">
        <v>1175.0219999999999</v>
      </c>
      <c r="BU292" s="179">
        <v>113.3</v>
      </c>
      <c r="BV292" s="179">
        <v>226.48099999999999</v>
      </c>
      <c r="BW292" s="179">
        <v>197.18799999999999</v>
      </c>
      <c r="BX292" s="179">
        <v>56.44</v>
      </c>
      <c r="BY292" s="179">
        <v>55.768999999999998</v>
      </c>
      <c r="BZ292" s="179">
        <v>639.298</v>
      </c>
      <c r="CA292" s="179">
        <v>139.65</v>
      </c>
      <c r="CB292" s="179">
        <v>55.206000000000003</v>
      </c>
      <c r="CC292" s="179">
        <v>136.19900000000001</v>
      </c>
      <c r="CD292" s="179">
        <v>108.858</v>
      </c>
      <c r="CE292" s="179">
        <v>80.355000000000004</v>
      </c>
      <c r="CF292" s="179">
        <v>106.911</v>
      </c>
      <c r="CG292" s="179">
        <v>-79.123999999999995</v>
      </c>
      <c r="CH292" s="179">
        <v>158.67699999999999</v>
      </c>
      <c r="CI292" s="179">
        <v>435.41500000000002</v>
      </c>
      <c r="CJ292" s="179">
        <v>279.81299999999999</v>
      </c>
      <c r="CK292" s="179">
        <v>653.51400000000001</v>
      </c>
      <c r="CL292" s="179">
        <v>29.254999999999999</v>
      </c>
      <c r="CM292" s="179">
        <v>-29.254999999999999</v>
      </c>
      <c r="CN292" s="179">
        <v>0</v>
      </c>
      <c r="CO292" s="179">
        <v>-29.254999999999999</v>
      </c>
      <c r="CP292" s="179">
        <v>0</v>
      </c>
      <c r="CQ292" s="179">
        <v>-36.569000000000003</v>
      </c>
      <c r="CR292" s="179">
        <v>-73.137</v>
      </c>
      <c r="CS292" s="179">
        <v>36.569000000000003</v>
      </c>
      <c r="CT292" s="179">
        <v>36.569000000000003</v>
      </c>
      <c r="CU292" s="179">
        <v>-36.569000000000003</v>
      </c>
      <c r="CV292" s="179">
        <v>182.84299999999999</v>
      </c>
      <c r="CW292" s="179">
        <v>219.41200000000001</v>
      </c>
      <c r="CX292" s="179">
        <v>1133.627</v>
      </c>
      <c r="CY292" s="179">
        <v>0</v>
      </c>
      <c r="CZ292" s="179">
        <v>0</v>
      </c>
      <c r="DA292" s="179">
        <v>438.82299999999998</v>
      </c>
      <c r="DB292" s="179">
        <v>-36.569000000000003</v>
      </c>
      <c r="DC292" s="179">
        <v>109.706</v>
      </c>
      <c r="DD292" s="179">
        <v>292.54899999999998</v>
      </c>
      <c r="DE292" s="179">
        <v>0</v>
      </c>
      <c r="DF292" s="179">
        <v>0</v>
      </c>
      <c r="DG292" s="179">
        <v>0</v>
      </c>
      <c r="DH292" s="179">
        <v>0</v>
      </c>
      <c r="DI292" s="179">
        <v>0</v>
      </c>
      <c r="DJ292" s="179">
        <v>154.655</v>
      </c>
      <c r="DK292" s="179">
        <v>0</v>
      </c>
      <c r="DL292" s="179">
        <v>-79.42</v>
      </c>
      <c r="DM292" s="179">
        <v>769.07299999999998</v>
      </c>
      <c r="DN292" s="179">
        <v>40.99</v>
      </c>
      <c r="DO292" s="179">
        <v>0</v>
      </c>
      <c r="DP292" s="179">
        <v>123.742</v>
      </c>
      <c r="DQ292" s="179">
        <v>0</v>
      </c>
      <c r="DR292" s="179">
        <v>41.35</v>
      </c>
      <c r="DS292" s="179">
        <v>-250.512</v>
      </c>
      <c r="DT292" s="179">
        <v>0</v>
      </c>
      <c r="DU292" s="179">
        <v>0</v>
      </c>
      <c r="DV292" s="179">
        <v>-82.960999999999999</v>
      </c>
      <c r="DW292" s="179">
        <v>0</v>
      </c>
      <c r="DX292" s="179">
        <v>0</v>
      </c>
      <c r="DY292" s="179">
        <v>706.84799999999996</v>
      </c>
      <c r="DZ292" s="179">
        <v>0</v>
      </c>
      <c r="EA292" s="179">
        <v>0</v>
      </c>
      <c r="EB292" s="179">
        <v>289.22800000000001</v>
      </c>
      <c r="EC292" s="179">
        <v>0</v>
      </c>
      <c r="ED292" s="179">
        <v>-42.103999999999999</v>
      </c>
      <c r="EE292" s="179">
        <v>0</v>
      </c>
      <c r="EF292" s="278">
        <f t="shared" si="8"/>
        <v>799.87799999999993</v>
      </c>
      <c r="EG292" s="278">
        <f t="shared" si="9"/>
        <v>871.01099999999997</v>
      </c>
    </row>
    <row r="293" spans="1:137" x14ac:dyDescent="0.2">
      <c r="A293" s="186" t="str">
        <f>IF('1'!$A$1=1,B293,C293)</f>
        <v>Equity other than reinvestment of earnings</v>
      </c>
      <c r="B293" s="187" t="s">
        <v>378</v>
      </c>
      <c r="C293" s="187" t="s">
        <v>377</v>
      </c>
      <c r="D293" s="176">
        <v>-774.822</v>
      </c>
      <c r="E293" s="176">
        <v>97.92</v>
      </c>
      <c r="F293" s="176">
        <v>0</v>
      </c>
      <c r="G293" s="176">
        <v>0</v>
      </c>
      <c r="H293" s="176">
        <v>-104.57599999999999</v>
      </c>
      <c r="I293" s="176">
        <v>0</v>
      </c>
      <c r="J293" s="176">
        <v>-21.757000000000001</v>
      </c>
      <c r="K293" s="176">
        <v>21.626999999999999</v>
      </c>
      <c r="L293" s="176">
        <v>21.783000000000001</v>
      </c>
      <c r="M293" s="176">
        <v>0</v>
      </c>
      <c r="N293" s="176">
        <v>0</v>
      </c>
      <c r="O293" s="176">
        <v>-46.817</v>
      </c>
      <c r="P293" s="176">
        <v>121.298</v>
      </c>
      <c r="Q293" s="176">
        <v>0</v>
      </c>
      <c r="R293" s="176">
        <v>0</v>
      </c>
      <c r="S293" s="176">
        <v>0</v>
      </c>
      <c r="T293" s="176">
        <v>0</v>
      </c>
      <c r="U293" s="176">
        <v>0</v>
      </c>
      <c r="V293" s="176">
        <v>0</v>
      </c>
      <c r="W293" s="176">
        <v>0</v>
      </c>
      <c r="X293" s="176">
        <v>26.274999999999999</v>
      </c>
      <c r="Y293" s="176">
        <v>0</v>
      </c>
      <c r="Z293" s="176">
        <v>0</v>
      </c>
      <c r="AA293" s="176">
        <v>262.04500000000002</v>
      </c>
      <c r="AB293" s="176">
        <v>0</v>
      </c>
      <c r="AC293" s="176">
        <v>0</v>
      </c>
      <c r="AD293" s="176">
        <v>-54.003</v>
      </c>
      <c r="AE293" s="176">
        <v>0</v>
      </c>
      <c r="AF293" s="176">
        <v>0</v>
      </c>
      <c r="AG293" s="176">
        <v>208.87100000000001</v>
      </c>
      <c r="AH293" s="176">
        <v>0</v>
      </c>
      <c r="AI293" s="176">
        <v>25.635000000000002</v>
      </c>
      <c r="AJ293" s="176">
        <v>26.109000000000002</v>
      </c>
      <c r="AK293" s="176">
        <v>0</v>
      </c>
      <c r="AL293" s="176">
        <v>0</v>
      </c>
      <c r="AM293" s="176">
        <v>0</v>
      </c>
      <c r="AN293" s="176">
        <v>0</v>
      </c>
      <c r="AO293" s="176">
        <v>54.341999999999999</v>
      </c>
      <c r="AP293" s="176">
        <v>0</v>
      </c>
      <c r="AQ293" s="176">
        <v>0</v>
      </c>
      <c r="AR293" s="176">
        <v>0</v>
      </c>
      <c r="AS293" s="176">
        <v>0</v>
      </c>
      <c r="AT293" s="176">
        <v>0</v>
      </c>
      <c r="AU293" s="176">
        <v>27.481999999999999</v>
      </c>
      <c r="AV293" s="176">
        <v>-197.339</v>
      </c>
      <c r="AW293" s="176">
        <v>0</v>
      </c>
      <c r="AX293" s="176">
        <v>0</v>
      </c>
      <c r="AY293" s="176">
        <v>-27.789000000000001</v>
      </c>
      <c r="AZ293" s="176">
        <v>0</v>
      </c>
      <c r="BA293" s="176">
        <v>0</v>
      </c>
      <c r="BB293" s="176">
        <v>26.864000000000001</v>
      </c>
      <c r="BC293" s="176">
        <v>0</v>
      </c>
      <c r="BD293" s="176">
        <v>0</v>
      </c>
      <c r="BE293" s="176">
        <v>-26.5</v>
      </c>
      <c r="BF293" s="176">
        <v>0</v>
      </c>
      <c r="BG293" s="176">
        <v>0</v>
      </c>
      <c r="BH293" s="176">
        <v>0</v>
      </c>
      <c r="BI293" s="176">
        <v>0</v>
      </c>
      <c r="BJ293" s="176">
        <v>170.57300000000001</v>
      </c>
      <c r="BK293" s="176">
        <v>15228.085999999999</v>
      </c>
      <c r="BL293" s="176">
        <v>96.477000000000004</v>
      </c>
      <c r="BM293" s="176">
        <v>73.790000000000006</v>
      </c>
      <c r="BN293" s="176">
        <v>105.649</v>
      </c>
      <c r="BO293" s="176">
        <v>108.899</v>
      </c>
      <c r="BP293" s="176">
        <v>0</v>
      </c>
      <c r="BQ293" s="176">
        <v>-53.414999999999999</v>
      </c>
      <c r="BR293" s="176">
        <v>54.625999999999998</v>
      </c>
      <c r="BS293" s="176">
        <v>82.563999999999993</v>
      </c>
      <c r="BT293" s="176">
        <v>1175.0219999999999</v>
      </c>
      <c r="BU293" s="176">
        <v>113.3</v>
      </c>
      <c r="BV293" s="176">
        <v>226.48099999999999</v>
      </c>
      <c r="BW293" s="176">
        <v>197.18799999999999</v>
      </c>
      <c r="BX293" s="176">
        <v>56.44</v>
      </c>
      <c r="BY293" s="176">
        <v>55.768999999999998</v>
      </c>
      <c r="BZ293" s="176">
        <v>639.298</v>
      </c>
      <c r="CA293" s="176">
        <v>139.65</v>
      </c>
      <c r="CB293" s="176">
        <v>55.206000000000003</v>
      </c>
      <c r="CC293" s="176">
        <v>136.19900000000001</v>
      </c>
      <c r="CD293" s="176">
        <v>108.858</v>
      </c>
      <c r="CE293" s="176">
        <v>80.355000000000004</v>
      </c>
      <c r="CF293" s="176">
        <v>106.911</v>
      </c>
      <c r="CG293" s="176">
        <v>-79.123999999999995</v>
      </c>
      <c r="CH293" s="176">
        <v>158.67699999999999</v>
      </c>
      <c r="CI293" s="176">
        <v>435.41500000000002</v>
      </c>
      <c r="CJ293" s="176">
        <v>279.81299999999999</v>
      </c>
      <c r="CK293" s="176">
        <v>653.51400000000001</v>
      </c>
      <c r="CL293" s="176">
        <v>29.254999999999999</v>
      </c>
      <c r="CM293" s="176">
        <v>-29.254999999999999</v>
      </c>
      <c r="CN293" s="176">
        <v>0</v>
      </c>
      <c r="CO293" s="176">
        <v>-29.254999999999999</v>
      </c>
      <c r="CP293" s="176">
        <v>0</v>
      </c>
      <c r="CQ293" s="176">
        <v>-36.569000000000003</v>
      </c>
      <c r="CR293" s="176">
        <v>-73.137</v>
      </c>
      <c r="CS293" s="176">
        <v>36.569000000000003</v>
      </c>
      <c r="CT293" s="176">
        <v>36.569000000000003</v>
      </c>
      <c r="CU293" s="176">
        <v>-36.569000000000003</v>
      </c>
      <c r="CV293" s="176">
        <v>182.84299999999999</v>
      </c>
      <c r="CW293" s="176">
        <v>219.41200000000001</v>
      </c>
      <c r="CX293" s="176">
        <v>1133.627</v>
      </c>
      <c r="CY293" s="176">
        <v>0</v>
      </c>
      <c r="CZ293" s="176">
        <v>0</v>
      </c>
      <c r="DA293" s="176">
        <v>438.82299999999998</v>
      </c>
      <c r="DB293" s="176">
        <v>-36.569000000000003</v>
      </c>
      <c r="DC293" s="176">
        <v>109.706</v>
      </c>
      <c r="DD293" s="176">
        <v>292.54899999999998</v>
      </c>
      <c r="DE293" s="176">
        <v>0</v>
      </c>
      <c r="DF293" s="176">
        <v>0</v>
      </c>
      <c r="DG293" s="176">
        <v>0</v>
      </c>
      <c r="DH293" s="176">
        <v>0</v>
      </c>
      <c r="DI293" s="176">
        <v>0</v>
      </c>
      <c r="DJ293" s="176">
        <v>154.655</v>
      </c>
      <c r="DK293" s="176">
        <v>0</v>
      </c>
      <c r="DL293" s="176">
        <v>-79.42</v>
      </c>
      <c r="DM293" s="176">
        <v>769.07299999999998</v>
      </c>
      <c r="DN293" s="176">
        <v>40.99</v>
      </c>
      <c r="DO293" s="176">
        <v>0</v>
      </c>
      <c r="DP293" s="176">
        <v>123.742</v>
      </c>
      <c r="DQ293" s="176">
        <v>0</v>
      </c>
      <c r="DR293" s="176">
        <v>41.35</v>
      </c>
      <c r="DS293" s="176">
        <v>-250.512</v>
      </c>
      <c r="DT293" s="176">
        <v>0</v>
      </c>
      <c r="DU293" s="176">
        <v>0</v>
      </c>
      <c r="DV293" s="176">
        <v>-82.960999999999999</v>
      </c>
      <c r="DW293" s="176">
        <v>0</v>
      </c>
      <c r="DX293" s="176">
        <v>0</v>
      </c>
      <c r="DY293" s="176">
        <v>706.84799999999996</v>
      </c>
      <c r="DZ293" s="176">
        <v>0</v>
      </c>
      <c r="EA293" s="176">
        <v>0</v>
      </c>
      <c r="EB293" s="176">
        <v>289.22800000000001</v>
      </c>
      <c r="EC293" s="176">
        <v>0</v>
      </c>
      <c r="ED293" s="176">
        <v>-42.103999999999999</v>
      </c>
      <c r="EE293" s="176">
        <v>0</v>
      </c>
      <c r="EF293" s="277">
        <f t="shared" si="8"/>
        <v>799.87799999999993</v>
      </c>
      <c r="EG293" s="277">
        <f t="shared" si="9"/>
        <v>871.01099999999997</v>
      </c>
    </row>
    <row r="294" spans="1:137" ht="25.5" x14ac:dyDescent="0.2">
      <c r="A294" s="242" t="str">
        <f>IF('1'!$A$1=1,B294,C294)</f>
        <v>Direct investor in direct investment enterprises</v>
      </c>
      <c r="B294" s="243" t="s">
        <v>379</v>
      </c>
      <c r="C294" s="243" t="s">
        <v>334</v>
      </c>
      <c r="D294" s="176">
        <v>-774.822</v>
      </c>
      <c r="E294" s="176">
        <v>97.92</v>
      </c>
      <c r="F294" s="176">
        <v>0</v>
      </c>
      <c r="G294" s="176">
        <v>0</v>
      </c>
      <c r="H294" s="176">
        <v>-104.57599999999999</v>
      </c>
      <c r="I294" s="176">
        <v>0</v>
      </c>
      <c r="J294" s="176">
        <v>-21.757000000000001</v>
      </c>
      <c r="K294" s="176">
        <v>21.626999999999999</v>
      </c>
      <c r="L294" s="176">
        <v>21.783000000000001</v>
      </c>
      <c r="M294" s="176">
        <v>0</v>
      </c>
      <c r="N294" s="176">
        <v>0</v>
      </c>
      <c r="O294" s="176">
        <v>-46.817</v>
      </c>
      <c r="P294" s="176">
        <v>121.298</v>
      </c>
      <c r="Q294" s="176">
        <v>0</v>
      </c>
      <c r="R294" s="176">
        <v>0</v>
      </c>
      <c r="S294" s="176">
        <v>0</v>
      </c>
      <c r="T294" s="176">
        <v>0</v>
      </c>
      <c r="U294" s="176">
        <v>0</v>
      </c>
      <c r="V294" s="176">
        <v>0</v>
      </c>
      <c r="W294" s="176">
        <v>0</v>
      </c>
      <c r="X294" s="176">
        <v>26.274999999999999</v>
      </c>
      <c r="Y294" s="176">
        <v>0</v>
      </c>
      <c r="Z294" s="176">
        <v>0</v>
      </c>
      <c r="AA294" s="176">
        <v>262.04500000000002</v>
      </c>
      <c r="AB294" s="176">
        <v>0</v>
      </c>
      <c r="AC294" s="176">
        <v>0</v>
      </c>
      <c r="AD294" s="176">
        <v>-54.003</v>
      </c>
      <c r="AE294" s="176">
        <v>0</v>
      </c>
      <c r="AF294" s="176">
        <v>0</v>
      </c>
      <c r="AG294" s="176">
        <v>208.87100000000001</v>
      </c>
      <c r="AH294" s="176">
        <v>0</v>
      </c>
      <c r="AI294" s="176">
        <v>25.635000000000002</v>
      </c>
      <c r="AJ294" s="176">
        <v>26.109000000000002</v>
      </c>
      <c r="AK294" s="176">
        <v>0</v>
      </c>
      <c r="AL294" s="176">
        <v>0</v>
      </c>
      <c r="AM294" s="176">
        <v>0</v>
      </c>
      <c r="AN294" s="176">
        <v>0</v>
      </c>
      <c r="AO294" s="176">
        <v>54.341999999999999</v>
      </c>
      <c r="AP294" s="176">
        <v>0</v>
      </c>
      <c r="AQ294" s="176">
        <v>0</v>
      </c>
      <c r="AR294" s="176">
        <v>0</v>
      </c>
      <c r="AS294" s="176">
        <v>0</v>
      </c>
      <c r="AT294" s="176">
        <v>0</v>
      </c>
      <c r="AU294" s="176">
        <v>27.481999999999999</v>
      </c>
      <c r="AV294" s="176">
        <v>-197.339</v>
      </c>
      <c r="AW294" s="176">
        <v>0</v>
      </c>
      <c r="AX294" s="176">
        <v>0</v>
      </c>
      <c r="AY294" s="176">
        <v>-27.789000000000001</v>
      </c>
      <c r="AZ294" s="176">
        <v>0</v>
      </c>
      <c r="BA294" s="176">
        <v>0</v>
      </c>
      <c r="BB294" s="176">
        <v>26.864000000000001</v>
      </c>
      <c r="BC294" s="176">
        <v>0</v>
      </c>
      <c r="BD294" s="176">
        <v>0</v>
      </c>
      <c r="BE294" s="176">
        <v>-26.5</v>
      </c>
      <c r="BF294" s="176">
        <v>0</v>
      </c>
      <c r="BG294" s="176">
        <v>0</v>
      </c>
      <c r="BH294" s="176">
        <v>0</v>
      </c>
      <c r="BI294" s="176">
        <v>0</v>
      </c>
      <c r="BJ294" s="176">
        <v>170.57300000000001</v>
      </c>
      <c r="BK294" s="176">
        <v>15228.085999999999</v>
      </c>
      <c r="BL294" s="176">
        <v>96.477000000000004</v>
      </c>
      <c r="BM294" s="176">
        <v>73.790000000000006</v>
      </c>
      <c r="BN294" s="176">
        <v>105.649</v>
      </c>
      <c r="BO294" s="176">
        <v>108.899</v>
      </c>
      <c r="BP294" s="176">
        <v>0</v>
      </c>
      <c r="BQ294" s="176">
        <v>-53.414999999999999</v>
      </c>
      <c r="BR294" s="176">
        <v>54.625999999999998</v>
      </c>
      <c r="BS294" s="176">
        <v>82.563999999999993</v>
      </c>
      <c r="BT294" s="176">
        <v>1175.0219999999999</v>
      </c>
      <c r="BU294" s="176">
        <v>113.3</v>
      </c>
      <c r="BV294" s="176">
        <v>226.48099999999999</v>
      </c>
      <c r="BW294" s="176">
        <v>197.18799999999999</v>
      </c>
      <c r="BX294" s="176">
        <v>56.44</v>
      </c>
      <c r="BY294" s="176">
        <v>55.768999999999998</v>
      </c>
      <c r="BZ294" s="176">
        <v>639.298</v>
      </c>
      <c r="CA294" s="176">
        <v>139.65</v>
      </c>
      <c r="CB294" s="176">
        <v>55.206000000000003</v>
      </c>
      <c r="CC294" s="176">
        <v>136.19900000000001</v>
      </c>
      <c r="CD294" s="176">
        <v>108.858</v>
      </c>
      <c r="CE294" s="176">
        <v>80.355000000000004</v>
      </c>
      <c r="CF294" s="176">
        <v>106.911</v>
      </c>
      <c r="CG294" s="176">
        <v>-79.123999999999995</v>
      </c>
      <c r="CH294" s="176">
        <v>158.67699999999999</v>
      </c>
      <c r="CI294" s="176">
        <v>435.41500000000002</v>
      </c>
      <c r="CJ294" s="176">
        <v>279.81299999999999</v>
      </c>
      <c r="CK294" s="176">
        <v>653.51400000000001</v>
      </c>
      <c r="CL294" s="176">
        <v>29.254999999999999</v>
      </c>
      <c r="CM294" s="176">
        <v>-29.254999999999999</v>
      </c>
      <c r="CN294" s="176">
        <v>0</v>
      </c>
      <c r="CO294" s="176">
        <v>-29.254999999999999</v>
      </c>
      <c r="CP294" s="176">
        <v>0</v>
      </c>
      <c r="CQ294" s="176">
        <v>-36.569000000000003</v>
      </c>
      <c r="CR294" s="176">
        <v>-73.137</v>
      </c>
      <c r="CS294" s="176">
        <v>36.569000000000003</v>
      </c>
      <c r="CT294" s="176">
        <v>36.569000000000003</v>
      </c>
      <c r="CU294" s="176">
        <v>-36.569000000000003</v>
      </c>
      <c r="CV294" s="176">
        <v>182.84299999999999</v>
      </c>
      <c r="CW294" s="176">
        <v>219.41200000000001</v>
      </c>
      <c r="CX294" s="176">
        <v>1133.627</v>
      </c>
      <c r="CY294" s="176">
        <v>0</v>
      </c>
      <c r="CZ294" s="176">
        <v>0</v>
      </c>
      <c r="DA294" s="176">
        <v>438.82299999999998</v>
      </c>
      <c r="DB294" s="176">
        <v>-36.569000000000003</v>
      </c>
      <c r="DC294" s="176">
        <v>109.706</v>
      </c>
      <c r="DD294" s="176">
        <v>292.54899999999998</v>
      </c>
      <c r="DE294" s="176">
        <v>0</v>
      </c>
      <c r="DF294" s="176">
        <v>0</v>
      </c>
      <c r="DG294" s="176">
        <v>0</v>
      </c>
      <c r="DH294" s="176">
        <v>0</v>
      </c>
      <c r="DI294" s="176">
        <v>0</v>
      </c>
      <c r="DJ294" s="176">
        <v>154.655</v>
      </c>
      <c r="DK294" s="176">
        <v>0</v>
      </c>
      <c r="DL294" s="176">
        <v>-79.42</v>
      </c>
      <c r="DM294" s="176">
        <v>769.07299999999998</v>
      </c>
      <c r="DN294" s="176">
        <v>40.99</v>
      </c>
      <c r="DO294" s="176">
        <v>0</v>
      </c>
      <c r="DP294" s="176">
        <v>123.742</v>
      </c>
      <c r="DQ294" s="176">
        <v>0</v>
      </c>
      <c r="DR294" s="176">
        <v>41.35</v>
      </c>
      <c r="DS294" s="176">
        <v>-250.512</v>
      </c>
      <c r="DT294" s="176">
        <v>0</v>
      </c>
      <c r="DU294" s="176">
        <v>0</v>
      </c>
      <c r="DV294" s="176">
        <v>-82.960999999999999</v>
      </c>
      <c r="DW294" s="176">
        <v>0</v>
      </c>
      <c r="DX294" s="176">
        <v>0</v>
      </c>
      <c r="DY294" s="176">
        <v>706.84799999999996</v>
      </c>
      <c r="DZ294" s="176">
        <v>0</v>
      </c>
      <c r="EA294" s="176">
        <v>0</v>
      </c>
      <c r="EB294" s="176">
        <v>289.22800000000001</v>
      </c>
      <c r="EC294" s="176">
        <v>0</v>
      </c>
      <c r="ED294" s="176">
        <v>-42.103999999999999</v>
      </c>
      <c r="EE294" s="176">
        <v>0</v>
      </c>
      <c r="EF294" s="277">
        <f t="shared" si="8"/>
        <v>799.87799999999993</v>
      </c>
      <c r="EG294" s="277">
        <f t="shared" si="9"/>
        <v>871.01099999999997</v>
      </c>
    </row>
    <row r="295" spans="1:137" s="9" customFormat="1" x14ac:dyDescent="0.2">
      <c r="A295" s="182" t="str">
        <f>IF('1'!$A$1=1,B295,C295)</f>
        <v>Debt instruments</v>
      </c>
      <c r="B295" s="183" t="s">
        <v>381</v>
      </c>
      <c r="C295" s="183" t="s">
        <v>380</v>
      </c>
      <c r="D295" s="179">
        <v>980.38599999999997</v>
      </c>
      <c r="E295" s="179">
        <v>1542.2329999999999</v>
      </c>
      <c r="F295" s="179">
        <v>1465.1420000000001</v>
      </c>
      <c r="G295" s="179">
        <v>-363.35199999999998</v>
      </c>
      <c r="H295" s="179">
        <v>-355.55900000000003</v>
      </c>
      <c r="I295" s="179">
        <v>-360.95800000000003</v>
      </c>
      <c r="J295" s="179">
        <v>174.059</v>
      </c>
      <c r="K295" s="179">
        <v>173.01499999999999</v>
      </c>
      <c r="L295" s="179">
        <v>174.267</v>
      </c>
      <c r="M295" s="179">
        <v>-524.19100000000003</v>
      </c>
      <c r="N295" s="179">
        <v>-559.50300000000004</v>
      </c>
      <c r="O295" s="179">
        <v>-585.21</v>
      </c>
      <c r="P295" s="179">
        <v>145.55799999999999</v>
      </c>
      <c r="Q295" s="179">
        <v>158.358</v>
      </c>
      <c r="R295" s="179">
        <v>131.78100000000001</v>
      </c>
      <c r="S295" s="179">
        <v>-76.888000000000005</v>
      </c>
      <c r="T295" s="179">
        <v>-75.619</v>
      </c>
      <c r="U295" s="179">
        <v>-99.805000000000007</v>
      </c>
      <c r="V295" s="179">
        <v>620.41999999999996</v>
      </c>
      <c r="W295" s="179">
        <v>626.62</v>
      </c>
      <c r="X295" s="179">
        <v>656.88699999999994</v>
      </c>
      <c r="Y295" s="179">
        <v>643.93200000000002</v>
      </c>
      <c r="Z295" s="179">
        <v>642.52300000000002</v>
      </c>
      <c r="AA295" s="179">
        <v>655.11300000000006</v>
      </c>
      <c r="AB295" s="179">
        <v>27.151</v>
      </c>
      <c r="AC295" s="179">
        <v>27.027999999999999</v>
      </c>
      <c r="AD295" s="179">
        <v>27.001999999999999</v>
      </c>
      <c r="AE295" s="179">
        <v>-1772.5509999999999</v>
      </c>
      <c r="AF295" s="179">
        <v>-1770.3869999999999</v>
      </c>
      <c r="AG295" s="179">
        <v>-1749.2929999999999</v>
      </c>
      <c r="AH295" s="179">
        <v>2051.576</v>
      </c>
      <c r="AI295" s="179">
        <v>2025.1859999999999</v>
      </c>
      <c r="AJ295" s="179">
        <v>2088.6889999999999</v>
      </c>
      <c r="AK295" s="179">
        <v>1652.6089999999999</v>
      </c>
      <c r="AL295" s="179">
        <v>1655.7270000000001</v>
      </c>
      <c r="AM295" s="179">
        <v>1678.5070000000001</v>
      </c>
      <c r="AN295" s="179">
        <v>-312.77800000000002</v>
      </c>
      <c r="AO295" s="179">
        <v>-271.70999999999998</v>
      </c>
      <c r="AP295" s="179">
        <v>-263.41199999999998</v>
      </c>
      <c r="AQ295" s="179">
        <v>1307.587</v>
      </c>
      <c r="AR295" s="179">
        <v>1309.0609999999999</v>
      </c>
      <c r="AS295" s="179">
        <v>1336.3109999999999</v>
      </c>
      <c r="AT295" s="179">
        <v>105.60299999999999</v>
      </c>
      <c r="AU295" s="179">
        <v>109.929</v>
      </c>
      <c r="AV295" s="179">
        <v>84.573999999999998</v>
      </c>
      <c r="AW295" s="179">
        <v>-84.382000000000005</v>
      </c>
      <c r="AX295" s="179">
        <v>-83.8</v>
      </c>
      <c r="AY295" s="179">
        <v>-111.157</v>
      </c>
      <c r="AZ295" s="179">
        <v>-501.82499999999999</v>
      </c>
      <c r="BA295" s="179">
        <v>-516.053</v>
      </c>
      <c r="BB295" s="179">
        <v>-510.40699999999998</v>
      </c>
      <c r="BC295" s="179">
        <v>1072.46</v>
      </c>
      <c r="BD295" s="179">
        <v>1055.154</v>
      </c>
      <c r="BE295" s="179">
        <v>1086.5050000000001</v>
      </c>
      <c r="BF295" s="179">
        <v>77.254000000000005</v>
      </c>
      <c r="BG295" s="179">
        <v>75.741</v>
      </c>
      <c r="BH295" s="179">
        <v>99.078999999999994</v>
      </c>
      <c r="BI295" s="179">
        <v>-843.47900000000004</v>
      </c>
      <c r="BJ295" s="179">
        <v>-828.49599999999998</v>
      </c>
      <c r="BK295" s="179">
        <v>-897.15899999999999</v>
      </c>
      <c r="BL295" s="179">
        <v>820.05799999999999</v>
      </c>
      <c r="BM295" s="179">
        <v>836.28200000000004</v>
      </c>
      <c r="BN295" s="179">
        <v>898.01800000000003</v>
      </c>
      <c r="BO295" s="179">
        <v>190.57300000000001</v>
      </c>
      <c r="BP295" s="179">
        <v>214.51499999999999</v>
      </c>
      <c r="BQ295" s="179">
        <v>160.244</v>
      </c>
      <c r="BR295" s="179">
        <v>1174.452</v>
      </c>
      <c r="BS295" s="179">
        <v>1155.9000000000001</v>
      </c>
      <c r="BT295" s="179">
        <v>1258.9530000000002</v>
      </c>
      <c r="BU295" s="179">
        <v>311.57499999999999</v>
      </c>
      <c r="BV295" s="179">
        <v>283.10199999999998</v>
      </c>
      <c r="BW295" s="179">
        <v>253.52699999999999</v>
      </c>
      <c r="BX295" s="179">
        <v>1664.9659999999999</v>
      </c>
      <c r="BY295" s="179">
        <v>1728.8489999999999</v>
      </c>
      <c r="BZ295" s="179">
        <v>1639.9380000000001</v>
      </c>
      <c r="CA295" s="179">
        <v>3267.8109999999997</v>
      </c>
      <c r="CB295" s="179">
        <v>3174.328</v>
      </c>
      <c r="CC295" s="179">
        <v>3159.8249999999998</v>
      </c>
      <c r="CD295" s="179">
        <v>1224.655</v>
      </c>
      <c r="CE295" s="179">
        <v>1205.318</v>
      </c>
      <c r="CF295" s="179">
        <v>1202.751</v>
      </c>
      <c r="CG295" s="179">
        <v>-2584.7190000000001</v>
      </c>
      <c r="CH295" s="179">
        <v>-2671.0680000000002</v>
      </c>
      <c r="CI295" s="179">
        <v>-2639.7060000000001</v>
      </c>
      <c r="CJ295" s="179">
        <v>1510.989</v>
      </c>
      <c r="CK295" s="179">
        <v>1790.0609999999999</v>
      </c>
      <c r="CL295" s="179">
        <v>1638.2739999999999</v>
      </c>
      <c r="CM295" s="179">
        <v>-731.37300000000005</v>
      </c>
      <c r="CN295" s="179">
        <v>-702.11800000000005</v>
      </c>
      <c r="CO295" s="179">
        <v>-731.37300000000005</v>
      </c>
      <c r="CP295" s="179">
        <v>-1528.8040000000001</v>
      </c>
      <c r="CQ295" s="179">
        <v>-1755.2929999999999</v>
      </c>
      <c r="CR295" s="179">
        <v>-1718.7239999999999</v>
      </c>
      <c r="CS295" s="179">
        <v>585.09799999999996</v>
      </c>
      <c r="CT295" s="179">
        <v>585.09799999999996</v>
      </c>
      <c r="CU295" s="179">
        <v>585.09799999999996</v>
      </c>
      <c r="CV295" s="179">
        <v>1572.45</v>
      </c>
      <c r="CW295" s="179">
        <v>1535.8810000000001</v>
      </c>
      <c r="CX295" s="179">
        <v>1535.8810000000001</v>
      </c>
      <c r="CY295" s="179">
        <v>-438.82299999999998</v>
      </c>
      <c r="CZ295" s="179">
        <v>-438.82299999999998</v>
      </c>
      <c r="DA295" s="179">
        <v>-402.255</v>
      </c>
      <c r="DB295" s="179">
        <v>-292.54899999999998</v>
      </c>
      <c r="DC295" s="179">
        <v>-292.54899999999998</v>
      </c>
      <c r="DD295" s="179">
        <v>-292.54899999999998</v>
      </c>
      <c r="DE295" s="179">
        <v>-36.518999999999998</v>
      </c>
      <c r="DF295" s="179">
        <v>-36.155000000000001</v>
      </c>
      <c r="DG295" s="179">
        <v>-37.094000000000001</v>
      </c>
      <c r="DH295" s="179">
        <v>1552.607</v>
      </c>
      <c r="DI295" s="179">
        <v>1556.8889999999999</v>
      </c>
      <c r="DJ295" s="179">
        <v>1585.2190000000001</v>
      </c>
      <c r="DK295" s="179">
        <v>118.08199999999999</v>
      </c>
      <c r="DL295" s="179">
        <v>119.13</v>
      </c>
      <c r="DM295" s="179">
        <v>121.43300000000001</v>
      </c>
      <c r="DN295" s="179">
        <v>2418.42</v>
      </c>
      <c r="DO295" s="179">
        <v>2471.3620000000001</v>
      </c>
      <c r="DP295" s="179">
        <v>2474.8420000000001</v>
      </c>
      <c r="DQ295" s="179">
        <v>-329.94</v>
      </c>
      <c r="DR295" s="179">
        <v>-372.15199999999999</v>
      </c>
      <c r="DS295" s="179">
        <v>-375.76799999999997</v>
      </c>
      <c r="DT295" s="179">
        <v>421.09</v>
      </c>
      <c r="DU295" s="179">
        <v>416.71100000000001</v>
      </c>
      <c r="DV295" s="179">
        <v>373.32600000000002</v>
      </c>
      <c r="DW295" s="179">
        <v>-1408.059</v>
      </c>
      <c r="DX295" s="179">
        <v>-1412.02</v>
      </c>
      <c r="DY295" s="179">
        <v>-1455.2760000000001</v>
      </c>
      <c r="DZ295" s="179">
        <v>-1086.6469999999999</v>
      </c>
      <c r="EA295" s="179">
        <v>-1118.931</v>
      </c>
      <c r="EB295" s="179">
        <v>-1115.5940000000001</v>
      </c>
      <c r="EC295" s="179">
        <v>0</v>
      </c>
      <c r="ED295" s="179">
        <v>0</v>
      </c>
      <c r="EE295" s="179">
        <v>0</v>
      </c>
      <c r="EF295" s="278">
        <f t="shared" si="8"/>
        <v>11340.124</v>
      </c>
      <c r="EG295" s="278">
        <f t="shared" si="9"/>
        <v>-6385.4000000000005</v>
      </c>
    </row>
    <row r="296" spans="1:137" s="9" customFormat="1" ht="25.5" x14ac:dyDescent="0.2">
      <c r="A296" s="186" t="str">
        <f>IF('1'!$A$1=1,B296,C296)</f>
        <v>Direct investor in direct investment enterprises</v>
      </c>
      <c r="B296" s="187" t="s">
        <v>379</v>
      </c>
      <c r="C296" s="187" t="s">
        <v>334</v>
      </c>
      <c r="D296" s="176">
        <v>0</v>
      </c>
      <c r="E296" s="176">
        <v>0</v>
      </c>
      <c r="F296" s="176">
        <v>0</v>
      </c>
      <c r="G296" s="176">
        <v>0</v>
      </c>
      <c r="H296" s="176">
        <v>0</v>
      </c>
      <c r="I296" s="176">
        <v>0</v>
      </c>
      <c r="J296" s="176">
        <v>0</v>
      </c>
      <c r="K296" s="176">
        <v>0</v>
      </c>
      <c r="L296" s="176">
        <v>0</v>
      </c>
      <c r="M296" s="176">
        <v>0</v>
      </c>
      <c r="N296" s="176">
        <v>0</v>
      </c>
      <c r="O296" s="176">
        <v>0</v>
      </c>
      <c r="P296" s="176">
        <v>0</v>
      </c>
      <c r="Q296" s="176">
        <v>0</v>
      </c>
      <c r="R296" s="176">
        <v>0</v>
      </c>
      <c r="S296" s="176">
        <v>0</v>
      </c>
      <c r="T296" s="176">
        <v>0</v>
      </c>
      <c r="U296" s="176">
        <v>0</v>
      </c>
      <c r="V296" s="176">
        <v>0</v>
      </c>
      <c r="W296" s="176">
        <v>0</v>
      </c>
      <c r="X296" s="176">
        <v>0</v>
      </c>
      <c r="Y296" s="176">
        <v>0</v>
      </c>
      <c r="Z296" s="176">
        <v>0</v>
      </c>
      <c r="AA296" s="176">
        <v>0</v>
      </c>
      <c r="AB296" s="176">
        <v>0</v>
      </c>
      <c r="AC296" s="176">
        <v>0</v>
      </c>
      <c r="AD296" s="176">
        <v>0</v>
      </c>
      <c r="AE296" s="176">
        <v>0</v>
      </c>
      <c r="AF296" s="176">
        <v>0</v>
      </c>
      <c r="AG296" s="176">
        <v>0</v>
      </c>
      <c r="AH296" s="176">
        <v>0</v>
      </c>
      <c r="AI296" s="176">
        <v>0</v>
      </c>
      <c r="AJ296" s="176">
        <v>0</v>
      </c>
      <c r="AK296" s="176">
        <v>0</v>
      </c>
      <c r="AL296" s="176">
        <v>0</v>
      </c>
      <c r="AM296" s="176">
        <v>0</v>
      </c>
      <c r="AN296" s="176">
        <v>0</v>
      </c>
      <c r="AO296" s="176">
        <v>0</v>
      </c>
      <c r="AP296" s="176">
        <v>0</v>
      </c>
      <c r="AQ296" s="176">
        <v>0</v>
      </c>
      <c r="AR296" s="176">
        <v>0</v>
      </c>
      <c r="AS296" s="176">
        <v>0</v>
      </c>
      <c r="AT296" s="176">
        <v>0</v>
      </c>
      <c r="AU296" s="176">
        <v>0</v>
      </c>
      <c r="AV296" s="176">
        <v>0</v>
      </c>
      <c r="AW296" s="176">
        <v>0</v>
      </c>
      <c r="AX296" s="176">
        <v>0</v>
      </c>
      <c r="AY296" s="176">
        <v>0</v>
      </c>
      <c r="AZ296" s="176">
        <v>0</v>
      </c>
      <c r="BA296" s="176">
        <v>0</v>
      </c>
      <c r="BB296" s="176">
        <v>0</v>
      </c>
      <c r="BC296" s="176">
        <v>0</v>
      </c>
      <c r="BD296" s="176">
        <v>0</v>
      </c>
      <c r="BE296" s="176">
        <v>0</v>
      </c>
      <c r="BF296" s="176">
        <v>0</v>
      </c>
      <c r="BG296" s="176">
        <v>0</v>
      </c>
      <c r="BH296" s="176">
        <v>0</v>
      </c>
      <c r="BI296" s="176">
        <v>0</v>
      </c>
      <c r="BJ296" s="176">
        <v>0</v>
      </c>
      <c r="BK296" s="176">
        <v>-94.438000000000002</v>
      </c>
      <c r="BL296" s="176">
        <v>0</v>
      </c>
      <c r="BM296" s="176">
        <v>0</v>
      </c>
      <c r="BN296" s="176">
        <v>0</v>
      </c>
      <c r="BO296" s="176">
        <v>27.225000000000001</v>
      </c>
      <c r="BP296" s="176">
        <v>0</v>
      </c>
      <c r="BQ296" s="176">
        <v>0</v>
      </c>
      <c r="BR296" s="176">
        <v>0</v>
      </c>
      <c r="BS296" s="176">
        <v>0</v>
      </c>
      <c r="BT296" s="176">
        <v>27.977</v>
      </c>
      <c r="BU296" s="176">
        <v>28.324999999999999</v>
      </c>
      <c r="BV296" s="176">
        <v>0</v>
      </c>
      <c r="BW296" s="176">
        <v>0</v>
      </c>
      <c r="BX296" s="176">
        <v>0</v>
      </c>
      <c r="BY296" s="176">
        <v>0</v>
      </c>
      <c r="BZ296" s="176">
        <v>27.795999999999999</v>
      </c>
      <c r="CA296" s="176">
        <v>27.93</v>
      </c>
      <c r="CB296" s="176">
        <v>0</v>
      </c>
      <c r="CC296" s="176">
        <v>0</v>
      </c>
      <c r="CD296" s="176">
        <v>27.215</v>
      </c>
      <c r="CE296" s="176">
        <v>26.785</v>
      </c>
      <c r="CF296" s="176">
        <v>53.456000000000003</v>
      </c>
      <c r="CG296" s="176">
        <v>52.749000000000002</v>
      </c>
      <c r="CH296" s="176">
        <v>26.446000000000002</v>
      </c>
      <c r="CI296" s="176">
        <v>81.64</v>
      </c>
      <c r="CJ296" s="176">
        <v>0</v>
      </c>
      <c r="CK296" s="176">
        <v>198.89599999999999</v>
      </c>
      <c r="CL296" s="176">
        <v>0</v>
      </c>
      <c r="CM296" s="176">
        <v>0</v>
      </c>
      <c r="CN296" s="176">
        <v>0</v>
      </c>
      <c r="CO296" s="176">
        <v>0</v>
      </c>
      <c r="CP296" s="176">
        <v>0</v>
      </c>
      <c r="CQ296" s="176">
        <v>0</v>
      </c>
      <c r="CR296" s="176">
        <v>0</v>
      </c>
      <c r="CS296" s="176">
        <v>0</v>
      </c>
      <c r="CT296" s="176">
        <v>0</v>
      </c>
      <c r="CU296" s="176">
        <v>0</v>
      </c>
      <c r="CV296" s="176">
        <v>0</v>
      </c>
      <c r="CW296" s="176">
        <v>0</v>
      </c>
      <c r="CX296" s="176">
        <v>0</v>
      </c>
      <c r="CY296" s="176">
        <v>0</v>
      </c>
      <c r="CZ296" s="176">
        <v>0</v>
      </c>
      <c r="DA296" s="176">
        <v>0</v>
      </c>
      <c r="DB296" s="176">
        <v>0</v>
      </c>
      <c r="DC296" s="176">
        <v>0</v>
      </c>
      <c r="DD296" s="176">
        <v>0</v>
      </c>
      <c r="DE296" s="176">
        <v>0</v>
      </c>
      <c r="DF296" s="176">
        <v>0</v>
      </c>
      <c r="DG296" s="176">
        <v>0</v>
      </c>
      <c r="DH296" s="176">
        <v>0</v>
      </c>
      <c r="DI296" s="176">
        <v>0</v>
      </c>
      <c r="DJ296" s="176">
        <v>0</v>
      </c>
      <c r="DK296" s="176">
        <v>0</v>
      </c>
      <c r="DL296" s="176">
        <v>0</v>
      </c>
      <c r="DM296" s="176">
        <v>0</v>
      </c>
      <c r="DN296" s="176">
        <v>0</v>
      </c>
      <c r="DO296" s="176">
        <v>0</v>
      </c>
      <c r="DP296" s="176">
        <v>0</v>
      </c>
      <c r="DQ296" s="176">
        <v>0</v>
      </c>
      <c r="DR296" s="176">
        <v>0</v>
      </c>
      <c r="DS296" s="176">
        <v>0</v>
      </c>
      <c r="DT296" s="176">
        <v>0</v>
      </c>
      <c r="DU296" s="176">
        <v>0</v>
      </c>
      <c r="DV296" s="176">
        <v>0</v>
      </c>
      <c r="DW296" s="176">
        <v>0</v>
      </c>
      <c r="DX296" s="176">
        <v>0</v>
      </c>
      <c r="DY296" s="176">
        <v>0</v>
      </c>
      <c r="DZ296" s="176">
        <v>0</v>
      </c>
      <c r="EA296" s="176">
        <v>0</v>
      </c>
      <c r="EB296" s="176">
        <v>0</v>
      </c>
      <c r="EC296" s="176">
        <v>0</v>
      </c>
      <c r="ED296" s="176">
        <v>0</v>
      </c>
      <c r="EE296" s="176">
        <v>0</v>
      </c>
      <c r="EF296" s="277">
        <f t="shared" si="8"/>
        <v>0</v>
      </c>
      <c r="EG296" s="277">
        <f t="shared" si="9"/>
        <v>0</v>
      </c>
    </row>
    <row r="297" spans="1:137" ht="25.5" x14ac:dyDescent="0.2">
      <c r="A297" s="186" t="str">
        <f>IF('1'!$A$1=1,B297,C297)</f>
        <v>Direct investment enterprises in direct investor (reverse investment)</v>
      </c>
      <c r="B297" s="187" t="s">
        <v>382</v>
      </c>
      <c r="C297" s="187" t="s">
        <v>336</v>
      </c>
      <c r="D297" s="176">
        <v>980.38599999999997</v>
      </c>
      <c r="E297" s="176">
        <v>1542.2329999999999</v>
      </c>
      <c r="F297" s="176">
        <v>1465.1420000000001</v>
      </c>
      <c r="G297" s="176">
        <v>-363.35199999999998</v>
      </c>
      <c r="H297" s="176">
        <v>-355.55900000000003</v>
      </c>
      <c r="I297" s="176">
        <v>-360.95800000000003</v>
      </c>
      <c r="J297" s="176">
        <v>174.059</v>
      </c>
      <c r="K297" s="176">
        <v>173.01499999999999</v>
      </c>
      <c r="L297" s="176">
        <v>174.267</v>
      </c>
      <c r="M297" s="176">
        <v>-524.19100000000003</v>
      </c>
      <c r="N297" s="176">
        <v>-559.50300000000004</v>
      </c>
      <c r="O297" s="176">
        <v>-585.21</v>
      </c>
      <c r="P297" s="176">
        <v>145.55799999999999</v>
      </c>
      <c r="Q297" s="176">
        <v>158.358</v>
      </c>
      <c r="R297" s="176">
        <v>131.78100000000001</v>
      </c>
      <c r="S297" s="176">
        <v>-76.888000000000005</v>
      </c>
      <c r="T297" s="176">
        <v>-75.619</v>
      </c>
      <c r="U297" s="176">
        <v>-99.805000000000007</v>
      </c>
      <c r="V297" s="176">
        <v>620.41999999999996</v>
      </c>
      <c r="W297" s="176">
        <v>626.62</v>
      </c>
      <c r="X297" s="176">
        <v>656.88699999999994</v>
      </c>
      <c r="Y297" s="176">
        <v>643.93200000000002</v>
      </c>
      <c r="Z297" s="176">
        <v>642.52300000000002</v>
      </c>
      <c r="AA297" s="176">
        <v>655.11300000000006</v>
      </c>
      <c r="AB297" s="176">
        <v>27.151</v>
      </c>
      <c r="AC297" s="176">
        <v>27.027999999999999</v>
      </c>
      <c r="AD297" s="176">
        <v>27.001999999999999</v>
      </c>
      <c r="AE297" s="176">
        <v>-1772.5509999999999</v>
      </c>
      <c r="AF297" s="176">
        <v>-1770.3869999999999</v>
      </c>
      <c r="AG297" s="176">
        <v>-1749.2929999999999</v>
      </c>
      <c r="AH297" s="176">
        <v>2051.576</v>
      </c>
      <c r="AI297" s="176">
        <v>2025.1859999999999</v>
      </c>
      <c r="AJ297" s="176">
        <v>2088.6889999999999</v>
      </c>
      <c r="AK297" s="176">
        <v>1652.6089999999999</v>
      </c>
      <c r="AL297" s="176">
        <v>1655.7270000000001</v>
      </c>
      <c r="AM297" s="176">
        <v>1678.5070000000001</v>
      </c>
      <c r="AN297" s="176">
        <v>-312.77800000000002</v>
      </c>
      <c r="AO297" s="176">
        <v>-271.70999999999998</v>
      </c>
      <c r="AP297" s="176">
        <v>-263.41199999999998</v>
      </c>
      <c r="AQ297" s="176">
        <v>1307.587</v>
      </c>
      <c r="AR297" s="176">
        <v>1309.0609999999999</v>
      </c>
      <c r="AS297" s="176">
        <v>1336.3109999999999</v>
      </c>
      <c r="AT297" s="176">
        <v>105.60299999999999</v>
      </c>
      <c r="AU297" s="176">
        <v>109.929</v>
      </c>
      <c r="AV297" s="176">
        <v>84.573999999999998</v>
      </c>
      <c r="AW297" s="176">
        <v>-84.382000000000005</v>
      </c>
      <c r="AX297" s="176">
        <v>-83.8</v>
      </c>
      <c r="AY297" s="176">
        <v>-111.157</v>
      </c>
      <c r="AZ297" s="176">
        <v>-501.82499999999999</v>
      </c>
      <c r="BA297" s="176">
        <v>-516.053</v>
      </c>
      <c r="BB297" s="176">
        <v>-510.40699999999998</v>
      </c>
      <c r="BC297" s="176">
        <v>1072.46</v>
      </c>
      <c r="BD297" s="176">
        <v>1055.154</v>
      </c>
      <c r="BE297" s="176">
        <v>1086.5050000000001</v>
      </c>
      <c r="BF297" s="176">
        <v>77.254000000000005</v>
      </c>
      <c r="BG297" s="176">
        <v>75.741</v>
      </c>
      <c r="BH297" s="176">
        <v>99.078999999999994</v>
      </c>
      <c r="BI297" s="176">
        <v>-843.47900000000004</v>
      </c>
      <c r="BJ297" s="176">
        <v>-828.49599999999998</v>
      </c>
      <c r="BK297" s="176">
        <v>-802.721</v>
      </c>
      <c r="BL297" s="176">
        <v>820.05799999999999</v>
      </c>
      <c r="BM297" s="176">
        <v>836.28200000000004</v>
      </c>
      <c r="BN297" s="176">
        <v>898.01800000000003</v>
      </c>
      <c r="BO297" s="176">
        <v>163.34800000000001</v>
      </c>
      <c r="BP297" s="176">
        <v>214.51499999999999</v>
      </c>
      <c r="BQ297" s="176">
        <v>160.244</v>
      </c>
      <c r="BR297" s="176">
        <v>1174.452</v>
      </c>
      <c r="BS297" s="176">
        <v>1155.9000000000001</v>
      </c>
      <c r="BT297" s="176">
        <v>1230.9760000000001</v>
      </c>
      <c r="BU297" s="176">
        <v>283.25</v>
      </c>
      <c r="BV297" s="176">
        <v>283.10199999999998</v>
      </c>
      <c r="BW297" s="176">
        <v>253.52699999999999</v>
      </c>
      <c r="BX297" s="176">
        <v>1664.9659999999999</v>
      </c>
      <c r="BY297" s="176">
        <v>1728.8489999999999</v>
      </c>
      <c r="BZ297" s="176">
        <v>1612.1420000000001</v>
      </c>
      <c r="CA297" s="176">
        <v>3239.8809999999999</v>
      </c>
      <c r="CB297" s="176">
        <v>3174.328</v>
      </c>
      <c r="CC297" s="176">
        <v>3159.8249999999998</v>
      </c>
      <c r="CD297" s="176">
        <v>1197.44</v>
      </c>
      <c r="CE297" s="176">
        <v>1178.5329999999999</v>
      </c>
      <c r="CF297" s="176">
        <v>1149.2950000000001</v>
      </c>
      <c r="CG297" s="176">
        <v>-2637.4679999999998</v>
      </c>
      <c r="CH297" s="176">
        <v>-2697.5140000000001</v>
      </c>
      <c r="CI297" s="176">
        <v>-2721.346</v>
      </c>
      <c r="CJ297" s="176">
        <v>1510.989</v>
      </c>
      <c r="CK297" s="176">
        <v>1591.165</v>
      </c>
      <c r="CL297" s="176">
        <v>1638.2739999999999</v>
      </c>
      <c r="CM297" s="176">
        <v>-731.37300000000005</v>
      </c>
      <c r="CN297" s="176">
        <v>-702.11800000000005</v>
      </c>
      <c r="CO297" s="176">
        <v>-731.37300000000005</v>
      </c>
      <c r="CP297" s="176">
        <v>-1528.8040000000001</v>
      </c>
      <c r="CQ297" s="176">
        <v>-1755.2929999999999</v>
      </c>
      <c r="CR297" s="176">
        <v>-1718.7239999999999</v>
      </c>
      <c r="CS297" s="176">
        <v>585.09799999999996</v>
      </c>
      <c r="CT297" s="176">
        <v>585.09799999999996</v>
      </c>
      <c r="CU297" s="176">
        <v>585.09799999999996</v>
      </c>
      <c r="CV297" s="176">
        <v>1572.45</v>
      </c>
      <c r="CW297" s="176">
        <v>1535.8810000000001</v>
      </c>
      <c r="CX297" s="176">
        <v>1535.8810000000001</v>
      </c>
      <c r="CY297" s="176">
        <v>-438.82299999999998</v>
      </c>
      <c r="CZ297" s="176">
        <v>-438.82299999999998</v>
      </c>
      <c r="DA297" s="176">
        <v>-402.255</v>
      </c>
      <c r="DB297" s="176">
        <v>-292.54899999999998</v>
      </c>
      <c r="DC297" s="176">
        <v>-292.54899999999998</v>
      </c>
      <c r="DD297" s="176">
        <v>-292.54899999999998</v>
      </c>
      <c r="DE297" s="176">
        <v>-36.518999999999998</v>
      </c>
      <c r="DF297" s="176">
        <v>-36.155000000000001</v>
      </c>
      <c r="DG297" s="176">
        <v>-37.094000000000001</v>
      </c>
      <c r="DH297" s="176">
        <v>1552.607</v>
      </c>
      <c r="DI297" s="176">
        <v>1556.8889999999999</v>
      </c>
      <c r="DJ297" s="176">
        <v>1585.2190000000001</v>
      </c>
      <c r="DK297" s="176">
        <v>118.08199999999999</v>
      </c>
      <c r="DL297" s="176">
        <v>119.13</v>
      </c>
      <c r="DM297" s="176">
        <v>121.43300000000001</v>
      </c>
      <c r="DN297" s="176">
        <v>2418.42</v>
      </c>
      <c r="DO297" s="176">
        <v>2471.3620000000001</v>
      </c>
      <c r="DP297" s="176">
        <v>2474.8420000000001</v>
      </c>
      <c r="DQ297" s="176">
        <v>-329.94</v>
      </c>
      <c r="DR297" s="176">
        <v>-372.15199999999999</v>
      </c>
      <c r="DS297" s="176">
        <v>-375.76799999999997</v>
      </c>
      <c r="DT297" s="176">
        <v>421.09</v>
      </c>
      <c r="DU297" s="176">
        <v>416.71100000000001</v>
      </c>
      <c r="DV297" s="176">
        <v>373.32600000000002</v>
      </c>
      <c r="DW297" s="176">
        <v>-1408.059</v>
      </c>
      <c r="DX297" s="176">
        <v>-1412.02</v>
      </c>
      <c r="DY297" s="176">
        <v>-1455.2760000000001</v>
      </c>
      <c r="DZ297" s="176">
        <v>-1086.6469999999999</v>
      </c>
      <c r="EA297" s="176">
        <v>-1118.931</v>
      </c>
      <c r="EB297" s="176">
        <v>-1115.5940000000001</v>
      </c>
      <c r="EC297" s="176">
        <v>0</v>
      </c>
      <c r="ED297" s="176">
        <v>0</v>
      </c>
      <c r="EE297" s="176">
        <v>0</v>
      </c>
      <c r="EF297" s="277">
        <f t="shared" si="8"/>
        <v>11340.124</v>
      </c>
      <c r="EG297" s="277">
        <f t="shared" si="9"/>
        <v>-6385.4000000000005</v>
      </c>
    </row>
    <row r="298" spans="1:137" x14ac:dyDescent="0.2">
      <c r="A298" s="240" t="str">
        <f>IF('1'!$A$1=1,B298,C298)</f>
        <v>Liabilities</v>
      </c>
      <c r="B298" s="241" t="s">
        <v>145</v>
      </c>
      <c r="C298" s="241" t="s">
        <v>144</v>
      </c>
      <c r="D298" s="179">
        <v>-20825.304</v>
      </c>
      <c r="E298" s="179">
        <v>-19510.474000000002</v>
      </c>
      <c r="F298" s="179">
        <v>-26349.292000000001</v>
      </c>
      <c r="G298" s="179">
        <v>16396.238999999998</v>
      </c>
      <c r="H298" s="179">
        <v>24805.493999999999</v>
      </c>
      <c r="I298" s="179">
        <v>25394.468000000001</v>
      </c>
      <c r="J298" s="179">
        <v>6005.0349999999999</v>
      </c>
      <c r="K298" s="179">
        <v>16609.434000000001</v>
      </c>
      <c r="L298" s="179">
        <v>3289.2969999999996</v>
      </c>
      <c r="M298" s="179">
        <v>-13017.419</v>
      </c>
      <c r="N298" s="179">
        <v>-15805.960000000001</v>
      </c>
      <c r="O298" s="179">
        <v>561.80000000000064</v>
      </c>
      <c r="P298" s="179">
        <v>-4948.9770000000008</v>
      </c>
      <c r="Q298" s="179">
        <v>17208.271000000001</v>
      </c>
      <c r="R298" s="179">
        <v>1106.9580000000001</v>
      </c>
      <c r="S298" s="179">
        <v>25168.166000000001</v>
      </c>
      <c r="T298" s="179">
        <v>13006.541999999999</v>
      </c>
      <c r="U298" s="179">
        <v>17266.328999999998</v>
      </c>
      <c r="V298" s="179">
        <v>9802.6279999999988</v>
      </c>
      <c r="W298" s="179">
        <v>6817.6289999999999</v>
      </c>
      <c r="X298" s="179">
        <v>13610.69</v>
      </c>
      <c r="Y298" s="179">
        <v>1493.922</v>
      </c>
      <c r="Z298" s="179">
        <v>3366.8230000000003</v>
      </c>
      <c r="AA298" s="179">
        <v>1939.136</v>
      </c>
      <c r="AB298" s="179">
        <v>6570.4489999999996</v>
      </c>
      <c r="AC298" s="179">
        <v>8919.1640000000007</v>
      </c>
      <c r="AD298" s="179">
        <v>10611.615</v>
      </c>
      <c r="AE298" s="179">
        <v>6015.9299999999994</v>
      </c>
      <c r="AF298" s="179">
        <v>3567.1990000000001</v>
      </c>
      <c r="AG298" s="179">
        <v>21487.59</v>
      </c>
      <c r="AH298" s="179">
        <v>4960.1399999999994</v>
      </c>
      <c r="AI298" s="179">
        <v>5614.1239999999998</v>
      </c>
      <c r="AJ298" s="179">
        <v>5770.0019999999995</v>
      </c>
      <c r="AK298" s="179">
        <v>4797.896999999999</v>
      </c>
      <c r="AL298" s="179">
        <v>8171.8130000000001</v>
      </c>
      <c r="AM298" s="179">
        <v>11446.867</v>
      </c>
      <c r="AN298" s="179">
        <v>16406.608</v>
      </c>
      <c r="AO298" s="179">
        <v>17063.420000000002</v>
      </c>
      <c r="AP298" s="179">
        <v>16753.006000000001</v>
      </c>
      <c r="AQ298" s="179">
        <v>5779.5360000000001</v>
      </c>
      <c r="AR298" s="179">
        <v>7304.5619999999999</v>
      </c>
      <c r="AS298" s="179">
        <v>14751.823</v>
      </c>
      <c r="AT298" s="179">
        <v>-844.82200000000012</v>
      </c>
      <c r="AU298" s="179">
        <v>1539.0040000000004</v>
      </c>
      <c r="AV298" s="179">
        <v>56.381999999999607</v>
      </c>
      <c r="AW298" s="179">
        <v>16820.174999999999</v>
      </c>
      <c r="AX298" s="179">
        <v>19581.381999999998</v>
      </c>
      <c r="AY298" s="179">
        <v>20730.698</v>
      </c>
      <c r="AZ298" s="179">
        <v>6523.7260000000006</v>
      </c>
      <c r="BA298" s="179">
        <v>7197.58</v>
      </c>
      <c r="BB298" s="179">
        <v>8327.6970000000001</v>
      </c>
      <c r="BC298" s="179">
        <v>17561.529000000002</v>
      </c>
      <c r="BD298" s="179">
        <v>10841.707999999999</v>
      </c>
      <c r="BE298" s="179">
        <v>12773.053</v>
      </c>
      <c r="BF298" s="179">
        <v>15038.792000000001</v>
      </c>
      <c r="BG298" s="179">
        <v>18682.773000000001</v>
      </c>
      <c r="BH298" s="179">
        <v>19493.773000000001</v>
      </c>
      <c r="BI298" s="179">
        <v>4267.0110000000004</v>
      </c>
      <c r="BJ298" s="179">
        <v>11574.571999999998</v>
      </c>
      <c r="BK298" s="179">
        <v>16078.025</v>
      </c>
      <c r="BL298" s="179">
        <v>-10877.828</v>
      </c>
      <c r="BM298" s="179">
        <v>-9051.5210000000006</v>
      </c>
      <c r="BN298" s="179">
        <v>-18435.781000000003</v>
      </c>
      <c r="BO298" s="179">
        <v>9201.9330000000009</v>
      </c>
      <c r="BP298" s="179">
        <v>12280.962</v>
      </c>
      <c r="BQ298" s="179">
        <v>13380.379999999997</v>
      </c>
      <c r="BR298" s="179">
        <v>3659.9210000000003</v>
      </c>
      <c r="BS298" s="179">
        <v>605.47199999999998</v>
      </c>
      <c r="BT298" s="179">
        <v>391.67399999999998</v>
      </c>
      <c r="BU298" s="179">
        <v>3993.8179999999993</v>
      </c>
      <c r="BV298" s="179">
        <v>3567.0800000000004</v>
      </c>
      <c r="BW298" s="179">
        <v>2450.7660000000001</v>
      </c>
      <c r="BX298" s="179">
        <v>19612.740000000002</v>
      </c>
      <c r="BY298" s="179">
        <v>6050.9720000000007</v>
      </c>
      <c r="BZ298" s="179">
        <v>22569.994999999995</v>
      </c>
      <c r="CA298" s="179">
        <v>20891.648000000001</v>
      </c>
      <c r="CB298" s="179">
        <v>9854.2179999999989</v>
      </c>
      <c r="CC298" s="179">
        <v>12203.462</v>
      </c>
      <c r="CD298" s="179">
        <v>23404.512999999999</v>
      </c>
      <c r="CE298" s="179">
        <v>25177.758000000002</v>
      </c>
      <c r="CF298" s="179">
        <v>23253.175999999999</v>
      </c>
      <c r="CG298" s="179">
        <v>16563.3</v>
      </c>
      <c r="CH298" s="179">
        <v>13434.68</v>
      </c>
      <c r="CI298" s="179">
        <v>23702.923999999995</v>
      </c>
      <c r="CJ298" s="179">
        <v>3021.9779999999992</v>
      </c>
      <c r="CK298" s="179">
        <v>-20486.252999999997</v>
      </c>
      <c r="CL298" s="179">
        <v>58.509999999999764</v>
      </c>
      <c r="CM298" s="179">
        <v>2047.8430000000003</v>
      </c>
      <c r="CN298" s="179">
        <v>3832.3919999999998</v>
      </c>
      <c r="CO298" s="179">
        <v>6348.3150000000005</v>
      </c>
      <c r="CP298" s="179">
        <v>4522.7110000000002</v>
      </c>
      <c r="CQ298" s="179">
        <v>365.68599999999969</v>
      </c>
      <c r="CR298" s="179">
        <v>2925.4879999999998</v>
      </c>
      <c r="CS298" s="179">
        <v>2267.2529999999997</v>
      </c>
      <c r="CT298" s="179">
        <v>1170.1949999999997</v>
      </c>
      <c r="CU298" s="179">
        <v>3218.0379999999996</v>
      </c>
      <c r="CV298" s="179">
        <v>15285.673999999999</v>
      </c>
      <c r="CW298" s="179">
        <v>15907.341</v>
      </c>
      <c r="CX298" s="179">
        <v>16858.124</v>
      </c>
      <c r="CY298" s="179">
        <v>19161.946</v>
      </c>
      <c r="CZ298" s="179">
        <v>13310.970999999998</v>
      </c>
      <c r="DA298" s="179">
        <v>14371.461000000001</v>
      </c>
      <c r="DB298" s="179">
        <v>23915.864000000001</v>
      </c>
      <c r="DC298" s="179">
        <v>16090.184999999999</v>
      </c>
      <c r="DD298" s="179">
        <v>19454.496000000003</v>
      </c>
      <c r="DE298" s="179">
        <v>9823.5990000000002</v>
      </c>
      <c r="DF298" s="179">
        <v>4953.2929999999997</v>
      </c>
      <c r="DG298" s="179">
        <v>-2040.1659999999993</v>
      </c>
      <c r="DH298" s="179">
        <v>23857.136999999999</v>
      </c>
      <c r="DI298" s="179">
        <v>23960.895</v>
      </c>
      <c r="DJ298" s="179">
        <v>30583.119999999999</v>
      </c>
      <c r="DK298" s="179">
        <v>19168.589</v>
      </c>
      <c r="DL298" s="179">
        <v>11237.946</v>
      </c>
      <c r="DM298" s="179">
        <v>15705.275000000001</v>
      </c>
      <c r="DN298" s="179">
        <v>9427.7420000000002</v>
      </c>
      <c r="DO298" s="179">
        <v>9020.4740000000002</v>
      </c>
      <c r="DP298" s="179">
        <v>-3959.7459999999996</v>
      </c>
      <c r="DQ298" s="179">
        <v>8083.5229999999992</v>
      </c>
      <c r="DR298" s="179">
        <v>5664.9859999999999</v>
      </c>
      <c r="DS298" s="179">
        <v>5093.7450000000008</v>
      </c>
      <c r="DT298" s="179">
        <v>13348.543000000001</v>
      </c>
      <c r="DU298" s="179">
        <v>7709.1540000000005</v>
      </c>
      <c r="DV298" s="179">
        <v>6553.951</v>
      </c>
      <c r="DW298" s="179">
        <v>7413.0190000000002</v>
      </c>
      <c r="DX298" s="179">
        <v>249.18000000000029</v>
      </c>
      <c r="DY298" s="179">
        <v>8440.5990000000002</v>
      </c>
      <c r="DZ298" s="179">
        <v>6352.7029999999995</v>
      </c>
      <c r="EA298" s="179">
        <v>5967.634</v>
      </c>
      <c r="EB298" s="179">
        <v>9337.9369999999999</v>
      </c>
      <c r="EC298" s="179">
        <v>9657.487000000001</v>
      </c>
      <c r="ED298" s="179">
        <v>8589.2160000000003</v>
      </c>
      <c r="EE298" s="179">
        <v>11520.574000000001</v>
      </c>
      <c r="EF298" s="278">
        <f t="shared" si="8"/>
        <v>157843.68599999996</v>
      </c>
      <c r="EG298" s="278">
        <f t="shared" si="9"/>
        <v>95139.997000000003</v>
      </c>
    </row>
    <row r="299" spans="1:137" x14ac:dyDescent="0.2">
      <c r="A299" s="182" t="str">
        <f>IF('1'!$A$1=1,B299,C299)</f>
        <v>Equity and investment fund shares</v>
      </c>
      <c r="B299" s="183" t="s">
        <v>376</v>
      </c>
      <c r="C299" s="183" t="s">
        <v>375</v>
      </c>
      <c r="D299" s="179">
        <v>-21157.370999999999</v>
      </c>
      <c r="E299" s="179">
        <v>-20954.788</v>
      </c>
      <c r="F299" s="179">
        <v>-28256.302</v>
      </c>
      <c r="G299" s="179">
        <v>20029.754999999997</v>
      </c>
      <c r="H299" s="179">
        <v>24178.036</v>
      </c>
      <c r="I299" s="179">
        <v>26222.547999999999</v>
      </c>
      <c r="J299" s="179">
        <v>15730.581</v>
      </c>
      <c r="K299" s="179">
        <v>16739.195</v>
      </c>
      <c r="L299" s="179">
        <v>4334.9009999999998</v>
      </c>
      <c r="M299" s="179">
        <v>-10614.875</v>
      </c>
      <c r="N299" s="179">
        <v>-13544.636</v>
      </c>
      <c r="O299" s="179">
        <v>2130.1630000000005</v>
      </c>
      <c r="P299" s="179">
        <v>-3469.1360000000004</v>
      </c>
      <c r="Q299" s="179">
        <v>19504.466</v>
      </c>
      <c r="R299" s="179">
        <v>3558.0820000000003</v>
      </c>
      <c r="S299" s="179">
        <v>23809.803</v>
      </c>
      <c r="T299" s="179">
        <v>12905.716</v>
      </c>
      <c r="U299" s="179">
        <v>16717.398999999998</v>
      </c>
      <c r="V299" s="179">
        <v>8263.9879999999994</v>
      </c>
      <c r="W299" s="179">
        <v>5614.518</v>
      </c>
      <c r="X299" s="179">
        <v>12769.875</v>
      </c>
      <c r="Y299" s="179">
        <v>1236.3490000000002</v>
      </c>
      <c r="Z299" s="179">
        <v>2904.2060000000001</v>
      </c>
      <c r="AA299" s="179">
        <v>786.13599999999997</v>
      </c>
      <c r="AB299" s="179">
        <v>6543.2979999999998</v>
      </c>
      <c r="AC299" s="179">
        <v>6000.165</v>
      </c>
      <c r="AD299" s="179">
        <v>7884.4570000000003</v>
      </c>
      <c r="AE299" s="179">
        <v>5962.2159999999994</v>
      </c>
      <c r="AF299" s="179">
        <v>3672.8940000000002</v>
      </c>
      <c r="AG299" s="179">
        <v>20391.018</v>
      </c>
      <c r="AH299" s="179">
        <v>5505.4949999999999</v>
      </c>
      <c r="AI299" s="179">
        <v>3588.9380000000001</v>
      </c>
      <c r="AJ299" s="179">
        <v>5717.7849999999999</v>
      </c>
      <c r="AK299" s="179">
        <v>3598.4219999999996</v>
      </c>
      <c r="AL299" s="179">
        <v>6115.5069999999996</v>
      </c>
      <c r="AM299" s="179">
        <v>5310.6859999999997</v>
      </c>
      <c r="AN299" s="179">
        <v>14871.154</v>
      </c>
      <c r="AO299" s="179">
        <v>16764.538</v>
      </c>
      <c r="AP299" s="179">
        <v>14961.804</v>
      </c>
      <c r="AQ299" s="179">
        <v>4105.8240000000005</v>
      </c>
      <c r="AR299" s="179">
        <v>6650.0309999999999</v>
      </c>
      <c r="AS299" s="179">
        <v>12708.053</v>
      </c>
      <c r="AT299" s="179">
        <v>-5359.34</v>
      </c>
      <c r="AU299" s="179">
        <v>-3874.9910000000004</v>
      </c>
      <c r="AV299" s="179">
        <v>-2283.4930000000004</v>
      </c>
      <c r="AW299" s="179">
        <v>18310.925999999999</v>
      </c>
      <c r="AX299" s="179">
        <v>16089.695</v>
      </c>
      <c r="AY299" s="179">
        <v>18424.199000000001</v>
      </c>
      <c r="AZ299" s="179">
        <v>8781.94</v>
      </c>
      <c r="BA299" s="179">
        <v>7224.741</v>
      </c>
      <c r="BB299" s="179">
        <v>9509.6919999999991</v>
      </c>
      <c r="BC299" s="179">
        <v>15068.060000000001</v>
      </c>
      <c r="BD299" s="179">
        <v>9496.3859999999986</v>
      </c>
      <c r="BE299" s="179">
        <v>8930.5370000000003</v>
      </c>
      <c r="BF299" s="179">
        <v>10197.537</v>
      </c>
      <c r="BG299" s="179">
        <v>12850.718000000001</v>
      </c>
      <c r="BH299" s="179">
        <v>15629.696</v>
      </c>
      <c r="BI299" s="179">
        <v>5432.9970000000003</v>
      </c>
      <c r="BJ299" s="179">
        <v>10721.707999999999</v>
      </c>
      <c r="BK299" s="179">
        <v>12276.905999999999</v>
      </c>
      <c r="BL299" s="179">
        <v>-9768.3379999999997</v>
      </c>
      <c r="BM299" s="179">
        <v>-11658.752</v>
      </c>
      <c r="BN299" s="179">
        <v>-16375.622000000001</v>
      </c>
      <c r="BO299" s="179">
        <v>10889.861000000001</v>
      </c>
      <c r="BP299" s="179">
        <v>10859.803</v>
      </c>
      <c r="BQ299" s="179">
        <v>11537.572999999999</v>
      </c>
      <c r="BR299" s="179">
        <v>710.1339999999999</v>
      </c>
      <c r="BS299" s="179">
        <v>-1788.8920000000001</v>
      </c>
      <c r="BT299" s="179">
        <v>-2070.277</v>
      </c>
      <c r="BU299" s="179">
        <v>8610.7849999999999</v>
      </c>
      <c r="BV299" s="179">
        <v>6114.9930000000004</v>
      </c>
      <c r="BW299" s="179">
        <v>3577.5540000000001</v>
      </c>
      <c r="BX299" s="179">
        <v>20910.849000000002</v>
      </c>
      <c r="BY299" s="179">
        <v>7863.4750000000004</v>
      </c>
      <c r="BZ299" s="179">
        <v>28045.719999999998</v>
      </c>
      <c r="CA299" s="179">
        <v>23181.909</v>
      </c>
      <c r="CB299" s="179">
        <v>16699.723999999998</v>
      </c>
      <c r="CC299" s="179">
        <v>14110.252999999999</v>
      </c>
      <c r="CD299" s="179">
        <v>17308.454000000002</v>
      </c>
      <c r="CE299" s="179">
        <v>18401.192000000003</v>
      </c>
      <c r="CF299" s="179">
        <v>20446.758999999998</v>
      </c>
      <c r="CG299" s="179">
        <v>8360.7739999999994</v>
      </c>
      <c r="CH299" s="179">
        <v>11821.46</v>
      </c>
      <c r="CI299" s="179">
        <v>-19103.848000000002</v>
      </c>
      <c r="CJ299" s="179">
        <v>11416.359</v>
      </c>
      <c r="CK299" s="179">
        <v>-2159.4389999999999</v>
      </c>
      <c r="CL299" s="179">
        <v>-2574.4320000000002</v>
      </c>
      <c r="CM299" s="179">
        <v>2428.1570000000002</v>
      </c>
      <c r="CN299" s="179">
        <v>2779.2149999999997</v>
      </c>
      <c r="CO299" s="179">
        <v>4037.1770000000001</v>
      </c>
      <c r="CP299" s="179">
        <v>1496.9540000000002</v>
      </c>
      <c r="CQ299" s="179">
        <v>-1828.4300000000003</v>
      </c>
      <c r="CR299" s="179">
        <v>-1645.587</v>
      </c>
      <c r="CS299" s="179">
        <v>4168.8209999999999</v>
      </c>
      <c r="CT299" s="179">
        <v>3400.88</v>
      </c>
      <c r="CU299" s="179">
        <v>1572.4499999999998</v>
      </c>
      <c r="CV299" s="179">
        <v>13676.655999999999</v>
      </c>
      <c r="CW299" s="179">
        <v>15724.498</v>
      </c>
      <c r="CX299" s="179">
        <v>16053.615</v>
      </c>
      <c r="CY299" s="179">
        <v>14664.008</v>
      </c>
      <c r="CZ299" s="179">
        <v>11189.991999999998</v>
      </c>
      <c r="DA299" s="179">
        <v>12177.344000000001</v>
      </c>
      <c r="DB299" s="179">
        <v>20514.985000000001</v>
      </c>
      <c r="DC299" s="179">
        <v>15395.380999999999</v>
      </c>
      <c r="DD299" s="179">
        <v>19747.044000000002</v>
      </c>
      <c r="DE299" s="179">
        <v>9020.1810000000005</v>
      </c>
      <c r="DF299" s="179">
        <v>6182.5769999999993</v>
      </c>
      <c r="DG299" s="179">
        <v>-6454.3429999999989</v>
      </c>
      <c r="DH299" s="179">
        <v>16397.048999999999</v>
      </c>
      <c r="DI299" s="179">
        <v>16859.964</v>
      </c>
      <c r="DJ299" s="179">
        <v>28185.96</v>
      </c>
      <c r="DK299" s="179">
        <v>16334.629000000001</v>
      </c>
      <c r="DL299" s="179">
        <v>11833.596</v>
      </c>
      <c r="DM299" s="179">
        <v>13317.102000000001</v>
      </c>
      <c r="DN299" s="179">
        <v>14387.553</v>
      </c>
      <c r="DO299" s="179">
        <v>8114.3070000000007</v>
      </c>
      <c r="DP299" s="179">
        <v>-3093.5519999999997</v>
      </c>
      <c r="DQ299" s="179">
        <v>7836.0669999999991</v>
      </c>
      <c r="DR299" s="179">
        <v>9179.7579999999998</v>
      </c>
      <c r="DS299" s="179">
        <v>417.52</v>
      </c>
      <c r="DT299" s="179">
        <v>4421.442</v>
      </c>
      <c r="DU299" s="179">
        <v>5417.2430000000004</v>
      </c>
      <c r="DV299" s="179">
        <v>788.13400000000001</v>
      </c>
      <c r="DW299" s="179">
        <v>6046.3720000000003</v>
      </c>
      <c r="DX299" s="179">
        <v>5066.66</v>
      </c>
      <c r="DY299" s="179">
        <v>18793.844000000001</v>
      </c>
      <c r="DZ299" s="179">
        <v>3845.0569999999998</v>
      </c>
      <c r="EA299" s="179">
        <v>2942.375</v>
      </c>
      <c r="EB299" s="179">
        <v>5867.1989999999996</v>
      </c>
      <c r="EC299" s="179">
        <v>6993.3530000000001</v>
      </c>
      <c r="ED299" s="179">
        <v>5936.6639999999998</v>
      </c>
      <c r="EE299" s="179">
        <v>7384.9830000000002</v>
      </c>
      <c r="EF299" s="278">
        <f t="shared" si="8"/>
        <v>139769.95299999998</v>
      </c>
      <c r="EG299" s="278">
        <f t="shared" si="9"/>
        <v>73503.326000000001</v>
      </c>
    </row>
    <row r="300" spans="1:137" s="9" customFormat="1" x14ac:dyDescent="0.2">
      <c r="A300" s="186" t="str">
        <f>IF('1'!$A$1=1,B300,C300)</f>
        <v>Equity other than reinvestment of earnings</v>
      </c>
      <c r="B300" s="187" t="s">
        <v>378</v>
      </c>
      <c r="C300" s="187" t="s">
        <v>377</v>
      </c>
      <c r="D300" s="176">
        <v>1407.329</v>
      </c>
      <c r="E300" s="176">
        <v>6585.0910000000003</v>
      </c>
      <c r="F300" s="176">
        <v>-627.91800000000001</v>
      </c>
      <c r="G300" s="176">
        <v>5518.402</v>
      </c>
      <c r="H300" s="176">
        <v>8156.95</v>
      </c>
      <c r="I300" s="176">
        <v>9299.9809999999998</v>
      </c>
      <c r="J300" s="176">
        <v>14816.771000000001</v>
      </c>
      <c r="K300" s="176">
        <v>15830.867</v>
      </c>
      <c r="L300" s="176">
        <v>3419.9969999999998</v>
      </c>
      <c r="M300" s="176">
        <v>2686.4810000000002</v>
      </c>
      <c r="N300" s="176">
        <v>1655.1959999999999</v>
      </c>
      <c r="O300" s="176">
        <v>19592.819</v>
      </c>
      <c r="P300" s="176">
        <v>2789.8649999999998</v>
      </c>
      <c r="Q300" s="176">
        <v>26577.804</v>
      </c>
      <c r="R300" s="176">
        <v>13125.369000000001</v>
      </c>
      <c r="S300" s="176">
        <v>12327.788</v>
      </c>
      <c r="T300" s="176">
        <v>1588.008</v>
      </c>
      <c r="U300" s="176">
        <v>5389.49</v>
      </c>
      <c r="V300" s="176">
        <v>7966.1869999999999</v>
      </c>
      <c r="W300" s="176">
        <v>5439.0640000000003</v>
      </c>
      <c r="X300" s="176">
        <v>13164.007</v>
      </c>
      <c r="Y300" s="176">
        <v>798.47500000000002</v>
      </c>
      <c r="Z300" s="176">
        <v>2518.692</v>
      </c>
      <c r="AA300" s="176">
        <v>52.408999999999999</v>
      </c>
      <c r="AB300" s="176">
        <v>1357.5309999999999</v>
      </c>
      <c r="AC300" s="176">
        <v>945.97199999999998</v>
      </c>
      <c r="AD300" s="176">
        <v>945.05499999999995</v>
      </c>
      <c r="AE300" s="176">
        <v>1315.9849999999999</v>
      </c>
      <c r="AF300" s="176">
        <v>713.44</v>
      </c>
      <c r="AG300" s="176">
        <v>15508.662</v>
      </c>
      <c r="AH300" s="176">
        <v>4414.7839999999997</v>
      </c>
      <c r="AI300" s="176">
        <v>3255.6790000000001</v>
      </c>
      <c r="AJ300" s="176">
        <v>5038.9610000000002</v>
      </c>
      <c r="AK300" s="176">
        <v>1386.059</v>
      </c>
      <c r="AL300" s="176">
        <v>3444.98</v>
      </c>
      <c r="AM300" s="176">
        <v>2036.222</v>
      </c>
      <c r="AN300" s="176">
        <v>1137.373</v>
      </c>
      <c r="AO300" s="176">
        <v>3206.1840000000002</v>
      </c>
      <c r="AP300" s="176">
        <v>1527.79</v>
      </c>
      <c r="AQ300" s="176">
        <v>1229.1320000000001</v>
      </c>
      <c r="AR300" s="176">
        <v>2906.116</v>
      </c>
      <c r="AS300" s="176">
        <v>10297.453</v>
      </c>
      <c r="AT300" s="176">
        <v>1478.4380000000001</v>
      </c>
      <c r="AU300" s="176">
        <v>659.57299999999998</v>
      </c>
      <c r="AV300" s="176">
        <v>1832.432</v>
      </c>
      <c r="AW300" s="176">
        <v>5484.84</v>
      </c>
      <c r="AX300" s="176">
        <v>4553.16</v>
      </c>
      <c r="AY300" s="176">
        <v>5613.4059999999999</v>
      </c>
      <c r="AZ300" s="176">
        <v>3289.7429999999999</v>
      </c>
      <c r="BA300" s="176">
        <v>2227.1759999999999</v>
      </c>
      <c r="BB300" s="176">
        <v>3653.4409999999998</v>
      </c>
      <c r="BC300" s="176">
        <v>6354.3239999999996</v>
      </c>
      <c r="BD300" s="176">
        <v>2321.3389999999999</v>
      </c>
      <c r="BE300" s="176">
        <v>2650.011</v>
      </c>
      <c r="BF300" s="176">
        <v>1313.319</v>
      </c>
      <c r="BG300" s="176">
        <v>378.70499999999998</v>
      </c>
      <c r="BH300" s="176">
        <v>1387.105</v>
      </c>
      <c r="BI300" s="176">
        <v>4837.6000000000004</v>
      </c>
      <c r="BJ300" s="176">
        <v>5799.4690000000001</v>
      </c>
      <c r="BK300" s="176">
        <v>8098.0360000000001</v>
      </c>
      <c r="BL300" s="176">
        <v>2821.9639999999999</v>
      </c>
      <c r="BM300" s="176">
        <v>2287.4769999999999</v>
      </c>
      <c r="BN300" s="176">
        <v>1928.097</v>
      </c>
      <c r="BO300" s="176">
        <v>2096.2979999999998</v>
      </c>
      <c r="BP300" s="176">
        <v>1796.56</v>
      </c>
      <c r="BQ300" s="176">
        <v>1148.4159999999999</v>
      </c>
      <c r="BR300" s="176">
        <v>1338.329</v>
      </c>
      <c r="BS300" s="176">
        <v>-3109.92</v>
      </c>
      <c r="BT300" s="176">
        <v>1902.4169999999999</v>
      </c>
      <c r="BU300" s="176">
        <v>5268.4409999999998</v>
      </c>
      <c r="BV300" s="176">
        <v>622.82299999999998</v>
      </c>
      <c r="BW300" s="176">
        <v>2197.2379999999998</v>
      </c>
      <c r="BX300" s="176">
        <v>1664.9659999999999</v>
      </c>
      <c r="BY300" s="176">
        <v>1840.3879999999999</v>
      </c>
      <c r="BZ300" s="176">
        <v>3113.1030000000001</v>
      </c>
      <c r="CA300" s="176">
        <v>2066.8209999999999</v>
      </c>
      <c r="CB300" s="176">
        <v>1242.1279999999999</v>
      </c>
      <c r="CC300" s="176">
        <v>2696.7469999999998</v>
      </c>
      <c r="CD300" s="176">
        <v>1279.0840000000001</v>
      </c>
      <c r="CE300" s="176">
        <v>1499.952</v>
      </c>
      <c r="CF300" s="176">
        <v>1229.4780000000001</v>
      </c>
      <c r="CG300" s="176">
        <v>1397.8579999999999</v>
      </c>
      <c r="CH300" s="176">
        <v>2459.498</v>
      </c>
      <c r="CI300" s="176">
        <v>11865.069</v>
      </c>
      <c r="CJ300" s="176">
        <v>1315.12</v>
      </c>
      <c r="CK300" s="176">
        <v>1079.7190000000001</v>
      </c>
      <c r="CL300" s="176">
        <v>468.07799999999997</v>
      </c>
      <c r="CM300" s="176">
        <v>58.51</v>
      </c>
      <c r="CN300" s="176">
        <v>-29.254999999999999</v>
      </c>
      <c r="CO300" s="176">
        <v>146.27500000000001</v>
      </c>
      <c r="CP300" s="176">
        <v>2006.5550000000001</v>
      </c>
      <c r="CQ300" s="176">
        <v>438.82299999999998</v>
      </c>
      <c r="CR300" s="176">
        <v>694.803</v>
      </c>
      <c r="CS300" s="176">
        <v>2047.8420000000001</v>
      </c>
      <c r="CT300" s="176">
        <v>2632.9389999999999</v>
      </c>
      <c r="CU300" s="176">
        <v>4022.5459999999998</v>
      </c>
      <c r="CV300" s="176">
        <v>365.68599999999998</v>
      </c>
      <c r="CW300" s="176">
        <v>3583.723</v>
      </c>
      <c r="CX300" s="176">
        <v>731.37199999999996</v>
      </c>
      <c r="CY300" s="176">
        <v>3437.4479999999999</v>
      </c>
      <c r="CZ300" s="176">
        <v>-182.84299999999999</v>
      </c>
      <c r="DA300" s="176">
        <v>-1279.9010000000001</v>
      </c>
      <c r="DB300" s="176">
        <v>5156.1729999999998</v>
      </c>
      <c r="DC300" s="176">
        <v>1755.2929999999999</v>
      </c>
      <c r="DD300" s="176">
        <v>2925.4879999999998</v>
      </c>
      <c r="DE300" s="176">
        <v>2446.77</v>
      </c>
      <c r="DF300" s="176">
        <v>1663.1489999999999</v>
      </c>
      <c r="DG300" s="176">
        <v>3227.172</v>
      </c>
      <c r="DH300" s="176">
        <v>984.58</v>
      </c>
      <c r="DI300" s="176">
        <v>1329.0509999999999</v>
      </c>
      <c r="DJ300" s="176">
        <v>10013.941999999999</v>
      </c>
      <c r="DK300" s="176">
        <v>2833.96</v>
      </c>
      <c r="DL300" s="176">
        <v>1270.722</v>
      </c>
      <c r="DM300" s="176">
        <v>1011.938</v>
      </c>
      <c r="DN300" s="176">
        <v>5246.7430000000004</v>
      </c>
      <c r="DO300" s="176">
        <v>617.84100000000001</v>
      </c>
      <c r="DP300" s="176">
        <v>1856.1310000000001</v>
      </c>
      <c r="DQ300" s="176">
        <v>2309.578</v>
      </c>
      <c r="DR300" s="176">
        <v>6450.6409999999996</v>
      </c>
      <c r="DS300" s="176">
        <v>3841.1849999999999</v>
      </c>
      <c r="DT300" s="176">
        <v>421.09</v>
      </c>
      <c r="DU300" s="176">
        <v>666.73800000000006</v>
      </c>
      <c r="DV300" s="176">
        <v>-2032.5540000000001</v>
      </c>
      <c r="DW300" s="176">
        <v>1200.992</v>
      </c>
      <c r="DX300" s="176">
        <v>1702.73</v>
      </c>
      <c r="DY300" s="176">
        <v>11850.101000000001</v>
      </c>
      <c r="DZ300" s="176">
        <v>877.67600000000004</v>
      </c>
      <c r="EA300" s="176">
        <v>1243.2570000000001</v>
      </c>
      <c r="EB300" s="176">
        <v>3553.3739999999998</v>
      </c>
      <c r="EC300" s="176">
        <v>3288.5410000000002</v>
      </c>
      <c r="ED300" s="176">
        <v>2189.4079999999999</v>
      </c>
      <c r="EE300" s="176">
        <v>5485.9870000000001</v>
      </c>
      <c r="EF300" s="277">
        <f t="shared" si="8"/>
        <v>37766.312000000005</v>
      </c>
      <c r="EG300" s="277">
        <f t="shared" si="9"/>
        <v>30447.34</v>
      </c>
    </row>
    <row r="301" spans="1:137" ht="25.5" x14ac:dyDescent="0.2">
      <c r="A301" s="242" t="str">
        <f>IF('1'!$A$1=1,B301,C301)</f>
        <v>Direct investor in direct investment enterprises</v>
      </c>
      <c r="B301" s="243" t="s">
        <v>379</v>
      </c>
      <c r="C301" s="243" t="s">
        <v>334</v>
      </c>
      <c r="D301" s="176">
        <v>1407.329</v>
      </c>
      <c r="E301" s="176">
        <v>6585.0910000000003</v>
      </c>
      <c r="F301" s="176">
        <v>-627.91800000000001</v>
      </c>
      <c r="G301" s="176">
        <v>5518.402</v>
      </c>
      <c r="H301" s="176">
        <v>8156.95</v>
      </c>
      <c r="I301" s="176">
        <v>9299.9809999999998</v>
      </c>
      <c r="J301" s="176">
        <v>14816.771000000001</v>
      </c>
      <c r="K301" s="176">
        <v>15830.867</v>
      </c>
      <c r="L301" s="176">
        <v>3419.9969999999998</v>
      </c>
      <c r="M301" s="176">
        <v>2686.4810000000002</v>
      </c>
      <c r="N301" s="176">
        <v>1655.1959999999999</v>
      </c>
      <c r="O301" s="176">
        <v>19592.819</v>
      </c>
      <c r="P301" s="176">
        <v>2789.8649999999998</v>
      </c>
      <c r="Q301" s="176">
        <v>26577.804</v>
      </c>
      <c r="R301" s="176">
        <v>13125.369000000001</v>
      </c>
      <c r="S301" s="176">
        <v>12327.788</v>
      </c>
      <c r="T301" s="176">
        <v>1588.008</v>
      </c>
      <c r="U301" s="176">
        <v>5389.49</v>
      </c>
      <c r="V301" s="176">
        <v>7966.1869999999999</v>
      </c>
      <c r="W301" s="176">
        <v>5439.0640000000003</v>
      </c>
      <c r="X301" s="176">
        <v>13164.007</v>
      </c>
      <c r="Y301" s="176">
        <v>798.47500000000002</v>
      </c>
      <c r="Z301" s="176">
        <v>2518.692</v>
      </c>
      <c r="AA301" s="176">
        <v>52.408999999999999</v>
      </c>
      <c r="AB301" s="176">
        <v>1357.5309999999999</v>
      </c>
      <c r="AC301" s="176">
        <v>945.97199999999998</v>
      </c>
      <c r="AD301" s="176">
        <v>945.05499999999995</v>
      </c>
      <c r="AE301" s="176">
        <v>1315.9849999999999</v>
      </c>
      <c r="AF301" s="176">
        <v>713.44</v>
      </c>
      <c r="AG301" s="176">
        <v>15508.662</v>
      </c>
      <c r="AH301" s="176">
        <v>4414.7839999999997</v>
      </c>
      <c r="AI301" s="176">
        <v>3255.6790000000001</v>
      </c>
      <c r="AJ301" s="176">
        <v>5038.9610000000002</v>
      </c>
      <c r="AK301" s="176">
        <v>1386.059</v>
      </c>
      <c r="AL301" s="176">
        <v>3444.98</v>
      </c>
      <c r="AM301" s="176">
        <v>2036.222</v>
      </c>
      <c r="AN301" s="176">
        <v>1137.373</v>
      </c>
      <c r="AO301" s="176">
        <v>3206.1840000000002</v>
      </c>
      <c r="AP301" s="176">
        <v>1527.79</v>
      </c>
      <c r="AQ301" s="176">
        <v>1229.1320000000001</v>
      </c>
      <c r="AR301" s="176">
        <v>2906.116</v>
      </c>
      <c r="AS301" s="176">
        <v>10297.453</v>
      </c>
      <c r="AT301" s="176">
        <v>1478.4380000000001</v>
      </c>
      <c r="AU301" s="176">
        <v>659.57299999999998</v>
      </c>
      <c r="AV301" s="176">
        <v>1832.432</v>
      </c>
      <c r="AW301" s="176">
        <v>5484.84</v>
      </c>
      <c r="AX301" s="176">
        <v>4553.16</v>
      </c>
      <c r="AY301" s="176">
        <v>5613.4059999999999</v>
      </c>
      <c r="AZ301" s="176">
        <v>3289.7429999999999</v>
      </c>
      <c r="BA301" s="176">
        <v>2227.1759999999999</v>
      </c>
      <c r="BB301" s="176">
        <v>3653.4409999999998</v>
      </c>
      <c r="BC301" s="176">
        <v>6354.3239999999996</v>
      </c>
      <c r="BD301" s="176">
        <v>2321.3389999999999</v>
      </c>
      <c r="BE301" s="176">
        <v>2650.011</v>
      </c>
      <c r="BF301" s="176">
        <v>1313.319</v>
      </c>
      <c r="BG301" s="176">
        <v>378.70499999999998</v>
      </c>
      <c r="BH301" s="176">
        <v>1387.105</v>
      </c>
      <c r="BI301" s="176">
        <v>4837.6000000000004</v>
      </c>
      <c r="BJ301" s="176">
        <v>5799.4690000000001</v>
      </c>
      <c r="BK301" s="176">
        <v>8098.0360000000001</v>
      </c>
      <c r="BL301" s="176">
        <v>2821.9639999999999</v>
      </c>
      <c r="BM301" s="176">
        <v>2287.4769999999999</v>
      </c>
      <c r="BN301" s="176">
        <v>1928.097</v>
      </c>
      <c r="BO301" s="176">
        <v>2096.2979999999998</v>
      </c>
      <c r="BP301" s="176">
        <v>1796.56</v>
      </c>
      <c r="BQ301" s="176">
        <v>1148.4159999999999</v>
      </c>
      <c r="BR301" s="176">
        <v>1338.329</v>
      </c>
      <c r="BS301" s="176">
        <v>-3109.92</v>
      </c>
      <c r="BT301" s="176">
        <v>1902.4169999999999</v>
      </c>
      <c r="BU301" s="176">
        <v>5268.4409999999998</v>
      </c>
      <c r="BV301" s="176">
        <v>622.82299999999998</v>
      </c>
      <c r="BW301" s="176">
        <v>2197.2379999999998</v>
      </c>
      <c r="BX301" s="176">
        <v>1664.9659999999999</v>
      </c>
      <c r="BY301" s="176">
        <v>1840.3879999999999</v>
      </c>
      <c r="BZ301" s="176">
        <v>3113.1030000000001</v>
      </c>
      <c r="CA301" s="176">
        <v>2066.8209999999999</v>
      </c>
      <c r="CB301" s="176">
        <v>1242.1279999999999</v>
      </c>
      <c r="CC301" s="176">
        <v>2696.7469999999998</v>
      </c>
      <c r="CD301" s="176">
        <v>1279.0840000000001</v>
      </c>
      <c r="CE301" s="176">
        <v>1499.952</v>
      </c>
      <c r="CF301" s="176">
        <v>1229.4780000000001</v>
      </c>
      <c r="CG301" s="176">
        <v>1397.8579999999999</v>
      </c>
      <c r="CH301" s="176">
        <v>2459.498</v>
      </c>
      <c r="CI301" s="176">
        <v>11865.069</v>
      </c>
      <c r="CJ301" s="176">
        <v>1315.12</v>
      </c>
      <c r="CK301" s="176">
        <v>1079.7190000000001</v>
      </c>
      <c r="CL301" s="176">
        <v>468.07799999999997</v>
      </c>
      <c r="CM301" s="176">
        <v>58.51</v>
      </c>
      <c r="CN301" s="176">
        <v>-29.254999999999999</v>
      </c>
      <c r="CO301" s="176">
        <v>146.27500000000001</v>
      </c>
      <c r="CP301" s="176">
        <v>2006.5550000000001</v>
      </c>
      <c r="CQ301" s="176">
        <v>438.82299999999998</v>
      </c>
      <c r="CR301" s="176">
        <v>694.803</v>
      </c>
      <c r="CS301" s="176">
        <v>2047.8420000000001</v>
      </c>
      <c r="CT301" s="176">
        <v>2632.9389999999999</v>
      </c>
      <c r="CU301" s="176">
        <v>4022.5459999999998</v>
      </c>
      <c r="CV301" s="176">
        <v>365.68599999999998</v>
      </c>
      <c r="CW301" s="176">
        <v>3583.723</v>
      </c>
      <c r="CX301" s="176">
        <v>731.37199999999996</v>
      </c>
      <c r="CY301" s="176">
        <v>3437.4479999999999</v>
      </c>
      <c r="CZ301" s="176">
        <v>-182.84299999999999</v>
      </c>
      <c r="DA301" s="176">
        <v>-1279.9010000000001</v>
      </c>
      <c r="DB301" s="176">
        <v>5156.1729999999998</v>
      </c>
      <c r="DC301" s="176">
        <v>1755.2929999999999</v>
      </c>
      <c r="DD301" s="176">
        <v>2925.4879999999998</v>
      </c>
      <c r="DE301" s="176">
        <v>2446.77</v>
      </c>
      <c r="DF301" s="176">
        <v>1663.1489999999999</v>
      </c>
      <c r="DG301" s="176">
        <v>3227.172</v>
      </c>
      <c r="DH301" s="176">
        <v>984.58</v>
      </c>
      <c r="DI301" s="176">
        <v>1329.0509999999999</v>
      </c>
      <c r="DJ301" s="176">
        <v>10013.941999999999</v>
      </c>
      <c r="DK301" s="176">
        <v>2833.96</v>
      </c>
      <c r="DL301" s="176">
        <v>1270.722</v>
      </c>
      <c r="DM301" s="176">
        <v>1011.938</v>
      </c>
      <c r="DN301" s="176">
        <v>5246.7430000000004</v>
      </c>
      <c r="DO301" s="176">
        <v>617.84100000000001</v>
      </c>
      <c r="DP301" s="176">
        <v>1856.1310000000001</v>
      </c>
      <c r="DQ301" s="176">
        <v>2309.578</v>
      </c>
      <c r="DR301" s="176">
        <v>6450.6409999999996</v>
      </c>
      <c r="DS301" s="176">
        <v>3841.1849999999999</v>
      </c>
      <c r="DT301" s="176">
        <v>421.09</v>
      </c>
      <c r="DU301" s="176">
        <v>666.73800000000006</v>
      </c>
      <c r="DV301" s="176">
        <v>-2032.5540000000001</v>
      </c>
      <c r="DW301" s="176">
        <v>1200.992</v>
      </c>
      <c r="DX301" s="176">
        <v>1702.73</v>
      </c>
      <c r="DY301" s="176">
        <v>11850.101000000001</v>
      </c>
      <c r="DZ301" s="176">
        <v>877.67600000000004</v>
      </c>
      <c r="EA301" s="176">
        <v>1243.2570000000001</v>
      </c>
      <c r="EB301" s="176">
        <v>3553.3739999999998</v>
      </c>
      <c r="EC301" s="176">
        <v>3288.5410000000002</v>
      </c>
      <c r="ED301" s="176">
        <v>2189.4079999999999</v>
      </c>
      <c r="EE301" s="176">
        <v>5485.9870000000001</v>
      </c>
      <c r="EF301" s="277">
        <f t="shared" si="8"/>
        <v>37766.312000000005</v>
      </c>
      <c r="EG301" s="277">
        <f t="shared" si="9"/>
        <v>30447.34</v>
      </c>
    </row>
    <row r="302" spans="1:137" x14ac:dyDescent="0.2">
      <c r="A302" s="242" t="str">
        <f>IF('1'!$A$1=1,B302,C302)</f>
        <v>Reinvestment of earnings</v>
      </c>
      <c r="B302" s="187" t="s">
        <v>384</v>
      </c>
      <c r="C302" s="187" t="s">
        <v>383</v>
      </c>
      <c r="D302" s="176">
        <v>-22564.7</v>
      </c>
      <c r="E302" s="176">
        <v>-27539.879000000001</v>
      </c>
      <c r="F302" s="176">
        <v>-27628.383999999998</v>
      </c>
      <c r="G302" s="176">
        <v>14511.352999999999</v>
      </c>
      <c r="H302" s="176">
        <v>16021.085999999999</v>
      </c>
      <c r="I302" s="176">
        <v>16922.566999999999</v>
      </c>
      <c r="J302" s="176">
        <v>913.81</v>
      </c>
      <c r="K302" s="176">
        <v>908.32799999999997</v>
      </c>
      <c r="L302" s="176">
        <v>914.904</v>
      </c>
      <c r="M302" s="176">
        <v>-13301.356</v>
      </c>
      <c r="N302" s="176">
        <v>-15199.832</v>
      </c>
      <c r="O302" s="176">
        <v>-17462.655999999999</v>
      </c>
      <c r="P302" s="176">
        <v>-6259.0010000000002</v>
      </c>
      <c r="Q302" s="176">
        <v>-7073.3379999999997</v>
      </c>
      <c r="R302" s="176">
        <v>-9567.2870000000003</v>
      </c>
      <c r="S302" s="176">
        <v>11482.014999999999</v>
      </c>
      <c r="T302" s="176">
        <v>11317.708000000001</v>
      </c>
      <c r="U302" s="176">
        <v>11327.909</v>
      </c>
      <c r="V302" s="176">
        <v>297.80099999999999</v>
      </c>
      <c r="W302" s="176">
        <v>175.45400000000001</v>
      </c>
      <c r="X302" s="176">
        <v>-394.13200000000001</v>
      </c>
      <c r="Y302" s="176">
        <v>437.87400000000002</v>
      </c>
      <c r="Z302" s="176">
        <v>385.51400000000001</v>
      </c>
      <c r="AA302" s="176">
        <v>733.72699999999998</v>
      </c>
      <c r="AB302" s="176">
        <v>5185.7669999999998</v>
      </c>
      <c r="AC302" s="176">
        <v>5054.1930000000002</v>
      </c>
      <c r="AD302" s="176">
        <v>6939.402</v>
      </c>
      <c r="AE302" s="176">
        <v>4646.2309999999998</v>
      </c>
      <c r="AF302" s="176">
        <v>2959.4540000000002</v>
      </c>
      <c r="AG302" s="176">
        <v>4882.3559999999998</v>
      </c>
      <c r="AH302" s="176">
        <v>1090.711</v>
      </c>
      <c r="AI302" s="176">
        <v>333.25900000000001</v>
      </c>
      <c r="AJ302" s="176">
        <v>678.82399999999996</v>
      </c>
      <c r="AK302" s="176">
        <v>2212.3629999999998</v>
      </c>
      <c r="AL302" s="176">
        <v>2670.527</v>
      </c>
      <c r="AM302" s="176">
        <v>3274.4639999999999</v>
      </c>
      <c r="AN302" s="176">
        <v>13733.781000000001</v>
      </c>
      <c r="AO302" s="176">
        <v>13558.353999999999</v>
      </c>
      <c r="AP302" s="176">
        <v>13434.013999999999</v>
      </c>
      <c r="AQ302" s="176">
        <v>2876.692</v>
      </c>
      <c r="AR302" s="176">
        <v>3743.915</v>
      </c>
      <c r="AS302" s="176">
        <v>2410.6</v>
      </c>
      <c r="AT302" s="176">
        <v>-6837.7780000000002</v>
      </c>
      <c r="AU302" s="176">
        <v>-4534.5640000000003</v>
      </c>
      <c r="AV302" s="176">
        <v>-4115.9250000000002</v>
      </c>
      <c r="AW302" s="176">
        <v>12826.085999999999</v>
      </c>
      <c r="AX302" s="176">
        <v>11536.535</v>
      </c>
      <c r="AY302" s="176">
        <v>12810.793</v>
      </c>
      <c r="AZ302" s="176">
        <v>5492.1970000000001</v>
      </c>
      <c r="BA302" s="176">
        <v>4997.5649999999996</v>
      </c>
      <c r="BB302" s="176">
        <v>5856.2510000000002</v>
      </c>
      <c r="BC302" s="176">
        <v>8713.7360000000008</v>
      </c>
      <c r="BD302" s="176">
        <v>7175.0469999999996</v>
      </c>
      <c r="BE302" s="176">
        <v>6280.5259999999998</v>
      </c>
      <c r="BF302" s="176">
        <v>8884.2180000000008</v>
      </c>
      <c r="BG302" s="176">
        <v>12472.013000000001</v>
      </c>
      <c r="BH302" s="176">
        <v>14242.591</v>
      </c>
      <c r="BI302" s="176">
        <v>595.39700000000005</v>
      </c>
      <c r="BJ302" s="176">
        <v>4922.2389999999996</v>
      </c>
      <c r="BK302" s="176">
        <v>4178.87</v>
      </c>
      <c r="BL302" s="176">
        <v>-12590.302</v>
      </c>
      <c r="BM302" s="176">
        <v>-13946.228999999999</v>
      </c>
      <c r="BN302" s="176">
        <v>-18303.719000000001</v>
      </c>
      <c r="BO302" s="176">
        <v>8793.5630000000001</v>
      </c>
      <c r="BP302" s="176">
        <v>9063.2430000000004</v>
      </c>
      <c r="BQ302" s="176">
        <v>10389.156999999999</v>
      </c>
      <c r="BR302" s="176">
        <v>-628.19500000000005</v>
      </c>
      <c r="BS302" s="176">
        <v>1321.028</v>
      </c>
      <c r="BT302" s="176">
        <v>-3972.694</v>
      </c>
      <c r="BU302" s="176">
        <v>3342.3440000000001</v>
      </c>
      <c r="BV302" s="176">
        <v>5492.17</v>
      </c>
      <c r="BW302" s="176">
        <v>1380.316</v>
      </c>
      <c r="BX302" s="176">
        <v>19245.883000000002</v>
      </c>
      <c r="BY302" s="176">
        <v>6023.0870000000004</v>
      </c>
      <c r="BZ302" s="176">
        <v>24932.616999999998</v>
      </c>
      <c r="CA302" s="176">
        <v>21115.088</v>
      </c>
      <c r="CB302" s="176">
        <v>15457.596</v>
      </c>
      <c r="CC302" s="176">
        <v>11413.505999999999</v>
      </c>
      <c r="CD302" s="176">
        <v>16029.37</v>
      </c>
      <c r="CE302" s="176">
        <v>16901.240000000002</v>
      </c>
      <c r="CF302" s="176">
        <v>19217.280999999999</v>
      </c>
      <c r="CG302" s="176">
        <v>6962.9160000000002</v>
      </c>
      <c r="CH302" s="176">
        <v>9361.9619999999995</v>
      </c>
      <c r="CI302" s="176">
        <v>-30968.917000000001</v>
      </c>
      <c r="CJ302" s="176">
        <v>10101.239</v>
      </c>
      <c r="CK302" s="176">
        <v>-3239.1579999999999</v>
      </c>
      <c r="CL302" s="176">
        <v>-3042.51</v>
      </c>
      <c r="CM302" s="176">
        <v>2369.6469999999999</v>
      </c>
      <c r="CN302" s="176">
        <v>2808.47</v>
      </c>
      <c r="CO302" s="176">
        <v>3890.902</v>
      </c>
      <c r="CP302" s="176">
        <v>-509.601</v>
      </c>
      <c r="CQ302" s="176">
        <v>-2267.2530000000002</v>
      </c>
      <c r="CR302" s="176">
        <v>-2340.39</v>
      </c>
      <c r="CS302" s="176">
        <v>2120.9789999999998</v>
      </c>
      <c r="CT302" s="176">
        <v>767.94100000000003</v>
      </c>
      <c r="CU302" s="176">
        <v>-2450.096</v>
      </c>
      <c r="CV302" s="176">
        <v>13310.97</v>
      </c>
      <c r="CW302" s="176">
        <v>12140.775</v>
      </c>
      <c r="CX302" s="176">
        <v>15322.243</v>
      </c>
      <c r="CY302" s="176">
        <v>11226.56</v>
      </c>
      <c r="CZ302" s="176">
        <v>11372.834999999999</v>
      </c>
      <c r="DA302" s="176">
        <v>13457.245000000001</v>
      </c>
      <c r="DB302" s="176">
        <v>15358.812</v>
      </c>
      <c r="DC302" s="176">
        <v>13640.088</v>
      </c>
      <c r="DD302" s="176">
        <v>16821.556</v>
      </c>
      <c r="DE302" s="176">
        <v>6573.4110000000001</v>
      </c>
      <c r="DF302" s="176">
        <v>4519.4279999999999</v>
      </c>
      <c r="DG302" s="176">
        <v>-9681.5149999999994</v>
      </c>
      <c r="DH302" s="176">
        <v>15412.468999999999</v>
      </c>
      <c r="DI302" s="176">
        <v>15530.913</v>
      </c>
      <c r="DJ302" s="176">
        <v>18172.018</v>
      </c>
      <c r="DK302" s="176">
        <v>13500.669</v>
      </c>
      <c r="DL302" s="176">
        <v>10562.874</v>
      </c>
      <c r="DM302" s="176">
        <v>12305.164000000001</v>
      </c>
      <c r="DN302" s="176">
        <v>9140.81</v>
      </c>
      <c r="DO302" s="176">
        <v>7496.4660000000003</v>
      </c>
      <c r="DP302" s="176">
        <v>-4949.683</v>
      </c>
      <c r="DQ302" s="176">
        <v>5526.4889999999996</v>
      </c>
      <c r="DR302" s="176">
        <v>2729.1170000000002</v>
      </c>
      <c r="DS302" s="176">
        <v>-3423.665</v>
      </c>
      <c r="DT302" s="176">
        <v>4000.3519999999999</v>
      </c>
      <c r="DU302" s="176">
        <v>4750.5050000000001</v>
      </c>
      <c r="DV302" s="176">
        <v>2820.6880000000001</v>
      </c>
      <c r="DW302" s="176">
        <v>4845.38</v>
      </c>
      <c r="DX302" s="176">
        <v>3363.93</v>
      </c>
      <c r="DY302" s="176">
        <v>6943.7430000000004</v>
      </c>
      <c r="DZ302" s="176">
        <v>2967.3809999999999</v>
      </c>
      <c r="EA302" s="176">
        <v>1699.1179999999999</v>
      </c>
      <c r="EB302" s="176">
        <v>2313.8249999999998</v>
      </c>
      <c r="EC302" s="176">
        <v>3704.8119999999999</v>
      </c>
      <c r="ED302" s="176">
        <v>3747.2559999999999</v>
      </c>
      <c r="EE302" s="176">
        <v>1898.9960000000001</v>
      </c>
      <c r="EF302" s="277">
        <f t="shared" si="8"/>
        <v>102003.641</v>
      </c>
      <c r="EG302" s="277">
        <f t="shared" si="9"/>
        <v>43055.985999999997</v>
      </c>
    </row>
    <row r="303" spans="1:137" x14ac:dyDescent="0.2">
      <c r="A303" s="244" t="str">
        <f>IF('1'!$A$1=1,B303,C303)</f>
        <v>Debt instruments</v>
      </c>
      <c r="B303" s="245" t="s">
        <v>381</v>
      </c>
      <c r="C303" s="245" t="s">
        <v>380</v>
      </c>
      <c r="D303" s="179">
        <v>332.06699999999995</v>
      </c>
      <c r="E303" s="179">
        <v>1444.3140000000001</v>
      </c>
      <c r="F303" s="179">
        <v>1907.0099999999998</v>
      </c>
      <c r="G303" s="179">
        <v>-3633.5160000000001</v>
      </c>
      <c r="H303" s="179">
        <v>627.45800000000008</v>
      </c>
      <c r="I303" s="179">
        <v>-828.07999999999993</v>
      </c>
      <c r="J303" s="179">
        <v>-9725.5460000000003</v>
      </c>
      <c r="K303" s="179">
        <v>-129.76099999999997</v>
      </c>
      <c r="L303" s="179">
        <v>-1045.6040000000003</v>
      </c>
      <c r="M303" s="179">
        <v>-2402.5439999999999</v>
      </c>
      <c r="N303" s="179">
        <v>-2261.3240000000001</v>
      </c>
      <c r="O303" s="179">
        <v>-1568.3629999999998</v>
      </c>
      <c r="P303" s="179">
        <v>-1479.8409999999999</v>
      </c>
      <c r="Q303" s="179">
        <v>-2296.1950000000002</v>
      </c>
      <c r="R303" s="179">
        <v>-2451.1240000000003</v>
      </c>
      <c r="S303" s="179">
        <v>1358.3630000000001</v>
      </c>
      <c r="T303" s="179">
        <v>100.82599999999991</v>
      </c>
      <c r="U303" s="179">
        <v>548.92999999999995</v>
      </c>
      <c r="V303" s="179">
        <v>1538.6399999999999</v>
      </c>
      <c r="W303" s="179">
        <v>1203.1109999999999</v>
      </c>
      <c r="X303" s="179">
        <v>840.81500000000005</v>
      </c>
      <c r="Y303" s="179">
        <v>257.57299999999998</v>
      </c>
      <c r="Z303" s="179">
        <v>462.61700000000008</v>
      </c>
      <c r="AA303" s="179">
        <v>1153</v>
      </c>
      <c r="AB303" s="179">
        <v>27.151000000000067</v>
      </c>
      <c r="AC303" s="179">
        <v>2918.9989999999998</v>
      </c>
      <c r="AD303" s="179">
        <v>2727.1579999999999</v>
      </c>
      <c r="AE303" s="179">
        <v>53.714000000000169</v>
      </c>
      <c r="AF303" s="179">
        <v>-105.69500000000016</v>
      </c>
      <c r="AG303" s="179">
        <v>1096.5720000000001</v>
      </c>
      <c r="AH303" s="179">
        <v>-545.35500000000002</v>
      </c>
      <c r="AI303" s="179">
        <v>2025.1860000000001</v>
      </c>
      <c r="AJ303" s="179">
        <v>52.217000000000041</v>
      </c>
      <c r="AK303" s="179">
        <v>1199.4749999999999</v>
      </c>
      <c r="AL303" s="179">
        <v>2056.306</v>
      </c>
      <c r="AM303" s="179">
        <v>6136.1810000000005</v>
      </c>
      <c r="AN303" s="179">
        <v>1535.454</v>
      </c>
      <c r="AO303" s="179">
        <v>298.88200000000006</v>
      </c>
      <c r="AP303" s="179">
        <v>1791.202</v>
      </c>
      <c r="AQ303" s="179">
        <v>1673.712</v>
      </c>
      <c r="AR303" s="179">
        <v>654.53099999999995</v>
      </c>
      <c r="AS303" s="179">
        <v>2043.77</v>
      </c>
      <c r="AT303" s="179">
        <v>4514.518</v>
      </c>
      <c r="AU303" s="179">
        <v>5413.9950000000008</v>
      </c>
      <c r="AV303" s="179">
        <v>2339.875</v>
      </c>
      <c r="AW303" s="179">
        <v>-1490.7510000000002</v>
      </c>
      <c r="AX303" s="179">
        <v>3491.6869999999999</v>
      </c>
      <c r="AY303" s="179">
        <v>2306.4990000000003</v>
      </c>
      <c r="AZ303" s="179">
        <v>-2258.2139999999999</v>
      </c>
      <c r="BA303" s="179">
        <v>-27.160999999999945</v>
      </c>
      <c r="BB303" s="179">
        <v>-1181.9949999999999</v>
      </c>
      <c r="BC303" s="179">
        <v>2493.4690000000001</v>
      </c>
      <c r="BD303" s="179">
        <v>1345.3220000000001</v>
      </c>
      <c r="BE303" s="179">
        <v>3842.5160000000001</v>
      </c>
      <c r="BF303" s="179">
        <v>4841.2550000000001</v>
      </c>
      <c r="BG303" s="179">
        <v>5832.0550000000003</v>
      </c>
      <c r="BH303" s="179">
        <v>3864.0770000000002</v>
      </c>
      <c r="BI303" s="179">
        <v>-1165.9859999999999</v>
      </c>
      <c r="BJ303" s="179">
        <v>852.86400000000003</v>
      </c>
      <c r="BK303" s="179">
        <v>3801.1190000000006</v>
      </c>
      <c r="BL303" s="179">
        <v>-1109.49</v>
      </c>
      <c r="BM303" s="179">
        <v>2607.2310000000002</v>
      </c>
      <c r="BN303" s="179">
        <v>-2060.1590000000001</v>
      </c>
      <c r="BO303" s="179">
        <v>-1687.9279999999999</v>
      </c>
      <c r="BP303" s="179">
        <v>1421.1590000000001</v>
      </c>
      <c r="BQ303" s="179">
        <v>1842.8069999999998</v>
      </c>
      <c r="BR303" s="179">
        <v>2949.7870000000003</v>
      </c>
      <c r="BS303" s="179">
        <v>2394.364</v>
      </c>
      <c r="BT303" s="179">
        <v>2461.951</v>
      </c>
      <c r="BU303" s="179">
        <v>-4616.9670000000006</v>
      </c>
      <c r="BV303" s="179">
        <v>-2547.913</v>
      </c>
      <c r="BW303" s="179">
        <v>-1126.788</v>
      </c>
      <c r="BX303" s="179">
        <v>-1298.1089999999999</v>
      </c>
      <c r="BY303" s="179">
        <v>-1812.5029999999999</v>
      </c>
      <c r="BZ303" s="179">
        <v>-5475.7250000000004</v>
      </c>
      <c r="CA303" s="179">
        <v>-2290.261</v>
      </c>
      <c r="CB303" s="179">
        <v>-6845.5059999999994</v>
      </c>
      <c r="CC303" s="179">
        <v>-1906.7909999999999</v>
      </c>
      <c r="CD303" s="179">
        <v>6096.0589999999993</v>
      </c>
      <c r="CE303" s="179">
        <v>6776.5659999999998</v>
      </c>
      <c r="CF303" s="179">
        <v>2806.4170000000004</v>
      </c>
      <c r="CG303" s="179">
        <v>8202.5259999999998</v>
      </c>
      <c r="CH303" s="179">
        <v>1613.2200000000007</v>
      </c>
      <c r="CI303" s="179">
        <v>42806.771999999997</v>
      </c>
      <c r="CJ303" s="179">
        <v>-8394.3810000000012</v>
      </c>
      <c r="CK303" s="179">
        <v>-18326.813999999998</v>
      </c>
      <c r="CL303" s="179">
        <v>2632.942</v>
      </c>
      <c r="CM303" s="179">
        <v>-380.31399999999985</v>
      </c>
      <c r="CN303" s="179">
        <v>1053.1769999999999</v>
      </c>
      <c r="CO303" s="179">
        <v>2311.1380000000004</v>
      </c>
      <c r="CP303" s="179">
        <v>3025.7570000000001</v>
      </c>
      <c r="CQ303" s="179">
        <v>2194.116</v>
      </c>
      <c r="CR303" s="179">
        <v>4571.0749999999998</v>
      </c>
      <c r="CS303" s="179">
        <v>-1901.5680000000002</v>
      </c>
      <c r="CT303" s="179">
        <v>-2230.6850000000004</v>
      </c>
      <c r="CU303" s="179">
        <v>1645.588</v>
      </c>
      <c r="CV303" s="179">
        <v>1609.018</v>
      </c>
      <c r="CW303" s="179">
        <v>182.84300000000002</v>
      </c>
      <c r="CX303" s="179">
        <v>804.50900000000001</v>
      </c>
      <c r="CY303" s="179">
        <v>4497.9380000000001</v>
      </c>
      <c r="CZ303" s="179">
        <v>2120.9790000000003</v>
      </c>
      <c r="DA303" s="179">
        <v>2194.1169999999997</v>
      </c>
      <c r="DB303" s="179">
        <v>3400.8789999999999</v>
      </c>
      <c r="DC303" s="179">
        <v>694.80399999999997</v>
      </c>
      <c r="DD303" s="179">
        <v>-292.548</v>
      </c>
      <c r="DE303" s="179">
        <v>803.41800000000001</v>
      </c>
      <c r="DF303" s="179">
        <v>-1229.2840000000001</v>
      </c>
      <c r="DG303" s="179">
        <v>4414.1769999999997</v>
      </c>
      <c r="DH303" s="179">
        <v>7460.0879999999997</v>
      </c>
      <c r="DI303" s="179">
        <v>7100.9309999999996</v>
      </c>
      <c r="DJ303" s="179">
        <v>2397.16</v>
      </c>
      <c r="DK303" s="179">
        <v>2833.96</v>
      </c>
      <c r="DL303" s="179">
        <v>-595.65000000000009</v>
      </c>
      <c r="DM303" s="179">
        <v>2388.1730000000002</v>
      </c>
      <c r="DN303" s="179">
        <v>-4959.8109999999997</v>
      </c>
      <c r="DO303" s="179">
        <v>906.16700000000003</v>
      </c>
      <c r="DP303" s="179">
        <v>-866.19399999999996</v>
      </c>
      <c r="DQ303" s="179">
        <v>247.45600000000002</v>
      </c>
      <c r="DR303" s="179">
        <v>-3514.7719999999999</v>
      </c>
      <c r="DS303" s="179">
        <v>4676.2250000000004</v>
      </c>
      <c r="DT303" s="179">
        <v>8927.1010000000006</v>
      </c>
      <c r="DU303" s="179">
        <v>2291.9109999999996</v>
      </c>
      <c r="DV303" s="179">
        <v>5765.817</v>
      </c>
      <c r="DW303" s="179">
        <v>1366.6469999999999</v>
      </c>
      <c r="DX303" s="179">
        <v>-4817.4799999999996</v>
      </c>
      <c r="DY303" s="179">
        <v>-10353.245000000001</v>
      </c>
      <c r="DZ303" s="179">
        <v>2507.6459999999997</v>
      </c>
      <c r="EA303" s="179">
        <v>3025.259</v>
      </c>
      <c r="EB303" s="179">
        <v>3470.7379999999998</v>
      </c>
      <c r="EC303" s="179">
        <v>2664.134</v>
      </c>
      <c r="ED303" s="179">
        <v>2652.5520000000001</v>
      </c>
      <c r="EE303" s="179">
        <v>4135.5910000000003</v>
      </c>
      <c r="EF303" s="278">
        <f t="shared" si="8"/>
        <v>18073.732999999993</v>
      </c>
      <c r="EG303" s="278">
        <f t="shared" si="9"/>
        <v>21636.671000000002</v>
      </c>
    </row>
    <row r="304" spans="1:137" ht="25.5" x14ac:dyDescent="0.2">
      <c r="A304" s="246" t="str">
        <f>IF('1'!$A$1=1,B304,C304)</f>
        <v>Direct investor in direct investment enterprises</v>
      </c>
      <c r="B304" s="247" t="s">
        <v>379</v>
      </c>
      <c r="C304" s="247" t="s">
        <v>334</v>
      </c>
      <c r="D304" s="176">
        <v>600.88199999999995</v>
      </c>
      <c r="E304" s="176">
        <v>1860.472</v>
      </c>
      <c r="F304" s="176">
        <v>2279.1089999999999</v>
      </c>
      <c r="G304" s="176">
        <v>-4042.2860000000001</v>
      </c>
      <c r="H304" s="176">
        <v>250.983</v>
      </c>
      <c r="I304" s="176">
        <v>-1210.271</v>
      </c>
      <c r="J304" s="176">
        <v>-10835.172</v>
      </c>
      <c r="K304" s="176">
        <v>-1254.3579999999999</v>
      </c>
      <c r="L304" s="176">
        <v>-2156.5590000000002</v>
      </c>
      <c r="M304" s="176">
        <v>-2664.64</v>
      </c>
      <c r="N304" s="176">
        <v>-2541.076</v>
      </c>
      <c r="O304" s="176">
        <v>-1849.2629999999999</v>
      </c>
      <c r="P304" s="176">
        <v>-1407.0619999999999</v>
      </c>
      <c r="Q304" s="176">
        <v>-2243.4090000000001</v>
      </c>
      <c r="R304" s="176">
        <v>-2398.4110000000001</v>
      </c>
      <c r="S304" s="176">
        <v>563.84900000000005</v>
      </c>
      <c r="T304" s="176">
        <v>-680.57500000000005</v>
      </c>
      <c r="U304" s="176">
        <v>-249.51300000000001</v>
      </c>
      <c r="V304" s="176">
        <v>744.50300000000004</v>
      </c>
      <c r="W304" s="176">
        <v>401.03699999999998</v>
      </c>
      <c r="X304" s="176">
        <v>52.551000000000002</v>
      </c>
      <c r="Y304" s="176">
        <v>463.63099999999997</v>
      </c>
      <c r="Z304" s="176">
        <v>668.22400000000005</v>
      </c>
      <c r="AA304" s="176">
        <v>1336.431</v>
      </c>
      <c r="AB304" s="176">
        <v>1221.778</v>
      </c>
      <c r="AC304" s="176">
        <v>4108.2209999999995</v>
      </c>
      <c r="AD304" s="176">
        <v>3888.2249999999999</v>
      </c>
      <c r="AE304" s="176">
        <v>1208.557</v>
      </c>
      <c r="AF304" s="176">
        <v>1030.5239999999999</v>
      </c>
      <c r="AG304" s="176">
        <v>2219.2530000000002</v>
      </c>
      <c r="AH304" s="176">
        <v>-285.66199999999998</v>
      </c>
      <c r="AI304" s="176">
        <v>2281.5390000000002</v>
      </c>
      <c r="AJ304" s="176">
        <v>339.41199999999998</v>
      </c>
      <c r="AK304" s="176">
        <v>506.44499999999999</v>
      </c>
      <c r="AL304" s="176">
        <v>1335.2639999999999</v>
      </c>
      <c r="AM304" s="176">
        <v>5420.7520000000004</v>
      </c>
      <c r="AN304" s="176">
        <v>540.25199999999995</v>
      </c>
      <c r="AO304" s="176">
        <v>-652.10500000000002</v>
      </c>
      <c r="AP304" s="176">
        <v>842.91899999999998</v>
      </c>
      <c r="AQ304" s="176">
        <v>1569.105</v>
      </c>
      <c r="AR304" s="176">
        <v>549.80600000000004</v>
      </c>
      <c r="AS304" s="176">
        <v>1938.961</v>
      </c>
      <c r="AT304" s="176">
        <v>1610.442</v>
      </c>
      <c r="AU304" s="176">
        <v>2390.9520000000002</v>
      </c>
      <c r="AV304" s="176">
        <v>-761.16399999999999</v>
      </c>
      <c r="AW304" s="176">
        <v>-1997.0440000000001</v>
      </c>
      <c r="AX304" s="176">
        <v>2988.884</v>
      </c>
      <c r="AY304" s="176">
        <v>1834.0830000000001</v>
      </c>
      <c r="AZ304" s="176">
        <v>-1561.2339999999999</v>
      </c>
      <c r="BA304" s="176">
        <v>651.85599999999999</v>
      </c>
      <c r="BB304" s="176">
        <v>-564.13400000000001</v>
      </c>
      <c r="BC304" s="176">
        <v>2091.297</v>
      </c>
      <c r="BD304" s="176">
        <v>949.63900000000001</v>
      </c>
      <c r="BE304" s="176">
        <v>3445.0140000000001</v>
      </c>
      <c r="BF304" s="176">
        <v>3656.692</v>
      </c>
      <c r="BG304" s="176">
        <v>4670.6930000000002</v>
      </c>
      <c r="BH304" s="176">
        <v>2724.67</v>
      </c>
      <c r="BI304" s="176">
        <v>-719.43799999999999</v>
      </c>
      <c r="BJ304" s="176">
        <v>1267.1110000000001</v>
      </c>
      <c r="BK304" s="176">
        <v>4155.2610000000004</v>
      </c>
      <c r="BL304" s="176">
        <v>-964.774</v>
      </c>
      <c r="BM304" s="176">
        <v>2779.4070000000002</v>
      </c>
      <c r="BN304" s="176">
        <v>-1901.6849999999999</v>
      </c>
      <c r="BO304" s="176">
        <v>-1442.9069999999999</v>
      </c>
      <c r="BP304" s="176">
        <v>1662.4880000000001</v>
      </c>
      <c r="BQ304" s="176">
        <v>2083.1729999999998</v>
      </c>
      <c r="BR304" s="176">
        <v>1993.837</v>
      </c>
      <c r="BS304" s="176">
        <v>1403.5920000000001</v>
      </c>
      <c r="BT304" s="176">
        <v>1482.7660000000001</v>
      </c>
      <c r="BU304" s="176">
        <v>-4560.317</v>
      </c>
      <c r="BV304" s="176">
        <v>-2491.2930000000001</v>
      </c>
      <c r="BW304" s="176">
        <v>-1042.28</v>
      </c>
      <c r="BX304" s="176">
        <v>-790.154</v>
      </c>
      <c r="BY304" s="176">
        <v>-1422.1179999999999</v>
      </c>
      <c r="BZ304" s="176">
        <v>-6392.9790000000003</v>
      </c>
      <c r="CA304" s="176">
        <v>-2206.471</v>
      </c>
      <c r="CB304" s="176">
        <v>-3560.768</v>
      </c>
      <c r="CC304" s="176">
        <v>-1307.5139999999999</v>
      </c>
      <c r="CD304" s="176">
        <v>-299.36</v>
      </c>
      <c r="CE304" s="176">
        <v>1526.7360000000001</v>
      </c>
      <c r="CF304" s="176">
        <v>-641.46699999999998</v>
      </c>
      <c r="CG304" s="176">
        <v>7358.5360000000001</v>
      </c>
      <c r="CH304" s="176">
        <v>5395.0290000000005</v>
      </c>
      <c r="CI304" s="176">
        <v>42044.796000000002</v>
      </c>
      <c r="CJ304" s="176">
        <v>-7107.2430000000004</v>
      </c>
      <c r="CK304" s="176">
        <v>-16962.957999999999</v>
      </c>
      <c r="CL304" s="176">
        <v>672.86300000000006</v>
      </c>
      <c r="CM304" s="176">
        <v>1316.471</v>
      </c>
      <c r="CN304" s="176">
        <v>1053.1759999999999</v>
      </c>
      <c r="CO304" s="176">
        <v>731.37300000000005</v>
      </c>
      <c r="CP304" s="176">
        <v>2420.6060000000002</v>
      </c>
      <c r="CQ304" s="176">
        <v>4168.82</v>
      </c>
      <c r="CR304" s="176">
        <v>2962.0569999999998</v>
      </c>
      <c r="CS304" s="176">
        <v>1353.038</v>
      </c>
      <c r="CT304" s="176">
        <v>292.54899999999998</v>
      </c>
      <c r="CU304" s="176">
        <v>585.09799999999996</v>
      </c>
      <c r="CV304" s="176">
        <v>694.803</v>
      </c>
      <c r="CW304" s="176">
        <v>329.11700000000002</v>
      </c>
      <c r="CX304" s="176">
        <v>219.41200000000001</v>
      </c>
      <c r="CY304" s="176">
        <v>2632.9389999999999</v>
      </c>
      <c r="CZ304" s="176">
        <v>1499.3130000000001</v>
      </c>
      <c r="DA304" s="176">
        <v>1462.7439999999999</v>
      </c>
      <c r="DB304" s="176">
        <v>2669.5079999999998</v>
      </c>
      <c r="DC304" s="176">
        <v>255.98</v>
      </c>
      <c r="DD304" s="176">
        <v>-1353.038</v>
      </c>
      <c r="DE304" s="176">
        <v>182.595</v>
      </c>
      <c r="DF304" s="176">
        <v>-36.155000000000001</v>
      </c>
      <c r="DG304" s="176">
        <v>3412.6410000000001</v>
      </c>
      <c r="DH304" s="176">
        <v>6816.3249999999998</v>
      </c>
      <c r="DI304" s="176">
        <v>6379.4459999999999</v>
      </c>
      <c r="DJ304" s="176">
        <v>-1043.924</v>
      </c>
      <c r="DK304" s="176">
        <v>1102.095</v>
      </c>
      <c r="DL304" s="176">
        <v>-277.97000000000003</v>
      </c>
      <c r="DM304" s="176">
        <v>2064.3530000000001</v>
      </c>
      <c r="DN304" s="176">
        <v>-4959.8109999999997</v>
      </c>
      <c r="DO304" s="176">
        <v>288.32600000000002</v>
      </c>
      <c r="DP304" s="176">
        <v>-2433.5940000000001</v>
      </c>
      <c r="DQ304" s="176">
        <v>164.97</v>
      </c>
      <c r="DR304" s="176">
        <v>-9179.7579999999998</v>
      </c>
      <c r="DS304" s="176">
        <v>-626.28</v>
      </c>
      <c r="DT304" s="176">
        <v>8421.7929999999997</v>
      </c>
      <c r="DU304" s="176">
        <v>4833.848</v>
      </c>
      <c r="DV304" s="176">
        <v>3816.2240000000002</v>
      </c>
      <c r="DW304" s="176">
        <v>372.72199999999998</v>
      </c>
      <c r="DX304" s="176">
        <v>-207.65</v>
      </c>
      <c r="DY304" s="176">
        <v>-10769.039000000001</v>
      </c>
      <c r="DZ304" s="176">
        <v>2256.8809999999999</v>
      </c>
      <c r="EA304" s="176">
        <v>2445.0720000000001</v>
      </c>
      <c r="EB304" s="176">
        <v>2189.87</v>
      </c>
      <c r="EC304" s="176">
        <v>1373.694</v>
      </c>
      <c r="ED304" s="176">
        <v>1642.056</v>
      </c>
      <c r="EE304" s="176">
        <v>3755.7910000000002</v>
      </c>
      <c r="EF304" s="277">
        <f t="shared" si="8"/>
        <v>-1705.8219999999994</v>
      </c>
      <c r="EG304" s="277">
        <f t="shared" si="9"/>
        <v>20131.261999999999</v>
      </c>
    </row>
    <row r="305" spans="1:137" ht="25.5" x14ac:dyDescent="0.2">
      <c r="A305" s="248" t="str">
        <f>IF('1'!$A$1=1,B305,C305)</f>
        <v>Direct investment enterprises in direct investor (reverse investment)</v>
      </c>
      <c r="B305" s="247" t="s">
        <v>382</v>
      </c>
      <c r="C305" s="247" t="s">
        <v>336</v>
      </c>
      <c r="D305" s="176">
        <v>0</v>
      </c>
      <c r="E305" s="176">
        <v>0</v>
      </c>
      <c r="F305" s="176">
        <v>0</v>
      </c>
      <c r="G305" s="176">
        <v>0</v>
      </c>
      <c r="H305" s="176">
        <v>0</v>
      </c>
      <c r="I305" s="176">
        <v>0</v>
      </c>
      <c r="J305" s="176">
        <v>0</v>
      </c>
      <c r="K305" s="176">
        <v>0</v>
      </c>
      <c r="L305" s="176">
        <v>0</v>
      </c>
      <c r="M305" s="176">
        <v>0</v>
      </c>
      <c r="N305" s="176">
        <v>0</v>
      </c>
      <c r="O305" s="176">
        <v>0</v>
      </c>
      <c r="P305" s="176">
        <v>0</v>
      </c>
      <c r="Q305" s="176">
        <v>0</v>
      </c>
      <c r="R305" s="176">
        <v>0</v>
      </c>
      <c r="S305" s="176">
        <v>0</v>
      </c>
      <c r="T305" s="176">
        <v>0</v>
      </c>
      <c r="U305" s="176">
        <v>0</v>
      </c>
      <c r="V305" s="176">
        <v>0</v>
      </c>
      <c r="W305" s="176">
        <v>0</v>
      </c>
      <c r="X305" s="176">
        <v>0</v>
      </c>
      <c r="Y305" s="176">
        <v>0</v>
      </c>
      <c r="Z305" s="176">
        <v>0</v>
      </c>
      <c r="AA305" s="176">
        <v>0</v>
      </c>
      <c r="AB305" s="176">
        <v>0</v>
      </c>
      <c r="AC305" s="176">
        <v>0</v>
      </c>
      <c r="AD305" s="176">
        <v>0</v>
      </c>
      <c r="AE305" s="176">
        <v>0</v>
      </c>
      <c r="AF305" s="176">
        <v>0</v>
      </c>
      <c r="AG305" s="176">
        <v>0</v>
      </c>
      <c r="AH305" s="176">
        <v>0</v>
      </c>
      <c r="AI305" s="176">
        <v>0</v>
      </c>
      <c r="AJ305" s="176">
        <v>0</v>
      </c>
      <c r="AK305" s="176">
        <v>0</v>
      </c>
      <c r="AL305" s="176">
        <v>0</v>
      </c>
      <c r="AM305" s="176">
        <v>0</v>
      </c>
      <c r="AN305" s="176">
        <v>0</v>
      </c>
      <c r="AO305" s="176">
        <v>0</v>
      </c>
      <c r="AP305" s="176">
        <v>0</v>
      </c>
      <c r="AQ305" s="176">
        <v>0</v>
      </c>
      <c r="AR305" s="176">
        <v>0</v>
      </c>
      <c r="AS305" s="176">
        <v>0</v>
      </c>
      <c r="AT305" s="176">
        <v>0</v>
      </c>
      <c r="AU305" s="176">
        <v>0</v>
      </c>
      <c r="AV305" s="176">
        <v>0</v>
      </c>
      <c r="AW305" s="176">
        <v>0</v>
      </c>
      <c r="AX305" s="176">
        <v>0</v>
      </c>
      <c r="AY305" s="176">
        <v>0</v>
      </c>
      <c r="AZ305" s="176">
        <v>0</v>
      </c>
      <c r="BA305" s="176">
        <v>0</v>
      </c>
      <c r="BB305" s="176">
        <v>0</v>
      </c>
      <c r="BC305" s="176">
        <v>0</v>
      </c>
      <c r="BD305" s="176">
        <v>0</v>
      </c>
      <c r="BE305" s="176">
        <v>0</v>
      </c>
      <c r="BF305" s="176">
        <v>0</v>
      </c>
      <c r="BG305" s="176">
        <v>0</v>
      </c>
      <c r="BH305" s="176">
        <v>0</v>
      </c>
      <c r="BI305" s="176">
        <v>0</v>
      </c>
      <c r="BJ305" s="176">
        <v>0</v>
      </c>
      <c r="BK305" s="176">
        <v>0</v>
      </c>
      <c r="BL305" s="176">
        <v>0</v>
      </c>
      <c r="BM305" s="176">
        <v>0</v>
      </c>
      <c r="BN305" s="176">
        <v>0</v>
      </c>
      <c r="BO305" s="176">
        <v>0</v>
      </c>
      <c r="BP305" s="176">
        <v>0</v>
      </c>
      <c r="BQ305" s="176">
        <v>0</v>
      </c>
      <c r="BR305" s="176">
        <v>0</v>
      </c>
      <c r="BS305" s="176">
        <v>0</v>
      </c>
      <c r="BT305" s="176">
        <v>0</v>
      </c>
      <c r="BU305" s="176">
        <v>0</v>
      </c>
      <c r="BV305" s="176">
        <v>0</v>
      </c>
      <c r="BW305" s="176">
        <v>0</v>
      </c>
      <c r="BX305" s="176">
        <v>0</v>
      </c>
      <c r="BY305" s="176">
        <v>0</v>
      </c>
      <c r="BZ305" s="176">
        <v>0</v>
      </c>
      <c r="CA305" s="176">
        <v>0</v>
      </c>
      <c r="CB305" s="176">
        <v>0</v>
      </c>
      <c r="CC305" s="176">
        <v>0</v>
      </c>
      <c r="CD305" s="176">
        <v>136.07300000000001</v>
      </c>
      <c r="CE305" s="176">
        <v>107.139</v>
      </c>
      <c r="CF305" s="176">
        <v>133.63900000000001</v>
      </c>
      <c r="CG305" s="176">
        <v>0</v>
      </c>
      <c r="CH305" s="176">
        <v>0</v>
      </c>
      <c r="CI305" s="176">
        <v>299.34800000000001</v>
      </c>
      <c r="CJ305" s="176">
        <v>0</v>
      </c>
      <c r="CK305" s="176">
        <v>85.241</v>
      </c>
      <c r="CL305" s="176">
        <v>0</v>
      </c>
      <c r="CM305" s="176">
        <v>0</v>
      </c>
      <c r="CN305" s="176">
        <v>58.51</v>
      </c>
      <c r="CO305" s="176">
        <v>87.765000000000001</v>
      </c>
      <c r="CP305" s="176">
        <v>0</v>
      </c>
      <c r="CQ305" s="176">
        <v>0</v>
      </c>
      <c r="CR305" s="176">
        <v>0</v>
      </c>
      <c r="CS305" s="176">
        <v>0</v>
      </c>
      <c r="CT305" s="176">
        <v>0</v>
      </c>
      <c r="CU305" s="176">
        <v>0</v>
      </c>
      <c r="CV305" s="176">
        <v>0</v>
      </c>
      <c r="CW305" s="176">
        <v>0</v>
      </c>
      <c r="CX305" s="176">
        <v>0</v>
      </c>
      <c r="CY305" s="176">
        <v>0</v>
      </c>
      <c r="CZ305" s="176">
        <v>36.569000000000003</v>
      </c>
      <c r="DA305" s="176">
        <v>36.569000000000003</v>
      </c>
      <c r="DB305" s="176">
        <v>0</v>
      </c>
      <c r="DC305" s="176">
        <v>0</v>
      </c>
      <c r="DD305" s="176">
        <v>36.569000000000003</v>
      </c>
      <c r="DE305" s="176">
        <v>0</v>
      </c>
      <c r="DF305" s="176">
        <v>0</v>
      </c>
      <c r="DG305" s="176">
        <v>37.094000000000001</v>
      </c>
      <c r="DH305" s="176">
        <v>0</v>
      </c>
      <c r="DI305" s="176">
        <v>37.972999999999999</v>
      </c>
      <c r="DJ305" s="176">
        <v>2513.1509999999998</v>
      </c>
      <c r="DK305" s="176">
        <v>0</v>
      </c>
      <c r="DL305" s="176">
        <v>-119.13</v>
      </c>
      <c r="DM305" s="176">
        <v>0</v>
      </c>
      <c r="DN305" s="176">
        <v>-81.98</v>
      </c>
      <c r="DO305" s="176">
        <v>0</v>
      </c>
      <c r="DP305" s="176">
        <v>0</v>
      </c>
      <c r="DQ305" s="176">
        <v>-41.241999999999997</v>
      </c>
      <c r="DR305" s="176">
        <v>0</v>
      </c>
      <c r="DS305" s="176">
        <v>0</v>
      </c>
      <c r="DT305" s="176">
        <v>0</v>
      </c>
      <c r="DU305" s="176">
        <v>0</v>
      </c>
      <c r="DV305" s="176">
        <v>0</v>
      </c>
      <c r="DW305" s="176">
        <v>455.54899999999998</v>
      </c>
      <c r="DX305" s="176">
        <v>0</v>
      </c>
      <c r="DY305" s="176">
        <v>0</v>
      </c>
      <c r="DZ305" s="176">
        <v>334.35300000000001</v>
      </c>
      <c r="EA305" s="176">
        <v>0</v>
      </c>
      <c r="EB305" s="176">
        <v>0</v>
      </c>
      <c r="EC305" s="176">
        <v>291.39</v>
      </c>
      <c r="ED305" s="176">
        <v>0</v>
      </c>
      <c r="EE305" s="176">
        <v>42.2</v>
      </c>
      <c r="EF305" s="277">
        <f t="shared" si="8"/>
        <v>2308.7719999999995</v>
      </c>
      <c r="EG305" s="277">
        <f t="shared" si="9"/>
        <v>1123.492</v>
      </c>
    </row>
    <row r="306" spans="1:137" x14ac:dyDescent="0.2">
      <c r="A306" s="249" t="str">
        <f>IF('1'!$A$1=1,B306,C306)</f>
        <v>Between fellow enterprises</v>
      </c>
      <c r="B306" s="251" t="s">
        <v>339</v>
      </c>
      <c r="C306" s="250" t="s">
        <v>338</v>
      </c>
      <c r="D306" s="176">
        <v>-268.815</v>
      </c>
      <c r="E306" s="176">
        <v>-416.15799999999996</v>
      </c>
      <c r="F306" s="176">
        <v>-372.09900000000005</v>
      </c>
      <c r="G306" s="176">
        <v>408.77</v>
      </c>
      <c r="H306" s="176">
        <v>376.47500000000002</v>
      </c>
      <c r="I306" s="176">
        <v>382.19100000000003</v>
      </c>
      <c r="J306" s="176">
        <v>1109.626</v>
      </c>
      <c r="K306" s="176">
        <v>1124.597</v>
      </c>
      <c r="L306" s="176">
        <v>1110.9549999999999</v>
      </c>
      <c r="M306" s="176">
        <v>262.096</v>
      </c>
      <c r="N306" s="176">
        <v>279.75200000000001</v>
      </c>
      <c r="O306" s="176">
        <v>280.89999999999998</v>
      </c>
      <c r="P306" s="176">
        <v>-72.778999999999996</v>
      </c>
      <c r="Q306" s="176">
        <v>-52.786000000000001</v>
      </c>
      <c r="R306" s="176">
        <v>-52.713000000000008</v>
      </c>
      <c r="S306" s="176">
        <v>794.51400000000001</v>
      </c>
      <c r="T306" s="176">
        <v>781.40099999999995</v>
      </c>
      <c r="U306" s="176">
        <v>798.44299999999998</v>
      </c>
      <c r="V306" s="176">
        <v>794.13699999999994</v>
      </c>
      <c r="W306" s="176">
        <v>802.07399999999996</v>
      </c>
      <c r="X306" s="176">
        <v>788.26400000000001</v>
      </c>
      <c r="Y306" s="176">
        <v>-206.05799999999999</v>
      </c>
      <c r="Z306" s="176">
        <v>-205.60699999999997</v>
      </c>
      <c r="AA306" s="176">
        <v>-183.43100000000004</v>
      </c>
      <c r="AB306" s="176">
        <v>-1194.627</v>
      </c>
      <c r="AC306" s="176">
        <v>-1189.222</v>
      </c>
      <c r="AD306" s="176">
        <v>-1161.067</v>
      </c>
      <c r="AE306" s="176">
        <v>-1154.8429999999998</v>
      </c>
      <c r="AF306" s="176">
        <v>-1136.2190000000001</v>
      </c>
      <c r="AG306" s="176">
        <v>-1122.681</v>
      </c>
      <c r="AH306" s="176">
        <v>-259.69299999999998</v>
      </c>
      <c r="AI306" s="176">
        <v>-256.35300000000007</v>
      </c>
      <c r="AJ306" s="176">
        <v>-287.19499999999994</v>
      </c>
      <c r="AK306" s="176">
        <v>693.03</v>
      </c>
      <c r="AL306" s="176">
        <v>721.04200000000014</v>
      </c>
      <c r="AM306" s="176">
        <v>715.42900000000009</v>
      </c>
      <c r="AN306" s="176">
        <v>995.202</v>
      </c>
      <c r="AO306" s="176">
        <v>950.98700000000008</v>
      </c>
      <c r="AP306" s="176">
        <v>948.28300000000002</v>
      </c>
      <c r="AQ306" s="176">
        <v>104.60699999999994</v>
      </c>
      <c r="AR306" s="176">
        <v>104.72499999999997</v>
      </c>
      <c r="AS306" s="176">
        <v>104.809</v>
      </c>
      <c r="AT306" s="176">
        <v>2904.076</v>
      </c>
      <c r="AU306" s="176">
        <v>3023.0430000000006</v>
      </c>
      <c r="AV306" s="176">
        <v>3101.0389999999998</v>
      </c>
      <c r="AW306" s="176">
        <v>506.29300000000001</v>
      </c>
      <c r="AX306" s="176">
        <v>502.80300000000005</v>
      </c>
      <c r="AY306" s="176">
        <v>472.416</v>
      </c>
      <c r="AZ306" s="176">
        <v>-696.98</v>
      </c>
      <c r="BA306" s="176">
        <v>-679.01699999999994</v>
      </c>
      <c r="BB306" s="176">
        <v>-617.86099999999999</v>
      </c>
      <c r="BC306" s="176">
        <v>402.17200000000003</v>
      </c>
      <c r="BD306" s="176">
        <v>395.68299999999999</v>
      </c>
      <c r="BE306" s="176">
        <v>397.50199999999995</v>
      </c>
      <c r="BF306" s="176">
        <v>1184.5629999999999</v>
      </c>
      <c r="BG306" s="176">
        <v>1161.3620000000001</v>
      </c>
      <c r="BH306" s="176">
        <v>1139.4069999999999</v>
      </c>
      <c r="BI306" s="176">
        <v>-446.548</v>
      </c>
      <c r="BJ306" s="176">
        <v>-414.24700000000001</v>
      </c>
      <c r="BK306" s="176">
        <v>-354.142</v>
      </c>
      <c r="BL306" s="176">
        <v>-144.71600000000001</v>
      </c>
      <c r="BM306" s="176">
        <v>-172.17599999999999</v>
      </c>
      <c r="BN306" s="176">
        <v>-158.47399999999999</v>
      </c>
      <c r="BO306" s="176">
        <v>-245.02100000000002</v>
      </c>
      <c r="BP306" s="176">
        <v>-241.32899999999992</v>
      </c>
      <c r="BQ306" s="176">
        <v>-240.36599999999999</v>
      </c>
      <c r="BR306" s="176">
        <v>955.95</v>
      </c>
      <c r="BS306" s="176">
        <v>990.77200000000005</v>
      </c>
      <c r="BT306" s="176">
        <v>979.18500000000006</v>
      </c>
      <c r="BU306" s="176">
        <v>-56.650000000000091</v>
      </c>
      <c r="BV306" s="176">
        <v>-56.619999999999891</v>
      </c>
      <c r="BW306" s="176">
        <v>-84.508000000000095</v>
      </c>
      <c r="BX306" s="176">
        <v>-507.95500000000004</v>
      </c>
      <c r="BY306" s="176">
        <v>-390.38499999999999</v>
      </c>
      <c r="BZ306" s="176">
        <v>917.25400000000013</v>
      </c>
      <c r="CA306" s="176">
        <v>-83.789999999999964</v>
      </c>
      <c r="CB306" s="176">
        <v>-3284.7379999999998</v>
      </c>
      <c r="CC306" s="176">
        <v>-599.27700000000004</v>
      </c>
      <c r="CD306" s="176">
        <v>6259.3459999999995</v>
      </c>
      <c r="CE306" s="176">
        <v>5142.6909999999998</v>
      </c>
      <c r="CF306" s="176">
        <v>3314.2450000000003</v>
      </c>
      <c r="CG306" s="176">
        <v>843.99</v>
      </c>
      <c r="CH306" s="176">
        <v>-3781.8089999999997</v>
      </c>
      <c r="CI306" s="176">
        <v>462.62800000000004</v>
      </c>
      <c r="CJ306" s="176">
        <v>-1287.1379999999999</v>
      </c>
      <c r="CK306" s="176">
        <v>-1449.0969999999998</v>
      </c>
      <c r="CL306" s="176">
        <v>1960.0790000000002</v>
      </c>
      <c r="CM306" s="176">
        <v>-1696.7849999999999</v>
      </c>
      <c r="CN306" s="176">
        <v>-58.509</v>
      </c>
      <c r="CO306" s="176">
        <v>1492.0000000000002</v>
      </c>
      <c r="CP306" s="176">
        <v>605.15099999999995</v>
      </c>
      <c r="CQ306" s="176">
        <v>-1974.704</v>
      </c>
      <c r="CR306" s="176">
        <v>1609.0179999999998</v>
      </c>
      <c r="CS306" s="176">
        <v>-3254.6060000000002</v>
      </c>
      <c r="CT306" s="176">
        <v>-2523.2340000000004</v>
      </c>
      <c r="CU306" s="176">
        <v>1060.49</v>
      </c>
      <c r="CV306" s="176">
        <v>914.21500000000015</v>
      </c>
      <c r="CW306" s="176">
        <v>-146.274</v>
      </c>
      <c r="CX306" s="176">
        <v>585.09699999999998</v>
      </c>
      <c r="CY306" s="176">
        <v>1864.999</v>
      </c>
      <c r="CZ306" s="176">
        <v>585.09700000000009</v>
      </c>
      <c r="DA306" s="176">
        <v>694.80399999999997</v>
      </c>
      <c r="DB306" s="176">
        <v>731.37099999999998</v>
      </c>
      <c r="DC306" s="176">
        <v>438.82400000000001</v>
      </c>
      <c r="DD306" s="176">
        <v>1023.921</v>
      </c>
      <c r="DE306" s="176">
        <v>620.82299999999998</v>
      </c>
      <c r="DF306" s="176">
        <v>-1193.1290000000001</v>
      </c>
      <c r="DG306" s="176">
        <v>964.44200000000001</v>
      </c>
      <c r="DH306" s="176">
        <v>643.76300000000003</v>
      </c>
      <c r="DI306" s="176">
        <v>683.51199999999994</v>
      </c>
      <c r="DJ306" s="176">
        <v>927.93299999999999</v>
      </c>
      <c r="DK306" s="176">
        <v>1731.865</v>
      </c>
      <c r="DL306" s="176">
        <v>-198.55</v>
      </c>
      <c r="DM306" s="176">
        <v>323.82</v>
      </c>
      <c r="DN306" s="176">
        <v>81.98</v>
      </c>
      <c r="DO306" s="176">
        <v>617.84100000000001</v>
      </c>
      <c r="DP306" s="176">
        <v>1567.4</v>
      </c>
      <c r="DQ306" s="176">
        <v>123.72799999999999</v>
      </c>
      <c r="DR306" s="176">
        <v>5664.9859999999999</v>
      </c>
      <c r="DS306" s="176">
        <v>5302.5050000000001</v>
      </c>
      <c r="DT306" s="176">
        <v>505.30800000000005</v>
      </c>
      <c r="DU306" s="176">
        <v>-2541.9370000000004</v>
      </c>
      <c r="DV306" s="176">
        <v>1949.5930000000001</v>
      </c>
      <c r="DW306" s="176">
        <v>538.37599999999998</v>
      </c>
      <c r="DX306" s="176">
        <v>-4609.83</v>
      </c>
      <c r="DY306" s="176">
        <v>415.79399999999998</v>
      </c>
      <c r="DZ306" s="176">
        <v>-83.58799999999998</v>
      </c>
      <c r="EA306" s="176">
        <v>580.18700000000001</v>
      </c>
      <c r="EB306" s="176">
        <v>1280.8679999999999</v>
      </c>
      <c r="EC306" s="176">
        <v>999.05</v>
      </c>
      <c r="ED306" s="176">
        <v>1010.496</v>
      </c>
      <c r="EE306" s="176">
        <v>337.59999999999997</v>
      </c>
      <c r="EF306" s="277">
        <f t="shared" si="8"/>
        <v>17470.782999999999</v>
      </c>
      <c r="EG306" s="277">
        <f t="shared" si="9"/>
        <v>381.91699999999963</v>
      </c>
    </row>
    <row r="307" spans="1:137" s="9" customFormat="1" x14ac:dyDescent="0.2">
      <c r="A307" s="59" t="str">
        <f>IF('1'!$A$1=1,B307,C307)</f>
        <v>if ultimate controlling parent is resident</v>
      </c>
      <c r="B307" s="253" t="s">
        <v>386</v>
      </c>
      <c r="C307" s="252" t="s">
        <v>385</v>
      </c>
      <c r="D307" s="176">
        <v>-332.06599999999997</v>
      </c>
      <c r="E307" s="176">
        <v>-514.07799999999997</v>
      </c>
      <c r="F307" s="176">
        <v>-465.12400000000002</v>
      </c>
      <c r="G307" s="176">
        <v>249.804</v>
      </c>
      <c r="H307" s="176">
        <v>230.06800000000001</v>
      </c>
      <c r="I307" s="176">
        <v>212.328</v>
      </c>
      <c r="J307" s="176">
        <v>478.66199999999998</v>
      </c>
      <c r="K307" s="176">
        <v>475.791</v>
      </c>
      <c r="L307" s="176">
        <v>457.452</v>
      </c>
      <c r="M307" s="176">
        <v>65.524000000000001</v>
      </c>
      <c r="N307" s="176">
        <v>69.938000000000002</v>
      </c>
      <c r="O307" s="176">
        <v>70.224999999999994</v>
      </c>
      <c r="P307" s="176">
        <v>48.518999999999998</v>
      </c>
      <c r="Q307" s="176">
        <v>79.179000000000002</v>
      </c>
      <c r="R307" s="176">
        <v>79.067999999999998</v>
      </c>
      <c r="S307" s="176">
        <v>0</v>
      </c>
      <c r="T307" s="176">
        <v>0</v>
      </c>
      <c r="U307" s="176">
        <v>24.951000000000001</v>
      </c>
      <c r="V307" s="176">
        <v>-24.817</v>
      </c>
      <c r="W307" s="176">
        <v>-25.065000000000001</v>
      </c>
      <c r="X307" s="176">
        <v>-52.551000000000002</v>
      </c>
      <c r="Y307" s="176">
        <v>-772.71799999999996</v>
      </c>
      <c r="Z307" s="176">
        <v>-771.02800000000002</v>
      </c>
      <c r="AA307" s="176">
        <v>-759.93100000000004</v>
      </c>
      <c r="AB307" s="176">
        <v>-841.66899999999998</v>
      </c>
      <c r="AC307" s="176">
        <v>-837.86099999999999</v>
      </c>
      <c r="AD307" s="176">
        <v>-810.04700000000003</v>
      </c>
      <c r="AE307" s="176">
        <v>-913.13199999999995</v>
      </c>
      <c r="AF307" s="176">
        <v>-898.40599999999995</v>
      </c>
      <c r="AG307" s="176">
        <v>-913.81</v>
      </c>
      <c r="AH307" s="176">
        <v>-856.98699999999997</v>
      </c>
      <c r="AI307" s="176">
        <v>-845.96400000000006</v>
      </c>
      <c r="AJ307" s="176">
        <v>-887.69299999999998</v>
      </c>
      <c r="AK307" s="176">
        <v>186.58500000000001</v>
      </c>
      <c r="AL307" s="176">
        <v>186.93700000000001</v>
      </c>
      <c r="AM307" s="176">
        <v>220.13200000000001</v>
      </c>
      <c r="AN307" s="176">
        <v>-170.60599999999999</v>
      </c>
      <c r="AO307" s="176">
        <v>-163.02600000000001</v>
      </c>
      <c r="AP307" s="176">
        <v>-131.70599999999999</v>
      </c>
      <c r="AQ307" s="176">
        <v>575.33799999999997</v>
      </c>
      <c r="AR307" s="176">
        <v>575.98699999999997</v>
      </c>
      <c r="AS307" s="176">
        <v>550.24599999999998</v>
      </c>
      <c r="AT307" s="176">
        <v>501.613</v>
      </c>
      <c r="AU307" s="176">
        <v>522.16200000000003</v>
      </c>
      <c r="AV307" s="176">
        <v>535.63400000000001</v>
      </c>
      <c r="AW307" s="176">
        <v>140.637</v>
      </c>
      <c r="AX307" s="176">
        <v>167.601</v>
      </c>
      <c r="AY307" s="176">
        <v>166.73500000000001</v>
      </c>
      <c r="AZ307" s="176">
        <v>-613.34199999999998</v>
      </c>
      <c r="BA307" s="176">
        <v>-597.53499999999997</v>
      </c>
      <c r="BB307" s="176">
        <v>-564.13400000000001</v>
      </c>
      <c r="BC307" s="176">
        <v>-107.246</v>
      </c>
      <c r="BD307" s="176">
        <v>-105.515</v>
      </c>
      <c r="BE307" s="176">
        <v>-79.5</v>
      </c>
      <c r="BF307" s="176">
        <v>334.76799999999997</v>
      </c>
      <c r="BG307" s="176">
        <v>328.21100000000001</v>
      </c>
      <c r="BH307" s="176">
        <v>346.77600000000001</v>
      </c>
      <c r="BI307" s="176">
        <v>-1314.835</v>
      </c>
      <c r="BJ307" s="176">
        <v>-1291.4780000000001</v>
      </c>
      <c r="BK307" s="176">
        <v>-1227.691</v>
      </c>
      <c r="BL307" s="176">
        <v>120.59699999999999</v>
      </c>
      <c r="BM307" s="176">
        <v>98.385999999999996</v>
      </c>
      <c r="BN307" s="176">
        <v>105.649</v>
      </c>
      <c r="BO307" s="176">
        <v>490.04399999999998</v>
      </c>
      <c r="BP307" s="176">
        <v>482.65800000000002</v>
      </c>
      <c r="BQ307" s="176">
        <v>454.02499999999998</v>
      </c>
      <c r="BR307" s="176">
        <v>1010.575</v>
      </c>
      <c r="BS307" s="176">
        <v>1018.293</v>
      </c>
      <c r="BT307" s="176">
        <v>1007.162</v>
      </c>
      <c r="BU307" s="176">
        <v>-1104.673</v>
      </c>
      <c r="BV307" s="176">
        <v>-1104.096</v>
      </c>
      <c r="BW307" s="176">
        <v>-1070.4490000000001</v>
      </c>
      <c r="BX307" s="176">
        <v>56.44</v>
      </c>
      <c r="BY307" s="176">
        <v>27.885000000000002</v>
      </c>
      <c r="BZ307" s="176">
        <v>27.795999999999999</v>
      </c>
      <c r="CA307" s="176">
        <v>55.86</v>
      </c>
      <c r="CB307" s="176">
        <v>55.206000000000003</v>
      </c>
      <c r="CC307" s="176">
        <v>27.24</v>
      </c>
      <c r="CD307" s="176">
        <v>1279.0840000000001</v>
      </c>
      <c r="CE307" s="176">
        <v>1232.1030000000001</v>
      </c>
      <c r="CF307" s="176">
        <v>1229.4780000000001</v>
      </c>
      <c r="CG307" s="176">
        <v>421.995</v>
      </c>
      <c r="CH307" s="176">
        <v>819.83299999999997</v>
      </c>
      <c r="CI307" s="176">
        <v>1605.5940000000001</v>
      </c>
      <c r="CJ307" s="176">
        <v>-223.85</v>
      </c>
      <c r="CK307" s="176">
        <v>-2443.5749999999998</v>
      </c>
      <c r="CL307" s="176">
        <v>731.37300000000005</v>
      </c>
      <c r="CM307" s="176">
        <v>175.529</v>
      </c>
      <c r="CN307" s="176">
        <v>117.02</v>
      </c>
      <c r="CO307" s="176">
        <v>263.29399999999998</v>
      </c>
      <c r="CP307" s="176">
        <v>127.4</v>
      </c>
      <c r="CQ307" s="176">
        <v>-3437.4479999999999</v>
      </c>
      <c r="CR307" s="176">
        <v>329.11700000000002</v>
      </c>
      <c r="CS307" s="176">
        <v>-4571.0749999999998</v>
      </c>
      <c r="CT307" s="176">
        <v>-3108.3310000000001</v>
      </c>
      <c r="CU307" s="176">
        <v>950.78399999999999</v>
      </c>
      <c r="CV307" s="176">
        <v>219.41200000000001</v>
      </c>
      <c r="CW307" s="176">
        <v>-255.98</v>
      </c>
      <c r="CX307" s="176">
        <v>255.98</v>
      </c>
      <c r="CY307" s="176">
        <v>182.84299999999999</v>
      </c>
      <c r="CZ307" s="176">
        <v>621.66600000000005</v>
      </c>
      <c r="DA307" s="176">
        <v>182.84299999999999</v>
      </c>
      <c r="DB307" s="176">
        <v>255.98</v>
      </c>
      <c r="DC307" s="176">
        <v>219.41200000000001</v>
      </c>
      <c r="DD307" s="176">
        <v>329.11700000000002</v>
      </c>
      <c r="DE307" s="176">
        <v>109.557</v>
      </c>
      <c r="DF307" s="176">
        <v>-1880.0820000000001</v>
      </c>
      <c r="DG307" s="176">
        <v>445.12700000000001</v>
      </c>
      <c r="DH307" s="176">
        <v>265.07900000000001</v>
      </c>
      <c r="DI307" s="176">
        <v>265.81</v>
      </c>
      <c r="DJ307" s="176">
        <v>425.303</v>
      </c>
      <c r="DK307" s="176">
        <v>1338.259</v>
      </c>
      <c r="DL307" s="176">
        <v>-198.55</v>
      </c>
      <c r="DM307" s="176">
        <v>40.478000000000002</v>
      </c>
      <c r="DN307" s="176">
        <v>0</v>
      </c>
      <c r="DO307" s="176">
        <v>288.32600000000002</v>
      </c>
      <c r="DP307" s="176">
        <v>536.21600000000001</v>
      </c>
      <c r="DQ307" s="176">
        <v>-123.727</v>
      </c>
      <c r="DR307" s="176">
        <v>1157.807</v>
      </c>
      <c r="DS307" s="176">
        <v>918.54399999999998</v>
      </c>
      <c r="DT307" s="176">
        <v>378.98099999999999</v>
      </c>
      <c r="DU307" s="176">
        <v>-2833.6350000000002</v>
      </c>
      <c r="DV307" s="176">
        <v>871.09500000000003</v>
      </c>
      <c r="DW307" s="176">
        <v>331.30799999999999</v>
      </c>
      <c r="DX307" s="176">
        <v>-4900.54</v>
      </c>
      <c r="DY307" s="176">
        <v>374.214</v>
      </c>
      <c r="DZ307" s="176">
        <v>-250.76499999999999</v>
      </c>
      <c r="EA307" s="176">
        <v>455.86099999999999</v>
      </c>
      <c r="EB307" s="176">
        <v>702.41099999999994</v>
      </c>
      <c r="EC307" s="176">
        <v>166.50800000000001</v>
      </c>
      <c r="ED307" s="176">
        <v>84.207999999999998</v>
      </c>
      <c r="EE307" s="176">
        <v>126.6</v>
      </c>
      <c r="EF307" s="277">
        <f t="shared" si="8"/>
        <v>4913.5450000000001</v>
      </c>
      <c r="EG307" s="277">
        <f t="shared" si="9"/>
        <v>-4493.7540000000008</v>
      </c>
    </row>
    <row r="308" spans="1:137" s="9" customFormat="1" x14ac:dyDescent="0.2">
      <c r="A308" s="59" t="str">
        <f>IF('1'!$A$1=1,B308,C308)</f>
        <v>if ultimate controlling parent is nonresident</v>
      </c>
      <c r="B308" s="253" t="s">
        <v>388</v>
      </c>
      <c r="C308" s="252" t="s">
        <v>387</v>
      </c>
      <c r="D308" s="176">
        <v>63.250999999999998</v>
      </c>
      <c r="E308" s="176">
        <v>97.92</v>
      </c>
      <c r="F308" s="176">
        <v>93.025000000000006</v>
      </c>
      <c r="G308" s="176">
        <v>158.96600000000001</v>
      </c>
      <c r="H308" s="176">
        <v>146.40700000000001</v>
      </c>
      <c r="I308" s="176">
        <v>169.863</v>
      </c>
      <c r="J308" s="176">
        <v>630.96400000000006</v>
      </c>
      <c r="K308" s="176">
        <v>648.80600000000004</v>
      </c>
      <c r="L308" s="176">
        <v>653.50300000000004</v>
      </c>
      <c r="M308" s="176">
        <v>196.572</v>
      </c>
      <c r="N308" s="176">
        <v>209.81399999999999</v>
      </c>
      <c r="O308" s="176">
        <v>210.67500000000001</v>
      </c>
      <c r="P308" s="176">
        <v>-121.298</v>
      </c>
      <c r="Q308" s="176">
        <v>-131.965</v>
      </c>
      <c r="R308" s="176">
        <v>-131.78100000000001</v>
      </c>
      <c r="S308" s="176">
        <v>794.51400000000001</v>
      </c>
      <c r="T308" s="176">
        <v>781.40099999999995</v>
      </c>
      <c r="U308" s="176">
        <v>773.49199999999996</v>
      </c>
      <c r="V308" s="176">
        <v>818.95399999999995</v>
      </c>
      <c r="W308" s="176">
        <v>827.13900000000001</v>
      </c>
      <c r="X308" s="176">
        <v>840.81500000000005</v>
      </c>
      <c r="Y308" s="176">
        <v>566.66</v>
      </c>
      <c r="Z308" s="176">
        <v>565.42100000000005</v>
      </c>
      <c r="AA308" s="176">
        <v>576.5</v>
      </c>
      <c r="AB308" s="176">
        <v>-352.95800000000003</v>
      </c>
      <c r="AC308" s="176">
        <v>-351.36099999999999</v>
      </c>
      <c r="AD308" s="176">
        <v>-351.02</v>
      </c>
      <c r="AE308" s="176">
        <v>-241.71100000000001</v>
      </c>
      <c r="AF308" s="176">
        <v>-237.81299999999999</v>
      </c>
      <c r="AG308" s="176">
        <v>-208.87100000000001</v>
      </c>
      <c r="AH308" s="176">
        <v>597.29399999999998</v>
      </c>
      <c r="AI308" s="176">
        <v>589.61099999999999</v>
      </c>
      <c r="AJ308" s="176">
        <v>600.49800000000005</v>
      </c>
      <c r="AK308" s="176">
        <v>373.17</v>
      </c>
      <c r="AL308" s="176">
        <v>400.57900000000001</v>
      </c>
      <c r="AM308" s="176">
        <v>385.23099999999999</v>
      </c>
      <c r="AN308" s="176">
        <v>995.202</v>
      </c>
      <c r="AO308" s="176">
        <v>950.98699999999997</v>
      </c>
      <c r="AP308" s="176">
        <v>895.601</v>
      </c>
      <c r="AQ308" s="176">
        <v>-601.49</v>
      </c>
      <c r="AR308" s="176">
        <v>-602.16800000000001</v>
      </c>
      <c r="AS308" s="176">
        <v>-576.44799999999998</v>
      </c>
      <c r="AT308" s="176">
        <v>1874.4490000000001</v>
      </c>
      <c r="AU308" s="176">
        <v>1951.2370000000001</v>
      </c>
      <c r="AV308" s="176">
        <v>2001.58</v>
      </c>
      <c r="AW308" s="176">
        <v>421.911</v>
      </c>
      <c r="AX308" s="176">
        <v>419.00200000000001</v>
      </c>
      <c r="AY308" s="176">
        <v>389.048</v>
      </c>
      <c r="AZ308" s="176">
        <v>-83.638000000000005</v>
      </c>
      <c r="BA308" s="176">
        <v>-81.481999999999999</v>
      </c>
      <c r="BB308" s="176">
        <v>-80.590999999999994</v>
      </c>
      <c r="BC308" s="176">
        <v>616.66399999999999</v>
      </c>
      <c r="BD308" s="176">
        <v>606.71299999999997</v>
      </c>
      <c r="BE308" s="176">
        <v>583.00199999999995</v>
      </c>
      <c r="BF308" s="176">
        <v>798.29200000000003</v>
      </c>
      <c r="BG308" s="176">
        <v>757.41</v>
      </c>
      <c r="BH308" s="176">
        <v>743.09199999999998</v>
      </c>
      <c r="BI308" s="176">
        <v>843.47900000000004</v>
      </c>
      <c r="BJ308" s="176">
        <v>852.86300000000006</v>
      </c>
      <c r="BK308" s="176">
        <v>826.33</v>
      </c>
      <c r="BL308" s="176">
        <v>-699.46100000000001</v>
      </c>
      <c r="BM308" s="176">
        <v>-713.29899999999998</v>
      </c>
      <c r="BN308" s="176">
        <v>-739.54399999999998</v>
      </c>
      <c r="BO308" s="176">
        <v>-680.61599999999999</v>
      </c>
      <c r="BP308" s="176">
        <v>-670.35799999999995</v>
      </c>
      <c r="BQ308" s="176">
        <v>-667.68399999999997</v>
      </c>
      <c r="BR308" s="176">
        <v>-136.56399999999999</v>
      </c>
      <c r="BS308" s="176">
        <v>-137.607</v>
      </c>
      <c r="BT308" s="176">
        <v>-139.88399999999999</v>
      </c>
      <c r="BU308" s="176">
        <v>1048.0229999999999</v>
      </c>
      <c r="BV308" s="176">
        <v>1047.4760000000001</v>
      </c>
      <c r="BW308" s="176">
        <v>1042.28</v>
      </c>
      <c r="BX308" s="176">
        <v>-366.85700000000003</v>
      </c>
      <c r="BY308" s="176">
        <v>-223.077</v>
      </c>
      <c r="BZ308" s="176">
        <v>1084.027</v>
      </c>
      <c r="CA308" s="176">
        <v>-586.53</v>
      </c>
      <c r="CB308" s="176">
        <v>-3781.59</v>
      </c>
      <c r="CC308" s="176">
        <v>-1062.355</v>
      </c>
      <c r="CD308" s="176">
        <v>4272.6840000000002</v>
      </c>
      <c r="CE308" s="176">
        <v>3214.1819999999998</v>
      </c>
      <c r="CF308" s="176">
        <v>1363.117</v>
      </c>
      <c r="CG308" s="176">
        <v>-606.61800000000005</v>
      </c>
      <c r="CH308" s="176">
        <v>-3993.3789999999999</v>
      </c>
      <c r="CI308" s="176">
        <v>-870.83100000000002</v>
      </c>
      <c r="CJ308" s="176">
        <v>-1035.307</v>
      </c>
      <c r="CK308" s="176">
        <v>1790.0609999999999</v>
      </c>
      <c r="CL308" s="176">
        <v>351.05900000000003</v>
      </c>
      <c r="CM308" s="176">
        <v>-1901.569</v>
      </c>
      <c r="CN308" s="176">
        <v>-175.529</v>
      </c>
      <c r="CO308" s="176">
        <v>1140.941</v>
      </c>
      <c r="CP308" s="176">
        <v>477.75099999999998</v>
      </c>
      <c r="CQ308" s="176">
        <v>1426.175</v>
      </c>
      <c r="CR308" s="176">
        <v>1206.7639999999999</v>
      </c>
      <c r="CS308" s="176">
        <v>1170.1949999999999</v>
      </c>
      <c r="CT308" s="176">
        <v>438.82299999999998</v>
      </c>
      <c r="CU308" s="176">
        <v>0</v>
      </c>
      <c r="CV308" s="176">
        <v>621.66600000000005</v>
      </c>
      <c r="CW308" s="176">
        <v>73.137</v>
      </c>
      <c r="CX308" s="176">
        <v>255.98</v>
      </c>
      <c r="CY308" s="176">
        <v>1572.45</v>
      </c>
      <c r="CZ308" s="176">
        <v>-182.84299999999999</v>
      </c>
      <c r="DA308" s="176">
        <v>402.255</v>
      </c>
      <c r="DB308" s="176">
        <v>329.11700000000002</v>
      </c>
      <c r="DC308" s="176">
        <v>182.84299999999999</v>
      </c>
      <c r="DD308" s="176">
        <v>658.23500000000001</v>
      </c>
      <c r="DE308" s="176">
        <v>365.19</v>
      </c>
      <c r="DF308" s="176">
        <v>614.64200000000005</v>
      </c>
      <c r="DG308" s="176">
        <v>445.12700000000001</v>
      </c>
      <c r="DH308" s="176">
        <v>340.81599999999997</v>
      </c>
      <c r="DI308" s="176">
        <v>417.702</v>
      </c>
      <c r="DJ308" s="176">
        <v>502.63</v>
      </c>
      <c r="DK308" s="176">
        <v>354.245</v>
      </c>
      <c r="DL308" s="176">
        <v>39.71</v>
      </c>
      <c r="DM308" s="176">
        <v>323.82</v>
      </c>
      <c r="DN308" s="176">
        <v>81.98</v>
      </c>
      <c r="DO308" s="176">
        <v>329.51499999999999</v>
      </c>
      <c r="DP308" s="176">
        <v>1031.184</v>
      </c>
      <c r="DQ308" s="176">
        <v>164.97</v>
      </c>
      <c r="DR308" s="176">
        <v>4424.4780000000001</v>
      </c>
      <c r="DS308" s="176">
        <v>4300.4570000000003</v>
      </c>
      <c r="DT308" s="176">
        <v>168.43600000000001</v>
      </c>
      <c r="DU308" s="176">
        <v>291.69799999999998</v>
      </c>
      <c r="DV308" s="176">
        <v>788.13300000000004</v>
      </c>
      <c r="DW308" s="176">
        <v>207.06800000000001</v>
      </c>
      <c r="DX308" s="176">
        <v>124.59</v>
      </c>
      <c r="DY308" s="176">
        <v>374.214</v>
      </c>
      <c r="DZ308" s="176">
        <v>208.971</v>
      </c>
      <c r="EA308" s="176">
        <v>82.884</v>
      </c>
      <c r="EB308" s="176">
        <v>495.82</v>
      </c>
      <c r="EC308" s="176">
        <v>790.91499999999996</v>
      </c>
      <c r="ED308" s="176">
        <v>926.28800000000001</v>
      </c>
      <c r="EE308" s="176">
        <v>168.8</v>
      </c>
      <c r="EF308" s="277">
        <f t="shared" si="8"/>
        <v>12311.507</v>
      </c>
      <c r="EG308" s="277">
        <f t="shared" si="9"/>
        <v>4627.817</v>
      </c>
    </row>
    <row r="309" spans="1:137" s="9" customFormat="1" x14ac:dyDescent="0.2">
      <c r="A309" s="59" t="str">
        <f>IF('1'!$A$1=1,B309,C309)</f>
        <v>if ultimate controlling parent is unknown</v>
      </c>
      <c r="B309" s="253" t="s">
        <v>390</v>
      </c>
      <c r="C309" s="252" t="s">
        <v>389</v>
      </c>
      <c r="D309" s="176">
        <v>0</v>
      </c>
      <c r="E309" s="176">
        <v>0</v>
      </c>
      <c r="F309" s="176">
        <v>0</v>
      </c>
      <c r="G309" s="176">
        <v>0</v>
      </c>
      <c r="H309" s="176">
        <v>0</v>
      </c>
      <c r="I309" s="176">
        <v>0</v>
      </c>
      <c r="J309" s="176">
        <v>0</v>
      </c>
      <c r="K309" s="176">
        <v>0</v>
      </c>
      <c r="L309" s="176">
        <v>0</v>
      </c>
      <c r="M309" s="176">
        <v>0</v>
      </c>
      <c r="N309" s="176">
        <v>0</v>
      </c>
      <c r="O309" s="176">
        <v>0</v>
      </c>
      <c r="P309" s="176">
        <v>0</v>
      </c>
      <c r="Q309" s="176">
        <v>0</v>
      </c>
      <c r="R309" s="176">
        <v>0</v>
      </c>
      <c r="S309" s="176">
        <v>0</v>
      </c>
      <c r="T309" s="176">
        <v>0</v>
      </c>
      <c r="U309" s="176">
        <v>0</v>
      </c>
      <c r="V309" s="176">
        <v>0</v>
      </c>
      <c r="W309" s="176">
        <v>0</v>
      </c>
      <c r="X309" s="176">
        <v>0</v>
      </c>
      <c r="Y309" s="176">
        <v>0</v>
      </c>
      <c r="Z309" s="176">
        <v>0</v>
      </c>
      <c r="AA309" s="176">
        <v>0</v>
      </c>
      <c r="AB309" s="176">
        <v>0</v>
      </c>
      <c r="AC309" s="176">
        <v>0</v>
      </c>
      <c r="AD309" s="176">
        <v>0</v>
      </c>
      <c r="AE309" s="176">
        <v>0</v>
      </c>
      <c r="AF309" s="176">
        <v>0</v>
      </c>
      <c r="AG309" s="176">
        <v>0</v>
      </c>
      <c r="AH309" s="176">
        <v>0</v>
      </c>
      <c r="AI309" s="176">
        <v>0</v>
      </c>
      <c r="AJ309" s="176">
        <v>0</v>
      </c>
      <c r="AK309" s="176">
        <v>133.27500000000001</v>
      </c>
      <c r="AL309" s="176">
        <v>133.52600000000001</v>
      </c>
      <c r="AM309" s="176">
        <v>110.066</v>
      </c>
      <c r="AN309" s="176">
        <v>170.60599999999999</v>
      </c>
      <c r="AO309" s="176">
        <v>163.02600000000001</v>
      </c>
      <c r="AP309" s="176">
        <v>184.38800000000001</v>
      </c>
      <c r="AQ309" s="176">
        <v>130.75899999999999</v>
      </c>
      <c r="AR309" s="176">
        <v>130.90600000000001</v>
      </c>
      <c r="AS309" s="176">
        <v>131.011</v>
      </c>
      <c r="AT309" s="176">
        <v>528.01400000000001</v>
      </c>
      <c r="AU309" s="176">
        <v>549.64400000000001</v>
      </c>
      <c r="AV309" s="176">
        <v>563.82500000000005</v>
      </c>
      <c r="AW309" s="176">
        <v>-56.255000000000003</v>
      </c>
      <c r="AX309" s="176">
        <v>-83.8</v>
      </c>
      <c r="AY309" s="176">
        <v>-83.367000000000004</v>
      </c>
      <c r="AZ309" s="176">
        <v>0</v>
      </c>
      <c r="BA309" s="176">
        <v>0</v>
      </c>
      <c r="BB309" s="176">
        <v>26.864000000000001</v>
      </c>
      <c r="BC309" s="176">
        <v>-107.246</v>
      </c>
      <c r="BD309" s="176">
        <v>-105.515</v>
      </c>
      <c r="BE309" s="176">
        <v>-106</v>
      </c>
      <c r="BF309" s="176">
        <v>51.503</v>
      </c>
      <c r="BG309" s="176">
        <v>75.741</v>
      </c>
      <c r="BH309" s="176">
        <v>49.539000000000001</v>
      </c>
      <c r="BI309" s="176">
        <v>24.808</v>
      </c>
      <c r="BJ309" s="176">
        <v>24.367999999999999</v>
      </c>
      <c r="BK309" s="176">
        <v>47.219000000000001</v>
      </c>
      <c r="BL309" s="176">
        <v>434.14800000000002</v>
      </c>
      <c r="BM309" s="176">
        <v>442.73700000000002</v>
      </c>
      <c r="BN309" s="176">
        <v>475.42099999999999</v>
      </c>
      <c r="BO309" s="176">
        <v>-54.448999999999998</v>
      </c>
      <c r="BP309" s="176">
        <v>-53.628999999999998</v>
      </c>
      <c r="BQ309" s="176">
        <v>-26.707000000000001</v>
      </c>
      <c r="BR309" s="176">
        <v>81.938999999999993</v>
      </c>
      <c r="BS309" s="176">
        <v>110.086</v>
      </c>
      <c r="BT309" s="176">
        <v>111.907</v>
      </c>
      <c r="BU309" s="176">
        <v>0</v>
      </c>
      <c r="BV309" s="176">
        <v>0</v>
      </c>
      <c r="BW309" s="176">
        <v>-56.338999999999999</v>
      </c>
      <c r="BX309" s="176">
        <v>-197.53800000000001</v>
      </c>
      <c r="BY309" s="176">
        <v>-195.19300000000001</v>
      </c>
      <c r="BZ309" s="176">
        <v>-194.56899999999999</v>
      </c>
      <c r="CA309" s="176">
        <v>446.88</v>
      </c>
      <c r="CB309" s="176">
        <v>441.64600000000002</v>
      </c>
      <c r="CC309" s="176">
        <v>435.83800000000002</v>
      </c>
      <c r="CD309" s="176">
        <v>707.57799999999997</v>
      </c>
      <c r="CE309" s="176">
        <v>696.40599999999995</v>
      </c>
      <c r="CF309" s="176">
        <v>721.65</v>
      </c>
      <c r="CG309" s="176">
        <v>1028.6130000000001</v>
      </c>
      <c r="CH309" s="176">
        <v>-608.26300000000003</v>
      </c>
      <c r="CI309" s="176">
        <v>-272.13499999999999</v>
      </c>
      <c r="CJ309" s="176">
        <v>-27.981000000000002</v>
      </c>
      <c r="CK309" s="176">
        <v>-795.58299999999997</v>
      </c>
      <c r="CL309" s="176">
        <v>877.64700000000005</v>
      </c>
      <c r="CM309" s="176">
        <v>29.254999999999999</v>
      </c>
      <c r="CN309" s="176">
        <v>0</v>
      </c>
      <c r="CO309" s="176">
        <v>87.765000000000001</v>
      </c>
      <c r="CP309" s="176">
        <v>0</v>
      </c>
      <c r="CQ309" s="176">
        <v>36.569000000000003</v>
      </c>
      <c r="CR309" s="176">
        <v>73.137</v>
      </c>
      <c r="CS309" s="176">
        <v>146.274</v>
      </c>
      <c r="CT309" s="176">
        <v>146.274</v>
      </c>
      <c r="CU309" s="176">
        <v>109.706</v>
      </c>
      <c r="CV309" s="176">
        <v>73.137</v>
      </c>
      <c r="CW309" s="176">
        <v>36.569000000000003</v>
      </c>
      <c r="CX309" s="176">
        <v>73.137</v>
      </c>
      <c r="CY309" s="176">
        <v>109.706</v>
      </c>
      <c r="CZ309" s="176">
        <v>146.274</v>
      </c>
      <c r="DA309" s="176">
        <v>109.706</v>
      </c>
      <c r="DB309" s="176">
        <v>146.274</v>
      </c>
      <c r="DC309" s="176">
        <v>36.569000000000003</v>
      </c>
      <c r="DD309" s="176">
        <v>36.569000000000003</v>
      </c>
      <c r="DE309" s="176">
        <v>146.07599999999999</v>
      </c>
      <c r="DF309" s="176">
        <v>72.311000000000007</v>
      </c>
      <c r="DG309" s="176">
        <v>74.188000000000002</v>
      </c>
      <c r="DH309" s="176">
        <v>37.868000000000002</v>
      </c>
      <c r="DI309" s="176">
        <v>0</v>
      </c>
      <c r="DJ309" s="176">
        <v>0</v>
      </c>
      <c r="DK309" s="176">
        <v>39.360999999999997</v>
      </c>
      <c r="DL309" s="176">
        <v>-39.71</v>
      </c>
      <c r="DM309" s="176">
        <v>-40.478000000000002</v>
      </c>
      <c r="DN309" s="176">
        <v>0</v>
      </c>
      <c r="DO309" s="176">
        <v>0</v>
      </c>
      <c r="DP309" s="176">
        <v>0</v>
      </c>
      <c r="DQ309" s="176">
        <v>82.484999999999999</v>
      </c>
      <c r="DR309" s="176">
        <v>82.700999999999993</v>
      </c>
      <c r="DS309" s="176">
        <v>83.504000000000005</v>
      </c>
      <c r="DT309" s="176">
        <v>-42.109000000000002</v>
      </c>
      <c r="DU309" s="176">
        <v>0</v>
      </c>
      <c r="DV309" s="176">
        <v>290.36500000000001</v>
      </c>
      <c r="DW309" s="176">
        <v>0</v>
      </c>
      <c r="DX309" s="176">
        <v>166.12</v>
      </c>
      <c r="DY309" s="176">
        <v>-332.63400000000001</v>
      </c>
      <c r="DZ309" s="176">
        <v>-41.793999999999997</v>
      </c>
      <c r="EA309" s="176">
        <v>41.442</v>
      </c>
      <c r="EB309" s="176">
        <v>82.637</v>
      </c>
      <c r="EC309" s="176">
        <v>41.627000000000002</v>
      </c>
      <c r="ED309" s="176">
        <v>0</v>
      </c>
      <c r="EE309" s="176">
        <v>42.2</v>
      </c>
      <c r="EF309" s="277">
        <f t="shared" si="8"/>
        <v>245.73099999999999</v>
      </c>
      <c r="EG309" s="277">
        <f t="shared" si="9"/>
        <v>247.85399999999998</v>
      </c>
    </row>
    <row r="310" spans="1:137" x14ac:dyDescent="0.2">
      <c r="A310" s="238" t="str">
        <f>IF('1'!$A$1=1,B310,C310)</f>
        <v>Portfolio investment</v>
      </c>
      <c r="B310" s="239" t="s">
        <v>147</v>
      </c>
      <c r="C310" s="239" t="s">
        <v>146</v>
      </c>
      <c r="D310" s="179">
        <v>1043.6369999999999</v>
      </c>
      <c r="E310" s="179">
        <v>2105.2710000000006</v>
      </c>
      <c r="F310" s="179">
        <v>4162.8620000000001</v>
      </c>
      <c r="G310" s="179">
        <v>9310.8850000000002</v>
      </c>
      <c r="H310" s="179">
        <v>-19200.205000000002</v>
      </c>
      <c r="I310" s="179">
        <v>976.71</v>
      </c>
      <c r="J310" s="179">
        <v>3198.3339999999998</v>
      </c>
      <c r="K310" s="179">
        <v>324.40299999999996</v>
      </c>
      <c r="L310" s="179">
        <v>-1437.7049999999999</v>
      </c>
      <c r="M310" s="179">
        <v>-3669.3390000000004</v>
      </c>
      <c r="N310" s="179">
        <v>-2517.7629999999999</v>
      </c>
      <c r="O310" s="179">
        <v>-1310.8700000000001</v>
      </c>
      <c r="P310" s="179">
        <v>1212.9839999999999</v>
      </c>
      <c r="Q310" s="179">
        <v>422.28899999999999</v>
      </c>
      <c r="R310" s="179">
        <v>-237.20500000000004</v>
      </c>
      <c r="S310" s="179">
        <v>-128.14800000000002</v>
      </c>
      <c r="T310" s="179">
        <v>327.68399999999997</v>
      </c>
      <c r="U310" s="179">
        <v>-74.853999999999999</v>
      </c>
      <c r="V310" s="179">
        <v>24.816999999999993</v>
      </c>
      <c r="W310" s="179">
        <v>4361.2759999999998</v>
      </c>
      <c r="X310" s="179">
        <v>-26117.809000000001</v>
      </c>
      <c r="Y310" s="179">
        <v>7855.9680000000008</v>
      </c>
      <c r="Z310" s="179">
        <v>899.53300000000013</v>
      </c>
      <c r="AA310" s="179">
        <v>3249.36</v>
      </c>
      <c r="AB310" s="179">
        <v>135.75299999999999</v>
      </c>
      <c r="AC310" s="179">
        <v>675.69400000000007</v>
      </c>
      <c r="AD310" s="179">
        <v>1026.059</v>
      </c>
      <c r="AE310" s="179">
        <v>-1127.9869999999999</v>
      </c>
      <c r="AF310" s="179">
        <v>-3884.2829999999999</v>
      </c>
      <c r="AG310" s="179">
        <v>-2219.2530000000002</v>
      </c>
      <c r="AH310" s="179">
        <v>103.87700000000001</v>
      </c>
      <c r="AI310" s="179">
        <v>-461.435</v>
      </c>
      <c r="AJ310" s="179">
        <v>-37309.199999999997</v>
      </c>
      <c r="AK310" s="179">
        <v>-2292.328</v>
      </c>
      <c r="AL310" s="179">
        <v>-1094.9159999999999</v>
      </c>
      <c r="AM310" s="179">
        <v>-660.39499999999987</v>
      </c>
      <c r="AN310" s="179">
        <v>-3156.2099999999996</v>
      </c>
      <c r="AO310" s="179">
        <v>-5597.2359999999999</v>
      </c>
      <c r="AP310" s="179">
        <v>-5478.9709999999995</v>
      </c>
      <c r="AQ310" s="179">
        <v>-418.42800000000017</v>
      </c>
      <c r="AR310" s="179">
        <v>1178.155</v>
      </c>
      <c r="AS310" s="179">
        <v>759.86300000000028</v>
      </c>
      <c r="AT310" s="179">
        <v>3379.29</v>
      </c>
      <c r="AU310" s="179">
        <v>-16984.004999999997</v>
      </c>
      <c r="AV310" s="179">
        <v>1324.9899999999998</v>
      </c>
      <c r="AW310" s="179">
        <v>225.018</v>
      </c>
      <c r="AX310" s="179">
        <v>-34274.402999999998</v>
      </c>
      <c r="AY310" s="179">
        <v>1361.6690000000001</v>
      </c>
      <c r="AZ310" s="179">
        <v>-5631.594000000001</v>
      </c>
      <c r="BA310" s="179">
        <v>-1656.8009999999999</v>
      </c>
      <c r="BB310" s="179">
        <v>2014.7659999999998</v>
      </c>
      <c r="BC310" s="179">
        <v>-5094.183</v>
      </c>
      <c r="BD310" s="179">
        <v>20390.849000000002</v>
      </c>
      <c r="BE310" s="179">
        <v>-45951.191999999995</v>
      </c>
      <c r="BF310" s="179">
        <v>-66850.519000000015</v>
      </c>
      <c r="BG310" s="179">
        <v>7902.3069999999989</v>
      </c>
      <c r="BH310" s="179">
        <v>-2749.4419999999982</v>
      </c>
      <c r="BI310" s="179">
        <v>1835.8069999999998</v>
      </c>
      <c r="BJ310" s="179">
        <v>-21370.313999999998</v>
      </c>
      <c r="BK310" s="179">
        <v>-14118.44</v>
      </c>
      <c r="BL310" s="179">
        <v>-40424.033000000003</v>
      </c>
      <c r="BM310" s="179">
        <v>-16012.337</v>
      </c>
      <c r="BN310" s="179">
        <v>14843.709000000001</v>
      </c>
      <c r="BO310" s="179">
        <v>7895.1500000000005</v>
      </c>
      <c r="BP310" s="179">
        <v>32579.409999999993</v>
      </c>
      <c r="BQ310" s="179">
        <v>10709.644</v>
      </c>
      <c r="BR310" s="179">
        <v>-25428.253000000001</v>
      </c>
      <c r="BS310" s="179">
        <v>5229.0690000000004</v>
      </c>
      <c r="BT310" s="179">
        <v>45853.838000000003</v>
      </c>
      <c r="BU310" s="179">
        <v>7109.5630000000001</v>
      </c>
      <c r="BV310" s="179">
        <v>13164.221</v>
      </c>
      <c r="BW310" s="179">
        <v>-26085.161</v>
      </c>
      <c r="BX310" s="179">
        <v>-6490.5469999999987</v>
      </c>
      <c r="BY310" s="179">
        <v>-1924.0420000000006</v>
      </c>
      <c r="BZ310" s="179">
        <v>-1139.616</v>
      </c>
      <c r="CA310" s="179">
        <v>-27538.991000000002</v>
      </c>
      <c r="CB310" s="179">
        <v>-1600.9659999999999</v>
      </c>
      <c r="CC310" s="179">
        <v>-29800.418000000001</v>
      </c>
      <c r="CD310" s="179">
        <v>-17117.951000000001</v>
      </c>
      <c r="CE310" s="179">
        <v>9053.2790000000005</v>
      </c>
      <c r="CF310" s="179">
        <v>57331.108999999997</v>
      </c>
      <c r="CG310" s="179">
        <v>5274.9360000000006</v>
      </c>
      <c r="CH310" s="179">
        <v>-16555.332999999999</v>
      </c>
      <c r="CI310" s="179">
        <v>707.55</v>
      </c>
      <c r="CJ310" s="179">
        <v>15193.830000000002</v>
      </c>
      <c r="CK310" s="179">
        <v>12132.635999999999</v>
      </c>
      <c r="CL310" s="179">
        <v>994.66599999999994</v>
      </c>
      <c r="CM310" s="179">
        <v>1667.5300000000002</v>
      </c>
      <c r="CN310" s="179">
        <v>3481.3330000000005</v>
      </c>
      <c r="CO310" s="179">
        <v>2252.6279999999997</v>
      </c>
      <c r="CP310" s="179">
        <v>-1114.7529999999999</v>
      </c>
      <c r="CQ310" s="179">
        <v>3583.723</v>
      </c>
      <c r="CR310" s="179">
        <v>4241.9580000000005</v>
      </c>
      <c r="CS310" s="179">
        <v>7752.5430000000006</v>
      </c>
      <c r="CT310" s="179">
        <v>7240.5830000000005</v>
      </c>
      <c r="CU310" s="179">
        <v>6582.348</v>
      </c>
      <c r="CV310" s="179">
        <v>658.23399999999856</v>
      </c>
      <c r="CW310" s="179">
        <v>12360.187</v>
      </c>
      <c r="CX310" s="179">
        <v>6948.0330000000004</v>
      </c>
      <c r="CY310" s="179">
        <v>9507.8349999999991</v>
      </c>
      <c r="CZ310" s="179">
        <v>7862.2479999999996</v>
      </c>
      <c r="DA310" s="179">
        <v>3729.9969999999994</v>
      </c>
      <c r="DB310" s="179">
        <v>10568.325999999999</v>
      </c>
      <c r="DC310" s="179">
        <v>11336.265000000001</v>
      </c>
      <c r="DD310" s="179">
        <v>9361.5619999999999</v>
      </c>
      <c r="DE310" s="179">
        <v>5916.07</v>
      </c>
      <c r="DF310" s="179">
        <v>12907.485999999999</v>
      </c>
      <c r="DG310" s="179">
        <v>8754.1660000000011</v>
      </c>
      <c r="DH310" s="179">
        <v>-5490.9280000000008</v>
      </c>
      <c r="DI310" s="179">
        <v>-1898.6439999999998</v>
      </c>
      <c r="DJ310" s="179">
        <v>5760.9170000000013</v>
      </c>
      <c r="DK310" s="179">
        <v>1456.3410000000003</v>
      </c>
      <c r="DL310" s="179">
        <v>12786.636999999999</v>
      </c>
      <c r="DM310" s="179">
        <v>4331.0929999999998</v>
      </c>
      <c r="DN310" s="179">
        <v>11723.191000000001</v>
      </c>
      <c r="DO310" s="179">
        <v>220239.584</v>
      </c>
      <c r="DP310" s="179">
        <v>17323.891000000003</v>
      </c>
      <c r="DQ310" s="179">
        <v>6392.5820000000003</v>
      </c>
      <c r="DR310" s="179">
        <v>-11412.673000000001</v>
      </c>
      <c r="DS310" s="179">
        <v>11481.802000000001</v>
      </c>
      <c r="DT310" s="179">
        <v>-8463.902</v>
      </c>
      <c r="DU310" s="179">
        <v>3083.6619999999994</v>
      </c>
      <c r="DV310" s="179">
        <v>-248.88399999999979</v>
      </c>
      <c r="DW310" s="179">
        <v>10767.511</v>
      </c>
      <c r="DX310" s="179">
        <v>-3737.7</v>
      </c>
      <c r="DY310" s="179">
        <v>5779.523000000001</v>
      </c>
      <c r="DZ310" s="179">
        <v>9696.232</v>
      </c>
      <c r="EA310" s="179">
        <v>-82.884000000000242</v>
      </c>
      <c r="EB310" s="179">
        <v>991.6389999999999</v>
      </c>
      <c r="EC310" s="179">
        <v>2081.3550000000005</v>
      </c>
      <c r="ED310" s="179">
        <v>3368.32</v>
      </c>
      <c r="EE310" s="179">
        <v>-142213.663</v>
      </c>
      <c r="EF310" s="278">
        <f t="shared" si="8"/>
        <v>272693.79300000001</v>
      </c>
      <c r="EG310" s="278">
        <f t="shared" si="9"/>
        <v>-118978.791</v>
      </c>
    </row>
    <row r="311" spans="1:137" x14ac:dyDescent="0.2">
      <c r="A311" s="254" t="str">
        <f>IF('1'!$A$1=1,B311,C311)</f>
        <v>Assets</v>
      </c>
      <c r="B311" s="241" t="s">
        <v>143</v>
      </c>
      <c r="C311" s="241" t="s">
        <v>142</v>
      </c>
      <c r="D311" s="179">
        <v>0</v>
      </c>
      <c r="E311" s="179">
        <v>0</v>
      </c>
      <c r="F311" s="179">
        <v>23.256</v>
      </c>
      <c r="G311" s="179">
        <v>0</v>
      </c>
      <c r="H311" s="179">
        <v>0</v>
      </c>
      <c r="I311" s="179">
        <v>42.466000000000001</v>
      </c>
      <c r="J311" s="179">
        <v>0</v>
      </c>
      <c r="K311" s="179">
        <v>0</v>
      </c>
      <c r="L311" s="179">
        <v>0</v>
      </c>
      <c r="M311" s="179">
        <v>0</v>
      </c>
      <c r="N311" s="179">
        <v>0</v>
      </c>
      <c r="O311" s="179">
        <v>0</v>
      </c>
      <c r="P311" s="179">
        <v>0</v>
      </c>
      <c r="Q311" s="179">
        <v>0</v>
      </c>
      <c r="R311" s="179">
        <v>0</v>
      </c>
      <c r="S311" s="179">
        <v>0</v>
      </c>
      <c r="T311" s="179">
        <v>0</v>
      </c>
      <c r="U311" s="179">
        <v>0</v>
      </c>
      <c r="V311" s="179">
        <v>0</v>
      </c>
      <c r="W311" s="179">
        <v>0</v>
      </c>
      <c r="X311" s="179">
        <v>0</v>
      </c>
      <c r="Y311" s="179">
        <v>0</v>
      </c>
      <c r="Z311" s="179">
        <v>-1978.972</v>
      </c>
      <c r="AA311" s="179">
        <v>0</v>
      </c>
      <c r="AB311" s="179">
        <v>0</v>
      </c>
      <c r="AC311" s="179">
        <v>0</v>
      </c>
      <c r="AD311" s="179">
        <v>0</v>
      </c>
      <c r="AE311" s="179">
        <v>0</v>
      </c>
      <c r="AF311" s="179">
        <v>0</v>
      </c>
      <c r="AG311" s="179">
        <v>0</v>
      </c>
      <c r="AH311" s="179">
        <v>0</v>
      </c>
      <c r="AI311" s="179">
        <v>25.635000000000002</v>
      </c>
      <c r="AJ311" s="179">
        <v>0</v>
      </c>
      <c r="AK311" s="179">
        <v>0</v>
      </c>
      <c r="AL311" s="179">
        <v>0</v>
      </c>
      <c r="AM311" s="179">
        <v>55.033999999999999</v>
      </c>
      <c r="AN311" s="179">
        <v>56.869</v>
      </c>
      <c r="AO311" s="179">
        <v>0</v>
      </c>
      <c r="AP311" s="179">
        <v>26.341000000000001</v>
      </c>
      <c r="AQ311" s="179">
        <v>-26.152000000000001</v>
      </c>
      <c r="AR311" s="179">
        <v>104.72499999999999</v>
      </c>
      <c r="AS311" s="179">
        <v>104.809</v>
      </c>
      <c r="AT311" s="179">
        <v>9.9999999999766942E-4</v>
      </c>
      <c r="AU311" s="179">
        <v>54.965000000000003</v>
      </c>
      <c r="AV311" s="179">
        <v>140.95599999999999</v>
      </c>
      <c r="AW311" s="179">
        <v>-28.127999999999997</v>
      </c>
      <c r="AX311" s="179">
        <v>83.8</v>
      </c>
      <c r="AY311" s="179">
        <v>389.048</v>
      </c>
      <c r="AZ311" s="179">
        <v>-27.88</v>
      </c>
      <c r="BA311" s="179">
        <v>190.125</v>
      </c>
      <c r="BB311" s="179">
        <v>429.81699999999995</v>
      </c>
      <c r="BC311" s="179">
        <v>911.59100000000001</v>
      </c>
      <c r="BD311" s="179">
        <v>158.273</v>
      </c>
      <c r="BE311" s="179">
        <v>-185.501</v>
      </c>
      <c r="BF311" s="179">
        <v>3218.9189999999999</v>
      </c>
      <c r="BG311" s="179">
        <v>8811.1989999999987</v>
      </c>
      <c r="BH311" s="179">
        <v>-2476.9729999999995</v>
      </c>
      <c r="BI311" s="179">
        <v>4018.9290000000001</v>
      </c>
      <c r="BJ311" s="179">
        <v>-2314.9140000000002</v>
      </c>
      <c r="BK311" s="179">
        <v>-2006.8010000000002</v>
      </c>
      <c r="BL311" s="179">
        <v>530.62599999999998</v>
      </c>
      <c r="BM311" s="179">
        <v>-1770.9490000000001</v>
      </c>
      <c r="BN311" s="179">
        <v>-1690.3869999999999</v>
      </c>
      <c r="BO311" s="179">
        <v>-1796.827</v>
      </c>
      <c r="BP311" s="179">
        <v>-1153.0160000000001</v>
      </c>
      <c r="BQ311" s="179">
        <v>4860.7359999999999</v>
      </c>
      <c r="BR311" s="179">
        <v>218.50299999999999</v>
      </c>
      <c r="BS311" s="179">
        <v>275.214</v>
      </c>
      <c r="BT311" s="179">
        <v>335.72</v>
      </c>
      <c r="BU311" s="179">
        <v>141.62400000000002</v>
      </c>
      <c r="BV311" s="179">
        <v>622.82399999999996</v>
      </c>
      <c r="BW311" s="179">
        <v>3831.0810000000001</v>
      </c>
      <c r="BX311" s="179">
        <v>-1777.8449999999998</v>
      </c>
      <c r="BY311" s="179">
        <v>725.00099999999998</v>
      </c>
      <c r="BZ311" s="179">
        <v>-2029.0749999999998</v>
      </c>
      <c r="CA311" s="179">
        <v>-977.55100000000004</v>
      </c>
      <c r="CB311" s="179">
        <v>-1242.1279999999999</v>
      </c>
      <c r="CC311" s="179">
        <v>190.67899999999997</v>
      </c>
      <c r="CD311" s="179">
        <v>136.07299999999995</v>
      </c>
      <c r="CE311" s="179">
        <v>374.988</v>
      </c>
      <c r="CF311" s="179">
        <v>320.733</v>
      </c>
      <c r="CG311" s="179">
        <v>263.74699999999996</v>
      </c>
      <c r="CH311" s="179">
        <v>423.13900000000001</v>
      </c>
      <c r="CI311" s="179">
        <v>1523.953</v>
      </c>
      <c r="CJ311" s="179">
        <v>1231.1759999999999</v>
      </c>
      <c r="CK311" s="179">
        <v>1108.133</v>
      </c>
      <c r="CL311" s="179">
        <v>-497.334</v>
      </c>
      <c r="CM311" s="179">
        <v>468.07799999999997</v>
      </c>
      <c r="CN311" s="179">
        <v>1638.2740000000001</v>
      </c>
      <c r="CO311" s="179">
        <v>409.56900000000007</v>
      </c>
      <c r="CP311" s="179">
        <v>222.95099999999994</v>
      </c>
      <c r="CQ311" s="179">
        <v>1426.1759999999999</v>
      </c>
      <c r="CR311" s="179">
        <v>2047.8420000000001</v>
      </c>
      <c r="CS311" s="179">
        <v>658.23400000000004</v>
      </c>
      <c r="CT311" s="179">
        <v>6106.9570000000003</v>
      </c>
      <c r="CU311" s="179">
        <v>7386.857</v>
      </c>
      <c r="CV311" s="179">
        <v>6143.5239999999994</v>
      </c>
      <c r="CW311" s="179">
        <v>1755.2930000000001</v>
      </c>
      <c r="CX311" s="179">
        <v>6289.799</v>
      </c>
      <c r="CY311" s="179">
        <v>7130.8769999999995</v>
      </c>
      <c r="CZ311" s="179">
        <v>5850.9749999999995</v>
      </c>
      <c r="DA311" s="179">
        <v>7204.0139999999992</v>
      </c>
      <c r="DB311" s="179">
        <v>10422.050999999999</v>
      </c>
      <c r="DC311" s="179">
        <v>9398.1290000000008</v>
      </c>
      <c r="DD311" s="179">
        <v>6033.8189999999995</v>
      </c>
      <c r="DE311" s="179">
        <v>6756.0059999999994</v>
      </c>
      <c r="DF311" s="179">
        <v>6616.4419999999991</v>
      </c>
      <c r="DG311" s="179">
        <v>8754.1660000000011</v>
      </c>
      <c r="DH311" s="179">
        <v>-9807.9340000000011</v>
      </c>
      <c r="DI311" s="179">
        <v>-1974.5899999999997</v>
      </c>
      <c r="DJ311" s="179">
        <v>4755.6560000000009</v>
      </c>
      <c r="DK311" s="179">
        <v>1259.5380000000002</v>
      </c>
      <c r="DL311" s="179">
        <v>2819.4139999999998</v>
      </c>
      <c r="DM311" s="179">
        <v>1335.758</v>
      </c>
      <c r="DN311" s="179">
        <v>3156.2440000000006</v>
      </c>
      <c r="DO311" s="179">
        <v>1359.2499999999998</v>
      </c>
      <c r="DP311" s="179">
        <v>15302.771000000002</v>
      </c>
      <c r="DQ311" s="179">
        <v>4536.6710000000003</v>
      </c>
      <c r="DR311" s="179">
        <v>-4507.179000000001</v>
      </c>
      <c r="DS311" s="179">
        <v>11231.29</v>
      </c>
      <c r="DT311" s="179">
        <v>-1852.7940000000001</v>
      </c>
      <c r="DU311" s="179">
        <v>-1083.4480000000001</v>
      </c>
      <c r="DV311" s="179">
        <v>1285.9010000000001</v>
      </c>
      <c r="DW311" s="179">
        <v>9897.8270000000011</v>
      </c>
      <c r="DX311" s="179">
        <v>-789.06999999999994</v>
      </c>
      <c r="DY311" s="179">
        <v>5821.1020000000008</v>
      </c>
      <c r="DZ311" s="179">
        <v>3176.3520000000003</v>
      </c>
      <c r="EA311" s="179">
        <v>-787.39600000000019</v>
      </c>
      <c r="EB311" s="179">
        <v>991.6389999999999</v>
      </c>
      <c r="EC311" s="179">
        <v>582.7800000000002</v>
      </c>
      <c r="ED311" s="179">
        <v>5010.3760000000002</v>
      </c>
      <c r="EE311" s="179">
        <v>6836.3840000000018</v>
      </c>
      <c r="EF311" s="278">
        <f t="shared" si="8"/>
        <v>29466.889000000006</v>
      </c>
      <c r="EG311" s="278">
        <f t="shared" si="9"/>
        <v>29089.653000000002</v>
      </c>
    </row>
    <row r="312" spans="1:137" s="9" customFormat="1" x14ac:dyDescent="0.2">
      <c r="A312" s="244" t="str">
        <f>IF('1'!$A$1=1,B312,C312)</f>
        <v>Equity and investment fund shares</v>
      </c>
      <c r="B312" s="245" t="s">
        <v>391</v>
      </c>
      <c r="C312" s="245" t="s">
        <v>375</v>
      </c>
      <c r="D312" s="179">
        <v>0</v>
      </c>
      <c r="E312" s="179">
        <v>0</v>
      </c>
      <c r="F312" s="179">
        <v>23.256</v>
      </c>
      <c r="G312" s="179">
        <v>0</v>
      </c>
      <c r="H312" s="179">
        <v>0</v>
      </c>
      <c r="I312" s="179">
        <v>42.466000000000001</v>
      </c>
      <c r="J312" s="179">
        <v>0</v>
      </c>
      <c r="K312" s="179">
        <v>0</v>
      </c>
      <c r="L312" s="179">
        <v>0</v>
      </c>
      <c r="M312" s="179">
        <v>0</v>
      </c>
      <c r="N312" s="179">
        <v>0</v>
      </c>
      <c r="O312" s="179">
        <v>0</v>
      </c>
      <c r="P312" s="179">
        <v>0</v>
      </c>
      <c r="Q312" s="179">
        <v>0</v>
      </c>
      <c r="R312" s="179">
        <v>0</v>
      </c>
      <c r="S312" s="179">
        <v>0</v>
      </c>
      <c r="T312" s="179">
        <v>0</v>
      </c>
      <c r="U312" s="179">
        <v>0</v>
      </c>
      <c r="V312" s="179">
        <v>0</v>
      </c>
      <c r="W312" s="179">
        <v>0</v>
      </c>
      <c r="X312" s="179">
        <v>0</v>
      </c>
      <c r="Y312" s="179">
        <v>0</v>
      </c>
      <c r="Z312" s="179">
        <v>-1978.972</v>
      </c>
      <c r="AA312" s="179">
        <v>0</v>
      </c>
      <c r="AB312" s="179">
        <v>0</v>
      </c>
      <c r="AC312" s="179">
        <v>0</v>
      </c>
      <c r="AD312" s="179">
        <v>0</v>
      </c>
      <c r="AE312" s="179">
        <v>0</v>
      </c>
      <c r="AF312" s="179">
        <v>0</v>
      </c>
      <c r="AG312" s="179">
        <v>0</v>
      </c>
      <c r="AH312" s="179">
        <v>0</v>
      </c>
      <c r="AI312" s="179">
        <v>25.635000000000002</v>
      </c>
      <c r="AJ312" s="179">
        <v>0</v>
      </c>
      <c r="AK312" s="179">
        <v>0</v>
      </c>
      <c r="AL312" s="179">
        <v>0</v>
      </c>
      <c r="AM312" s="179">
        <v>27.516999999999999</v>
      </c>
      <c r="AN312" s="179">
        <v>0</v>
      </c>
      <c r="AO312" s="179">
        <v>0</v>
      </c>
      <c r="AP312" s="179">
        <v>26.341000000000001</v>
      </c>
      <c r="AQ312" s="179">
        <v>0</v>
      </c>
      <c r="AR312" s="179">
        <v>26.181000000000001</v>
      </c>
      <c r="AS312" s="179">
        <v>0</v>
      </c>
      <c r="AT312" s="179">
        <v>26.401</v>
      </c>
      <c r="AU312" s="179">
        <v>0</v>
      </c>
      <c r="AV312" s="179">
        <v>0</v>
      </c>
      <c r="AW312" s="179">
        <v>28.126999999999999</v>
      </c>
      <c r="AX312" s="179">
        <v>27.933</v>
      </c>
      <c r="AY312" s="179">
        <v>27.789000000000001</v>
      </c>
      <c r="AZ312" s="179">
        <v>27.879000000000001</v>
      </c>
      <c r="BA312" s="179">
        <v>27.161000000000001</v>
      </c>
      <c r="BB312" s="179">
        <v>26.864000000000001</v>
      </c>
      <c r="BC312" s="179">
        <v>26.811</v>
      </c>
      <c r="BD312" s="179">
        <v>26.379000000000001</v>
      </c>
      <c r="BE312" s="179">
        <v>26.5</v>
      </c>
      <c r="BF312" s="179">
        <v>25.751000000000001</v>
      </c>
      <c r="BG312" s="179">
        <v>25.247</v>
      </c>
      <c r="BH312" s="179">
        <v>74.308999999999997</v>
      </c>
      <c r="BI312" s="179">
        <v>24.808</v>
      </c>
      <c r="BJ312" s="179">
        <v>97.47</v>
      </c>
      <c r="BK312" s="179">
        <v>141.65700000000001</v>
      </c>
      <c r="BL312" s="179">
        <v>72.358000000000004</v>
      </c>
      <c r="BM312" s="179">
        <v>122.983</v>
      </c>
      <c r="BN312" s="179">
        <v>290.53500000000003</v>
      </c>
      <c r="BO312" s="179">
        <v>245.02199999999999</v>
      </c>
      <c r="BP312" s="179">
        <v>134.072</v>
      </c>
      <c r="BQ312" s="179">
        <v>186.95099999999999</v>
      </c>
      <c r="BR312" s="179">
        <v>191.19</v>
      </c>
      <c r="BS312" s="179">
        <v>220.17099999999999</v>
      </c>
      <c r="BT312" s="179">
        <v>251.79</v>
      </c>
      <c r="BU312" s="179">
        <v>-283.25</v>
      </c>
      <c r="BV312" s="179">
        <v>283.10199999999998</v>
      </c>
      <c r="BW312" s="179">
        <v>394.37599999999998</v>
      </c>
      <c r="BX312" s="179">
        <v>423.29700000000003</v>
      </c>
      <c r="BY312" s="179">
        <v>641.34699999999998</v>
      </c>
      <c r="BZ312" s="179">
        <v>583.70699999999999</v>
      </c>
      <c r="CA312" s="179">
        <v>558.6</v>
      </c>
      <c r="CB312" s="179">
        <v>248.42599999999999</v>
      </c>
      <c r="CC312" s="179">
        <v>354.11799999999999</v>
      </c>
      <c r="CD312" s="179">
        <v>353.78899999999999</v>
      </c>
      <c r="CE312" s="179">
        <v>348.20299999999997</v>
      </c>
      <c r="CF312" s="179">
        <v>454.37200000000001</v>
      </c>
      <c r="CG312" s="179">
        <v>369.24599999999998</v>
      </c>
      <c r="CH312" s="179">
        <v>528.92399999999998</v>
      </c>
      <c r="CI312" s="179">
        <v>843.61699999999996</v>
      </c>
      <c r="CJ312" s="179">
        <v>923.38199999999995</v>
      </c>
      <c r="CK312" s="179">
        <v>1136.547</v>
      </c>
      <c r="CL312" s="179">
        <v>-58.51</v>
      </c>
      <c r="CM312" s="179">
        <v>-117.02</v>
      </c>
      <c r="CN312" s="179">
        <v>-58.51</v>
      </c>
      <c r="CO312" s="179">
        <v>-29.254999999999999</v>
      </c>
      <c r="CP312" s="179">
        <v>-31.85</v>
      </c>
      <c r="CQ312" s="179">
        <v>-73.137</v>
      </c>
      <c r="CR312" s="179">
        <v>36.569000000000003</v>
      </c>
      <c r="CS312" s="179">
        <v>-36.569000000000003</v>
      </c>
      <c r="CT312" s="179">
        <v>-73.137</v>
      </c>
      <c r="CU312" s="179">
        <v>-1279.9010000000001</v>
      </c>
      <c r="CV312" s="179">
        <v>-36.569000000000003</v>
      </c>
      <c r="CW312" s="179">
        <v>0</v>
      </c>
      <c r="CX312" s="179">
        <v>-36.569000000000003</v>
      </c>
      <c r="CY312" s="179">
        <v>-36.569000000000003</v>
      </c>
      <c r="CZ312" s="179">
        <v>-36.569000000000003</v>
      </c>
      <c r="DA312" s="179">
        <v>0</v>
      </c>
      <c r="DB312" s="179">
        <v>-255.98</v>
      </c>
      <c r="DC312" s="179">
        <v>-36.569000000000003</v>
      </c>
      <c r="DD312" s="179">
        <v>-36.569000000000003</v>
      </c>
      <c r="DE312" s="179">
        <v>-36.518999999999998</v>
      </c>
      <c r="DF312" s="179">
        <v>0</v>
      </c>
      <c r="DG312" s="179">
        <v>-37.094000000000001</v>
      </c>
      <c r="DH312" s="179">
        <v>-37.868000000000002</v>
      </c>
      <c r="DI312" s="179">
        <v>-37.972999999999999</v>
      </c>
      <c r="DJ312" s="179">
        <v>0</v>
      </c>
      <c r="DK312" s="179">
        <v>-39.360000000000007</v>
      </c>
      <c r="DL312" s="179">
        <v>-39.71</v>
      </c>
      <c r="DM312" s="179">
        <v>-40.478000000000002</v>
      </c>
      <c r="DN312" s="179">
        <v>-40.99</v>
      </c>
      <c r="DO312" s="179">
        <v>0</v>
      </c>
      <c r="DP312" s="179">
        <v>-742.452</v>
      </c>
      <c r="DQ312" s="179">
        <v>-41.241999999999997</v>
      </c>
      <c r="DR312" s="179">
        <v>-41.35</v>
      </c>
      <c r="DS312" s="179">
        <v>-41.752000000000002</v>
      </c>
      <c r="DT312" s="179">
        <v>-42.109000000000002</v>
      </c>
      <c r="DU312" s="179">
        <v>-458.38200000000001</v>
      </c>
      <c r="DV312" s="179">
        <v>-41.481000000000002</v>
      </c>
      <c r="DW312" s="179">
        <v>-82.826999999999998</v>
      </c>
      <c r="DX312" s="179">
        <v>-41.53</v>
      </c>
      <c r="DY312" s="179">
        <v>-41.579000000000001</v>
      </c>
      <c r="DZ312" s="179">
        <v>-83.587999999999994</v>
      </c>
      <c r="EA312" s="179">
        <v>-41.442</v>
      </c>
      <c r="EB312" s="179">
        <v>-41.317999999999998</v>
      </c>
      <c r="EC312" s="179">
        <v>-41.627000000000002</v>
      </c>
      <c r="ED312" s="179">
        <v>0</v>
      </c>
      <c r="EE312" s="179">
        <v>-3460.3920000000003</v>
      </c>
      <c r="EF312" s="278">
        <f t="shared" si="8"/>
        <v>-1103.175</v>
      </c>
      <c r="EG312" s="278">
        <f t="shared" si="9"/>
        <v>-4376.2749999999996</v>
      </c>
    </row>
    <row r="313" spans="1:137" ht="25.5" x14ac:dyDescent="0.2">
      <c r="A313" s="248" t="str">
        <f>IF('1'!$A$1=1,B313,C313)</f>
        <v>Deposit-taking corporations, except central bank</v>
      </c>
      <c r="B313" s="247" t="s">
        <v>393</v>
      </c>
      <c r="C313" s="247" t="s">
        <v>392</v>
      </c>
      <c r="D313" s="176">
        <v>0</v>
      </c>
      <c r="E313" s="176">
        <v>0</v>
      </c>
      <c r="F313" s="176">
        <v>23.256</v>
      </c>
      <c r="G313" s="176">
        <v>0</v>
      </c>
      <c r="H313" s="176">
        <v>0</v>
      </c>
      <c r="I313" s="176">
        <v>42.466000000000001</v>
      </c>
      <c r="J313" s="176">
        <v>0</v>
      </c>
      <c r="K313" s="176">
        <v>0</v>
      </c>
      <c r="L313" s="176">
        <v>0</v>
      </c>
      <c r="M313" s="176">
        <v>0</v>
      </c>
      <c r="N313" s="176">
        <v>0</v>
      </c>
      <c r="O313" s="176">
        <v>0</v>
      </c>
      <c r="P313" s="176">
        <v>0</v>
      </c>
      <c r="Q313" s="176">
        <v>0</v>
      </c>
      <c r="R313" s="176">
        <v>0</v>
      </c>
      <c r="S313" s="176">
        <v>0</v>
      </c>
      <c r="T313" s="176">
        <v>0</v>
      </c>
      <c r="U313" s="176">
        <v>0</v>
      </c>
      <c r="V313" s="176">
        <v>0</v>
      </c>
      <c r="W313" s="176">
        <v>0</v>
      </c>
      <c r="X313" s="176">
        <v>0</v>
      </c>
      <c r="Y313" s="176">
        <v>0</v>
      </c>
      <c r="Z313" s="176">
        <v>-1978.972</v>
      </c>
      <c r="AA313" s="176">
        <v>0</v>
      </c>
      <c r="AB313" s="176">
        <v>0</v>
      </c>
      <c r="AC313" s="176">
        <v>0</v>
      </c>
      <c r="AD313" s="176">
        <v>0</v>
      </c>
      <c r="AE313" s="176">
        <v>0</v>
      </c>
      <c r="AF313" s="176">
        <v>0</v>
      </c>
      <c r="AG313" s="176">
        <v>0</v>
      </c>
      <c r="AH313" s="176">
        <v>0</v>
      </c>
      <c r="AI313" s="176">
        <v>0</v>
      </c>
      <c r="AJ313" s="176">
        <v>0</v>
      </c>
      <c r="AK313" s="176">
        <v>0</v>
      </c>
      <c r="AL313" s="176">
        <v>0</v>
      </c>
      <c r="AM313" s="176">
        <v>0</v>
      </c>
      <c r="AN313" s="176">
        <v>0</v>
      </c>
      <c r="AO313" s="176">
        <v>0</v>
      </c>
      <c r="AP313" s="176">
        <v>26.341000000000001</v>
      </c>
      <c r="AQ313" s="176">
        <v>0</v>
      </c>
      <c r="AR313" s="176">
        <v>0</v>
      </c>
      <c r="AS313" s="176">
        <v>0</v>
      </c>
      <c r="AT313" s="176">
        <v>26.401</v>
      </c>
      <c r="AU313" s="176">
        <v>0</v>
      </c>
      <c r="AV313" s="176">
        <v>0</v>
      </c>
      <c r="AW313" s="176">
        <v>0</v>
      </c>
      <c r="AX313" s="176">
        <v>0</v>
      </c>
      <c r="AY313" s="176">
        <v>0</v>
      </c>
      <c r="AZ313" s="176">
        <v>0</v>
      </c>
      <c r="BA313" s="176">
        <v>0</v>
      </c>
      <c r="BB313" s="176">
        <v>0</v>
      </c>
      <c r="BC313" s="176">
        <v>0</v>
      </c>
      <c r="BD313" s="176">
        <v>0</v>
      </c>
      <c r="BE313" s="176">
        <v>0</v>
      </c>
      <c r="BF313" s="176">
        <v>0</v>
      </c>
      <c r="BG313" s="176">
        <v>0</v>
      </c>
      <c r="BH313" s="176">
        <v>0</v>
      </c>
      <c r="BI313" s="176">
        <v>0</v>
      </c>
      <c r="BJ313" s="176">
        <v>0</v>
      </c>
      <c r="BK313" s="176">
        <v>0</v>
      </c>
      <c r="BL313" s="176">
        <v>0</v>
      </c>
      <c r="BM313" s="176">
        <v>0</v>
      </c>
      <c r="BN313" s="176">
        <v>0</v>
      </c>
      <c r="BO313" s="176">
        <v>0</v>
      </c>
      <c r="BP313" s="176">
        <v>0</v>
      </c>
      <c r="BQ313" s="176">
        <v>0</v>
      </c>
      <c r="BR313" s="176">
        <v>0</v>
      </c>
      <c r="BS313" s="176">
        <v>0</v>
      </c>
      <c r="BT313" s="176">
        <v>0</v>
      </c>
      <c r="BU313" s="176">
        <v>0</v>
      </c>
      <c r="BV313" s="176">
        <v>0</v>
      </c>
      <c r="BW313" s="176">
        <v>0</v>
      </c>
      <c r="BX313" s="176">
        <v>0</v>
      </c>
      <c r="BY313" s="176">
        <v>0</v>
      </c>
      <c r="BZ313" s="176">
        <v>0</v>
      </c>
      <c r="CA313" s="176">
        <v>0</v>
      </c>
      <c r="CB313" s="176">
        <v>0</v>
      </c>
      <c r="CC313" s="176">
        <v>0</v>
      </c>
      <c r="CD313" s="176">
        <v>0</v>
      </c>
      <c r="CE313" s="176">
        <v>0</v>
      </c>
      <c r="CF313" s="176">
        <v>0</v>
      </c>
      <c r="CG313" s="176">
        <v>0</v>
      </c>
      <c r="CH313" s="176">
        <v>0</v>
      </c>
      <c r="CI313" s="176">
        <v>0</v>
      </c>
      <c r="CJ313" s="176">
        <v>0</v>
      </c>
      <c r="CK313" s="176">
        <v>0</v>
      </c>
      <c r="CL313" s="176">
        <v>0</v>
      </c>
      <c r="CM313" s="176">
        <v>0</v>
      </c>
      <c r="CN313" s="176">
        <v>0</v>
      </c>
      <c r="CO313" s="176">
        <v>0</v>
      </c>
      <c r="CP313" s="176">
        <v>0</v>
      </c>
      <c r="CQ313" s="176">
        <v>0</v>
      </c>
      <c r="CR313" s="176">
        <v>0</v>
      </c>
      <c r="CS313" s="176">
        <v>0</v>
      </c>
      <c r="CT313" s="176">
        <v>0</v>
      </c>
      <c r="CU313" s="176">
        <v>0</v>
      </c>
      <c r="CV313" s="176">
        <v>0</v>
      </c>
      <c r="CW313" s="176">
        <v>0</v>
      </c>
      <c r="CX313" s="176">
        <v>0</v>
      </c>
      <c r="CY313" s="176">
        <v>0</v>
      </c>
      <c r="CZ313" s="176">
        <v>0</v>
      </c>
      <c r="DA313" s="176">
        <v>0</v>
      </c>
      <c r="DB313" s="176">
        <v>0</v>
      </c>
      <c r="DC313" s="176">
        <v>0</v>
      </c>
      <c r="DD313" s="176">
        <v>0</v>
      </c>
      <c r="DE313" s="176">
        <v>0</v>
      </c>
      <c r="DF313" s="176">
        <v>0</v>
      </c>
      <c r="DG313" s="176">
        <v>0</v>
      </c>
      <c r="DH313" s="176">
        <v>0</v>
      </c>
      <c r="DI313" s="176">
        <v>0</v>
      </c>
      <c r="DJ313" s="176">
        <v>0</v>
      </c>
      <c r="DK313" s="176">
        <v>0</v>
      </c>
      <c r="DL313" s="176">
        <v>0</v>
      </c>
      <c r="DM313" s="176">
        <v>0</v>
      </c>
      <c r="DN313" s="176">
        <v>0</v>
      </c>
      <c r="DO313" s="176">
        <v>0</v>
      </c>
      <c r="DP313" s="176">
        <v>-742.452</v>
      </c>
      <c r="DQ313" s="176">
        <v>0</v>
      </c>
      <c r="DR313" s="176">
        <v>0</v>
      </c>
      <c r="DS313" s="176">
        <v>0</v>
      </c>
      <c r="DT313" s="176">
        <v>0</v>
      </c>
      <c r="DU313" s="176">
        <v>-458.38200000000001</v>
      </c>
      <c r="DV313" s="176">
        <v>0</v>
      </c>
      <c r="DW313" s="176">
        <v>0</v>
      </c>
      <c r="DX313" s="176">
        <v>0</v>
      </c>
      <c r="DY313" s="176">
        <v>0</v>
      </c>
      <c r="DZ313" s="176">
        <v>0</v>
      </c>
      <c r="EA313" s="176">
        <v>0</v>
      </c>
      <c r="EB313" s="176">
        <v>0</v>
      </c>
      <c r="EC313" s="176">
        <v>0</v>
      </c>
      <c r="ED313" s="176">
        <v>0</v>
      </c>
      <c r="EE313" s="176">
        <v>-3375.9920000000002</v>
      </c>
      <c r="EF313" s="277">
        <f t="shared" si="8"/>
        <v>-742.452</v>
      </c>
      <c r="EG313" s="277">
        <f t="shared" si="9"/>
        <v>-3834.3740000000003</v>
      </c>
    </row>
    <row r="314" spans="1:137" x14ac:dyDescent="0.2">
      <c r="A314" s="248" t="str">
        <f>IF('1'!$A$1=1,B314,C314)</f>
        <v>Other sectors</v>
      </c>
      <c r="B314" s="247" t="s">
        <v>93</v>
      </c>
      <c r="C314" s="247" t="s">
        <v>94</v>
      </c>
      <c r="D314" s="176">
        <v>0</v>
      </c>
      <c r="E314" s="176">
        <v>0</v>
      </c>
      <c r="F314" s="176">
        <v>0</v>
      </c>
      <c r="G314" s="176">
        <v>0</v>
      </c>
      <c r="H314" s="176">
        <v>0</v>
      </c>
      <c r="I314" s="176">
        <v>0</v>
      </c>
      <c r="J314" s="176">
        <v>0</v>
      </c>
      <c r="K314" s="176">
        <v>0</v>
      </c>
      <c r="L314" s="176">
        <v>0</v>
      </c>
      <c r="M314" s="176">
        <v>0</v>
      </c>
      <c r="N314" s="176">
        <v>0</v>
      </c>
      <c r="O314" s="176">
        <v>0</v>
      </c>
      <c r="P314" s="176">
        <v>0</v>
      </c>
      <c r="Q314" s="176">
        <v>0</v>
      </c>
      <c r="R314" s="176">
        <v>0</v>
      </c>
      <c r="S314" s="176">
        <v>0</v>
      </c>
      <c r="T314" s="176">
        <v>0</v>
      </c>
      <c r="U314" s="176">
        <v>0</v>
      </c>
      <c r="V314" s="176">
        <v>0</v>
      </c>
      <c r="W314" s="176">
        <v>0</v>
      </c>
      <c r="X314" s="176">
        <v>0</v>
      </c>
      <c r="Y314" s="176">
        <v>0</v>
      </c>
      <c r="Z314" s="176">
        <v>0</v>
      </c>
      <c r="AA314" s="176">
        <v>0</v>
      </c>
      <c r="AB314" s="176">
        <v>0</v>
      </c>
      <c r="AC314" s="176">
        <v>0</v>
      </c>
      <c r="AD314" s="176">
        <v>0</v>
      </c>
      <c r="AE314" s="176">
        <v>0</v>
      </c>
      <c r="AF314" s="176">
        <v>0</v>
      </c>
      <c r="AG314" s="176">
        <v>0</v>
      </c>
      <c r="AH314" s="176">
        <v>0</v>
      </c>
      <c r="AI314" s="176">
        <v>25.635000000000002</v>
      </c>
      <c r="AJ314" s="176">
        <v>0</v>
      </c>
      <c r="AK314" s="176">
        <v>0</v>
      </c>
      <c r="AL314" s="176">
        <v>0</v>
      </c>
      <c r="AM314" s="176">
        <v>27.516999999999999</v>
      </c>
      <c r="AN314" s="176">
        <v>0</v>
      </c>
      <c r="AO314" s="176">
        <v>0</v>
      </c>
      <c r="AP314" s="176">
        <v>0</v>
      </c>
      <c r="AQ314" s="176">
        <v>0</v>
      </c>
      <c r="AR314" s="176">
        <v>26.181000000000001</v>
      </c>
      <c r="AS314" s="176">
        <v>0</v>
      </c>
      <c r="AT314" s="176">
        <v>0</v>
      </c>
      <c r="AU314" s="176">
        <v>0</v>
      </c>
      <c r="AV314" s="176">
        <v>0</v>
      </c>
      <c r="AW314" s="176">
        <v>28.126999999999999</v>
      </c>
      <c r="AX314" s="176">
        <v>27.933</v>
      </c>
      <c r="AY314" s="176">
        <v>27.789000000000001</v>
      </c>
      <c r="AZ314" s="176">
        <v>27.879000000000001</v>
      </c>
      <c r="BA314" s="176">
        <v>27.161000000000001</v>
      </c>
      <c r="BB314" s="176">
        <v>26.864000000000001</v>
      </c>
      <c r="BC314" s="176">
        <v>26.811</v>
      </c>
      <c r="BD314" s="176">
        <v>26.379000000000001</v>
      </c>
      <c r="BE314" s="176">
        <v>26.5</v>
      </c>
      <c r="BF314" s="176">
        <v>25.751000000000001</v>
      </c>
      <c r="BG314" s="176">
        <v>25.247</v>
      </c>
      <c r="BH314" s="176">
        <v>74.308999999999997</v>
      </c>
      <c r="BI314" s="176">
        <v>24.808</v>
      </c>
      <c r="BJ314" s="176">
        <v>97.47</v>
      </c>
      <c r="BK314" s="176">
        <v>141.65700000000001</v>
      </c>
      <c r="BL314" s="176">
        <v>72.358000000000004</v>
      </c>
      <c r="BM314" s="176">
        <v>122.983</v>
      </c>
      <c r="BN314" s="176">
        <v>290.53500000000003</v>
      </c>
      <c r="BO314" s="176">
        <v>245.02199999999999</v>
      </c>
      <c r="BP314" s="176">
        <v>134.072</v>
      </c>
      <c r="BQ314" s="176">
        <v>186.95099999999999</v>
      </c>
      <c r="BR314" s="176">
        <v>191.19</v>
      </c>
      <c r="BS314" s="176">
        <v>220.17099999999999</v>
      </c>
      <c r="BT314" s="176">
        <v>251.79</v>
      </c>
      <c r="BU314" s="176">
        <v>-283.25</v>
      </c>
      <c r="BV314" s="176">
        <v>283.10199999999998</v>
      </c>
      <c r="BW314" s="176">
        <v>394.37599999999998</v>
      </c>
      <c r="BX314" s="176">
        <v>423.29700000000003</v>
      </c>
      <c r="BY314" s="176">
        <v>641.34699999999998</v>
      </c>
      <c r="BZ314" s="176">
        <v>583.70699999999999</v>
      </c>
      <c r="CA314" s="176">
        <v>558.6</v>
      </c>
      <c r="CB314" s="176">
        <v>248.42599999999999</v>
      </c>
      <c r="CC314" s="176">
        <v>354.11799999999999</v>
      </c>
      <c r="CD314" s="176">
        <v>353.78899999999999</v>
      </c>
      <c r="CE314" s="176">
        <v>348.20299999999997</v>
      </c>
      <c r="CF314" s="176">
        <v>454.37200000000001</v>
      </c>
      <c r="CG314" s="176">
        <v>369.24599999999998</v>
      </c>
      <c r="CH314" s="176">
        <v>528.92399999999998</v>
      </c>
      <c r="CI314" s="176">
        <v>843.61699999999996</v>
      </c>
      <c r="CJ314" s="176">
        <v>923.38199999999995</v>
      </c>
      <c r="CK314" s="176">
        <v>1136.547</v>
      </c>
      <c r="CL314" s="176">
        <v>-58.51</v>
      </c>
      <c r="CM314" s="176">
        <v>-117.02</v>
      </c>
      <c r="CN314" s="176">
        <v>-58.51</v>
      </c>
      <c r="CO314" s="176">
        <v>-29.254999999999999</v>
      </c>
      <c r="CP314" s="176">
        <v>-31.85</v>
      </c>
      <c r="CQ314" s="176">
        <v>-73.137</v>
      </c>
      <c r="CR314" s="176">
        <v>36.569000000000003</v>
      </c>
      <c r="CS314" s="176">
        <v>-36.569000000000003</v>
      </c>
      <c r="CT314" s="176">
        <v>-73.137</v>
      </c>
      <c r="CU314" s="176">
        <v>-1279.9010000000001</v>
      </c>
      <c r="CV314" s="176">
        <v>-36.569000000000003</v>
      </c>
      <c r="CW314" s="176">
        <v>0</v>
      </c>
      <c r="CX314" s="176">
        <v>-36.569000000000003</v>
      </c>
      <c r="CY314" s="176">
        <v>-36.569000000000003</v>
      </c>
      <c r="CZ314" s="176">
        <v>-36.569000000000003</v>
      </c>
      <c r="DA314" s="176">
        <v>0</v>
      </c>
      <c r="DB314" s="176">
        <v>-255.98</v>
      </c>
      <c r="DC314" s="176">
        <v>-36.569000000000003</v>
      </c>
      <c r="DD314" s="176">
        <v>-36.569000000000003</v>
      </c>
      <c r="DE314" s="176">
        <v>-36.518999999999998</v>
      </c>
      <c r="DF314" s="176">
        <v>0</v>
      </c>
      <c r="DG314" s="176">
        <v>-37.094000000000001</v>
      </c>
      <c r="DH314" s="176">
        <v>-37.868000000000002</v>
      </c>
      <c r="DI314" s="176">
        <v>-37.972999999999999</v>
      </c>
      <c r="DJ314" s="176">
        <v>0</v>
      </c>
      <c r="DK314" s="176">
        <v>-39.360000000000007</v>
      </c>
      <c r="DL314" s="176">
        <v>-39.71</v>
      </c>
      <c r="DM314" s="176">
        <v>-40.478000000000002</v>
      </c>
      <c r="DN314" s="176">
        <v>-40.99</v>
      </c>
      <c r="DO314" s="176">
        <v>0</v>
      </c>
      <c r="DP314" s="176">
        <v>0</v>
      </c>
      <c r="DQ314" s="176">
        <v>-41.241999999999997</v>
      </c>
      <c r="DR314" s="176">
        <v>-41.35</v>
      </c>
      <c r="DS314" s="176">
        <v>-41.752000000000002</v>
      </c>
      <c r="DT314" s="176">
        <v>-42.109000000000002</v>
      </c>
      <c r="DU314" s="176">
        <v>0</v>
      </c>
      <c r="DV314" s="176">
        <v>-41.481000000000002</v>
      </c>
      <c r="DW314" s="176">
        <v>-82.826999999999998</v>
      </c>
      <c r="DX314" s="176">
        <v>-41.53</v>
      </c>
      <c r="DY314" s="176">
        <v>-41.579000000000001</v>
      </c>
      <c r="DZ314" s="176">
        <v>-83.587999999999994</v>
      </c>
      <c r="EA314" s="176">
        <v>-41.442</v>
      </c>
      <c r="EB314" s="176">
        <v>-41.317999999999998</v>
      </c>
      <c r="EC314" s="176">
        <v>-41.627000000000002</v>
      </c>
      <c r="ED314" s="176">
        <v>0</v>
      </c>
      <c r="EE314" s="176">
        <v>-84.4</v>
      </c>
      <c r="EF314" s="277">
        <f t="shared" si="8"/>
        <v>-360.72300000000007</v>
      </c>
      <c r="EG314" s="277">
        <f t="shared" si="9"/>
        <v>-541.90100000000007</v>
      </c>
    </row>
    <row r="315" spans="1:137" x14ac:dyDescent="0.2">
      <c r="A315" s="345" t="str">
        <f>IF('1'!$A$1=1,B315,C315)</f>
        <v>Other financial corporations</v>
      </c>
      <c r="B315" s="253" t="s">
        <v>452</v>
      </c>
      <c r="C315" s="253" t="s">
        <v>453</v>
      </c>
      <c r="D315" s="176">
        <v>0</v>
      </c>
      <c r="E315" s="176">
        <v>0</v>
      </c>
      <c r="F315" s="176">
        <v>0</v>
      </c>
      <c r="G315" s="176">
        <v>0</v>
      </c>
      <c r="H315" s="176">
        <v>0</v>
      </c>
      <c r="I315" s="176">
        <v>0</v>
      </c>
      <c r="J315" s="176">
        <v>0</v>
      </c>
      <c r="K315" s="176">
        <v>0</v>
      </c>
      <c r="L315" s="176">
        <v>0</v>
      </c>
      <c r="M315" s="176">
        <v>0</v>
      </c>
      <c r="N315" s="176">
        <v>0</v>
      </c>
      <c r="O315" s="176">
        <v>0</v>
      </c>
      <c r="P315" s="176">
        <v>0</v>
      </c>
      <c r="Q315" s="176">
        <v>0</v>
      </c>
      <c r="R315" s="176">
        <v>0</v>
      </c>
      <c r="S315" s="176">
        <v>0</v>
      </c>
      <c r="T315" s="176">
        <v>0</v>
      </c>
      <c r="U315" s="176">
        <v>0</v>
      </c>
      <c r="V315" s="176">
        <v>0</v>
      </c>
      <c r="W315" s="176">
        <v>0</v>
      </c>
      <c r="X315" s="176">
        <v>0</v>
      </c>
      <c r="Y315" s="176">
        <v>0</v>
      </c>
      <c r="Z315" s="176">
        <v>0</v>
      </c>
      <c r="AA315" s="176">
        <v>0</v>
      </c>
      <c r="AB315" s="176">
        <v>0</v>
      </c>
      <c r="AC315" s="176">
        <v>0</v>
      </c>
      <c r="AD315" s="176">
        <v>0</v>
      </c>
      <c r="AE315" s="176">
        <v>0</v>
      </c>
      <c r="AF315" s="176">
        <v>0</v>
      </c>
      <c r="AG315" s="176">
        <v>0</v>
      </c>
      <c r="AH315" s="176">
        <v>0</v>
      </c>
      <c r="AI315" s="176">
        <v>0</v>
      </c>
      <c r="AJ315" s="176">
        <v>0</v>
      </c>
      <c r="AK315" s="176">
        <v>0</v>
      </c>
      <c r="AL315" s="176">
        <v>0</v>
      </c>
      <c r="AM315" s="176">
        <v>0</v>
      </c>
      <c r="AN315" s="176">
        <v>0</v>
      </c>
      <c r="AO315" s="176">
        <v>0</v>
      </c>
      <c r="AP315" s="176">
        <v>0</v>
      </c>
      <c r="AQ315" s="176">
        <v>0</v>
      </c>
      <c r="AR315" s="176">
        <v>0</v>
      </c>
      <c r="AS315" s="176">
        <v>0</v>
      </c>
      <c r="AT315" s="176">
        <v>0</v>
      </c>
      <c r="AU315" s="176">
        <v>0</v>
      </c>
      <c r="AV315" s="176">
        <v>0</v>
      </c>
      <c r="AW315" s="176">
        <v>0</v>
      </c>
      <c r="AX315" s="176">
        <v>0</v>
      </c>
      <c r="AY315" s="176">
        <v>0</v>
      </c>
      <c r="AZ315" s="176">
        <v>0</v>
      </c>
      <c r="BA315" s="176">
        <v>0</v>
      </c>
      <c r="BB315" s="176">
        <v>0</v>
      </c>
      <c r="BC315" s="176">
        <v>0</v>
      </c>
      <c r="BD315" s="176">
        <v>0</v>
      </c>
      <c r="BE315" s="176">
        <v>0</v>
      </c>
      <c r="BF315" s="176">
        <v>0</v>
      </c>
      <c r="BG315" s="176">
        <v>0</v>
      </c>
      <c r="BH315" s="176">
        <v>0</v>
      </c>
      <c r="BI315" s="176">
        <v>0</v>
      </c>
      <c r="BJ315" s="176">
        <v>0</v>
      </c>
      <c r="BK315" s="176">
        <v>0</v>
      </c>
      <c r="BL315" s="176">
        <v>0</v>
      </c>
      <c r="BM315" s="176">
        <v>0</v>
      </c>
      <c r="BN315" s="176">
        <v>0</v>
      </c>
      <c r="BO315" s="176">
        <v>0</v>
      </c>
      <c r="BP315" s="176">
        <v>0</v>
      </c>
      <c r="BQ315" s="176">
        <v>0</v>
      </c>
      <c r="BR315" s="176">
        <v>0</v>
      </c>
      <c r="BS315" s="176">
        <v>0</v>
      </c>
      <c r="BT315" s="176">
        <v>0</v>
      </c>
      <c r="BU315" s="176">
        <v>0</v>
      </c>
      <c r="BV315" s="176">
        <v>0</v>
      </c>
      <c r="BW315" s="176">
        <v>0</v>
      </c>
      <c r="BX315" s="176">
        <v>0</v>
      </c>
      <c r="BY315" s="176">
        <v>0</v>
      </c>
      <c r="BZ315" s="176">
        <v>0</v>
      </c>
      <c r="CA315" s="176">
        <v>0</v>
      </c>
      <c r="CB315" s="176">
        <v>0</v>
      </c>
      <c r="CC315" s="176">
        <v>0</v>
      </c>
      <c r="CD315" s="176">
        <v>0</v>
      </c>
      <c r="CE315" s="176">
        <v>0</v>
      </c>
      <c r="CF315" s="176">
        <v>0</v>
      </c>
      <c r="CG315" s="176">
        <v>0</v>
      </c>
      <c r="CH315" s="176">
        <v>0</v>
      </c>
      <c r="CI315" s="176">
        <v>0</v>
      </c>
      <c r="CJ315" s="176">
        <v>0</v>
      </c>
      <c r="CK315" s="176">
        <v>0</v>
      </c>
      <c r="CL315" s="176">
        <v>0</v>
      </c>
      <c r="CM315" s="176">
        <v>0</v>
      </c>
      <c r="CN315" s="176">
        <v>0</v>
      </c>
      <c r="CO315" s="176">
        <v>0</v>
      </c>
      <c r="CP315" s="176">
        <v>0</v>
      </c>
      <c r="CQ315" s="176">
        <v>0</v>
      </c>
      <c r="CR315" s="176">
        <v>0</v>
      </c>
      <c r="CS315" s="176">
        <v>0</v>
      </c>
      <c r="CT315" s="176">
        <v>0</v>
      </c>
      <c r="CU315" s="176">
        <v>0</v>
      </c>
      <c r="CV315" s="176">
        <v>0</v>
      </c>
      <c r="CW315" s="176">
        <v>0</v>
      </c>
      <c r="CX315" s="176">
        <v>0</v>
      </c>
      <c r="CY315" s="176">
        <v>0</v>
      </c>
      <c r="CZ315" s="176">
        <v>0</v>
      </c>
      <c r="DA315" s="176">
        <v>0</v>
      </c>
      <c r="DB315" s="176">
        <v>0</v>
      </c>
      <c r="DC315" s="176">
        <v>0</v>
      </c>
      <c r="DD315" s="176">
        <v>0</v>
      </c>
      <c r="DE315" s="176">
        <v>0</v>
      </c>
      <c r="DF315" s="176">
        <v>0</v>
      </c>
      <c r="DG315" s="176">
        <v>0</v>
      </c>
      <c r="DH315" s="176">
        <v>0</v>
      </c>
      <c r="DI315" s="176">
        <v>0</v>
      </c>
      <c r="DJ315" s="176">
        <v>0</v>
      </c>
      <c r="DK315" s="176">
        <v>39.360999999999997</v>
      </c>
      <c r="DL315" s="176">
        <v>0</v>
      </c>
      <c r="DM315" s="176">
        <v>0</v>
      </c>
      <c r="DN315" s="176">
        <v>0</v>
      </c>
      <c r="DO315" s="176">
        <v>0</v>
      </c>
      <c r="DP315" s="176">
        <v>0</v>
      </c>
      <c r="DQ315" s="176">
        <v>0</v>
      </c>
      <c r="DR315" s="176">
        <v>0</v>
      </c>
      <c r="DS315" s="176">
        <v>0</v>
      </c>
      <c r="DT315" s="176">
        <v>0</v>
      </c>
      <c r="DU315" s="176">
        <v>0</v>
      </c>
      <c r="DV315" s="176">
        <v>0</v>
      </c>
      <c r="DW315" s="176">
        <v>0</v>
      </c>
      <c r="DX315" s="176">
        <v>0</v>
      </c>
      <c r="DY315" s="176">
        <v>0</v>
      </c>
      <c r="DZ315" s="176">
        <v>0</v>
      </c>
      <c r="EA315" s="176">
        <v>0</v>
      </c>
      <c r="EB315" s="176">
        <v>0</v>
      </c>
      <c r="EC315" s="176">
        <v>0</v>
      </c>
      <c r="ED315" s="176">
        <v>0</v>
      </c>
      <c r="EE315" s="176">
        <v>0</v>
      </c>
      <c r="EF315" s="277">
        <f t="shared" si="8"/>
        <v>39.360999999999997</v>
      </c>
      <c r="EG315" s="277">
        <f t="shared" si="9"/>
        <v>0</v>
      </c>
    </row>
    <row r="316" spans="1:137" ht="25.5" x14ac:dyDescent="0.2">
      <c r="A316" s="345" t="str">
        <f>IF('1'!$A$1=1,B316,C316)</f>
        <v>Nonfinancial corporations, households, and NPISHs</v>
      </c>
      <c r="B316" s="253" t="s">
        <v>399</v>
      </c>
      <c r="C316" s="253" t="s">
        <v>405</v>
      </c>
      <c r="D316" s="176">
        <v>0</v>
      </c>
      <c r="E316" s="176">
        <v>0</v>
      </c>
      <c r="F316" s="176">
        <v>0</v>
      </c>
      <c r="G316" s="176">
        <v>0</v>
      </c>
      <c r="H316" s="176">
        <v>0</v>
      </c>
      <c r="I316" s="176">
        <v>0</v>
      </c>
      <c r="J316" s="176">
        <v>0</v>
      </c>
      <c r="K316" s="176">
        <v>0</v>
      </c>
      <c r="L316" s="176">
        <v>0</v>
      </c>
      <c r="M316" s="176">
        <v>0</v>
      </c>
      <c r="N316" s="176">
        <v>0</v>
      </c>
      <c r="O316" s="176">
        <v>0</v>
      </c>
      <c r="P316" s="176">
        <v>0</v>
      </c>
      <c r="Q316" s="176">
        <v>0</v>
      </c>
      <c r="R316" s="176">
        <v>0</v>
      </c>
      <c r="S316" s="176">
        <v>0</v>
      </c>
      <c r="T316" s="176">
        <v>0</v>
      </c>
      <c r="U316" s="176">
        <v>0</v>
      </c>
      <c r="V316" s="176">
        <v>0</v>
      </c>
      <c r="W316" s="176">
        <v>0</v>
      </c>
      <c r="X316" s="176">
        <v>0</v>
      </c>
      <c r="Y316" s="176">
        <v>0</v>
      </c>
      <c r="Z316" s="176">
        <v>0</v>
      </c>
      <c r="AA316" s="176">
        <v>0</v>
      </c>
      <c r="AB316" s="176">
        <v>0</v>
      </c>
      <c r="AC316" s="176">
        <v>0</v>
      </c>
      <c r="AD316" s="176">
        <v>0</v>
      </c>
      <c r="AE316" s="176">
        <v>0</v>
      </c>
      <c r="AF316" s="176">
        <v>0</v>
      </c>
      <c r="AG316" s="176">
        <v>0</v>
      </c>
      <c r="AH316" s="176">
        <v>0</v>
      </c>
      <c r="AI316" s="176">
        <v>0</v>
      </c>
      <c r="AJ316" s="176">
        <v>0</v>
      </c>
      <c r="AK316" s="176">
        <v>0</v>
      </c>
      <c r="AL316" s="176">
        <v>0</v>
      </c>
      <c r="AM316" s="176">
        <v>0</v>
      </c>
      <c r="AN316" s="176">
        <v>0</v>
      </c>
      <c r="AO316" s="176">
        <v>0</v>
      </c>
      <c r="AP316" s="176">
        <v>0</v>
      </c>
      <c r="AQ316" s="176">
        <v>0</v>
      </c>
      <c r="AR316" s="176">
        <v>0</v>
      </c>
      <c r="AS316" s="176">
        <v>0</v>
      </c>
      <c r="AT316" s="176">
        <v>0</v>
      </c>
      <c r="AU316" s="176">
        <v>0</v>
      </c>
      <c r="AV316" s="176">
        <v>0</v>
      </c>
      <c r="AW316" s="176">
        <v>0</v>
      </c>
      <c r="AX316" s="176">
        <v>0</v>
      </c>
      <c r="AY316" s="176">
        <v>0</v>
      </c>
      <c r="AZ316" s="176">
        <v>0</v>
      </c>
      <c r="BA316" s="176">
        <v>0</v>
      </c>
      <c r="BB316" s="176">
        <v>0</v>
      </c>
      <c r="BC316" s="176">
        <v>0</v>
      </c>
      <c r="BD316" s="176">
        <v>0</v>
      </c>
      <c r="BE316" s="176">
        <v>0</v>
      </c>
      <c r="BF316" s="176">
        <v>0</v>
      </c>
      <c r="BG316" s="176">
        <v>0</v>
      </c>
      <c r="BH316" s="176">
        <v>0</v>
      </c>
      <c r="BI316" s="176">
        <v>0</v>
      </c>
      <c r="BJ316" s="176">
        <v>0</v>
      </c>
      <c r="BK316" s="176">
        <v>0</v>
      </c>
      <c r="BL316" s="176">
        <v>72.358000000000004</v>
      </c>
      <c r="BM316" s="176">
        <v>122.983</v>
      </c>
      <c r="BN316" s="176">
        <v>290.53500000000003</v>
      </c>
      <c r="BO316" s="176">
        <v>245.02199999999999</v>
      </c>
      <c r="BP316" s="176">
        <v>134.072</v>
      </c>
      <c r="BQ316" s="176">
        <v>186.95099999999999</v>
      </c>
      <c r="BR316" s="176">
        <v>191.19</v>
      </c>
      <c r="BS316" s="176">
        <v>220.17099999999999</v>
      </c>
      <c r="BT316" s="176">
        <v>251.79</v>
      </c>
      <c r="BU316" s="176">
        <v>-283.25</v>
      </c>
      <c r="BV316" s="176">
        <v>283.10199999999998</v>
      </c>
      <c r="BW316" s="176">
        <v>394.37599999999998</v>
      </c>
      <c r="BX316" s="176">
        <v>423.29700000000003</v>
      </c>
      <c r="BY316" s="176">
        <v>641.34699999999998</v>
      </c>
      <c r="BZ316" s="176">
        <v>583.70699999999999</v>
      </c>
      <c r="CA316" s="176">
        <v>558.6</v>
      </c>
      <c r="CB316" s="176">
        <v>248.42599999999999</v>
      </c>
      <c r="CC316" s="176">
        <v>354.11799999999999</v>
      </c>
      <c r="CD316" s="176">
        <v>353.78899999999999</v>
      </c>
      <c r="CE316" s="176">
        <v>348.20299999999997</v>
      </c>
      <c r="CF316" s="176">
        <v>454.37200000000001</v>
      </c>
      <c r="CG316" s="176">
        <v>369.24599999999998</v>
      </c>
      <c r="CH316" s="176">
        <v>528.92399999999998</v>
      </c>
      <c r="CI316" s="176">
        <v>843.61699999999996</v>
      </c>
      <c r="CJ316" s="176">
        <v>923.38199999999995</v>
      </c>
      <c r="CK316" s="176">
        <v>1136.547</v>
      </c>
      <c r="CL316" s="176">
        <v>-58.51</v>
      </c>
      <c r="CM316" s="176">
        <v>-117.02</v>
      </c>
      <c r="CN316" s="176">
        <v>-58.51</v>
      </c>
      <c r="CO316" s="176">
        <v>-29.254999999999999</v>
      </c>
      <c r="CP316" s="176">
        <v>-31.85</v>
      </c>
      <c r="CQ316" s="176">
        <v>-73.137</v>
      </c>
      <c r="CR316" s="176">
        <v>36.569000000000003</v>
      </c>
      <c r="CS316" s="176">
        <v>-36.569000000000003</v>
      </c>
      <c r="CT316" s="176">
        <v>-73.137</v>
      </c>
      <c r="CU316" s="176">
        <v>-1279.9010000000001</v>
      </c>
      <c r="CV316" s="176">
        <v>-36.569000000000003</v>
      </c>
      <c r="CW316" s="176">
        <v>0</v>
      </c>
      <c r="CX316" s="176">
        <v>-36.569000000000003</v>
      </c>
      <c r="CY316" s="176">
        <v>-36.569000000000003</v>
      </c>
      <c r="CZ316" s="176">
        <v>-36.569000000000003</v>
      </c>
      <c r="DA316" s="176">
        <v>0</v>
      </c>
      <c r="DB316" s="176">
        <v>-255.98</v>
      </c>
      <c r="DC316" s="176">
        <v>-36.569000000000003</v>
      </c>
      <c r="DD316" s="176">
        <v>-36.569000000000003</v>
      </c>
      <c r="DE316" s="176">
        <v>-36.518999999999998</v>
      </c>
      <c r="DF316" s="176">
        <v>0</v>
      </c>
      <c r="DG316" s="176">
        <v>-37.094000000000001</v>
      </c>
      <c r="DH316" s="176">
        <v>-37.868000000000002</v>
      </c>
      <c r="DI316" s="176">
        <v>-37.972999999999999</v>
      </c>
      <c r="DJ316" s="176">
        <v>0</v>
      </c>
      <c r="DK316" s="176">
        <v>-78.721000000000004</v>
      </c>
      <c r="DL316" s="176">
        <v>-39.71</v>
      </c>
      <c r="DM316" s="176">
        <v>-40.478000000000002</v>
      </c>
      <c r="DN316" s="176">
        <v>-40.99</v>
      </c>
      <c r="DO316" s="176">
        <v>0</v>
      </c>
      <c r="DP316" s="176">
        <v>0</v>
      </c>
      <c r="DQ316" s="176">
        <v>-41.241999999999997</v>
      </c>
      <c r="DR316" s="176">
        <v>-41.35</v>
      </c>
      <c r="DS316" s="176">
        <v>-41.752000000000002</v>
      </c>
      <c r="DT316" s="176">
        <v>-42.109000000000002</v>
      </c>
      <c r="DU316" s="176">
        <v>0</v>
      </c>
      <c r="DV316" s="176">
        <v>-41.481000000000002</v>
      </c>
      <c r="DW316" s="176">
        <v>-82.826999999999998</v>
      </c>
      <c r="DX316" s="176">
        <v>-41.53</v>
      </c>
      <c r="DY316" s="176">
        <v>-41.579000000000001</v>
      </c>
      <c r="DZ316" s="176">
        <v>-83.587999999999994</v>
      </c>
      <c r="EA316" s="176">
        <v>-41.442</v>
      </c>
      <c r="EB316" s="176">
        <v>-41.317999999999998</v>
      </c>
      <c r="EC316" s="176">
        <v>-41.627000000000002</v>
      </c>
      <c r="ED316" s="176">
        <v>0</v>
      </c>
      <c r="EE316" s="176">
        <v>-84.4</v>
      </c>
      <c r="EF316" s="277">
        <f t="shared" si="8"/>
        <v>-400.08400000000006</v>
      </c>
      <c r="EG316" s="277">
        <f t="shared" si="9"/>
        <v>-541.90100000000007</v>
      </c>
    </row>
    <row r="317" spans="1:137" x14ac:dyDescent="0.2">
      <c r="A317" s="244" t="str">
        <f>IF('1'!$A$1=1,B317,C317)</f>
        <v>Debt securities</v>
      </c>
      <c r="B317" s="245" t="s">
        <v>158</v>
      </c>
      <c r="C317" s="245" t="s">
        <v>88</v>
      </c>
      <c r="D317" s="179">
        <v>0</v>
      </c>
      <c r="E317" s="179">
        <v>0</v>
      </c>
      <c r="F317" s="179">
        <v>0</v>
      </c>
      <c r="G317" s="179">
        <v>0</v>
      </c>
      <c r="H317" s="179">
        <v>0</v>
      </c>
      <c r="I317" s="179">
        <v>0</v>
      </c>
      <c r="J317" s="179">
        <v>0</v>
      </c>
      <c r="K317" s="179">
        <v>0</v>
      </c>
      <c r="L317" s="179">
        <v>0</v>
      </c>
      <c r="M317" s="179">
        <v>0</v>
      </c>
      <c r="N317" s="179">
        <v>0</v>
      </c>
      <c r="O317" s="179">
        <v>0</v>
      </c>
      <c r="P317" s="179">
        <v>0</v>
      </c>
      <c r="Q317" s="179">
        <v>0</v>
      </c>
      <c r="R317" s="179">
        <v>0</v>
      </c>
      <c r="S317" s="179">
        <v>0</v>
      </c>
      <c r="T317" s="179">
        <v>0</v>
      </c>
      <c r="U317" s="179">
        <v>0</v>
      </c>
      <c r="V317" s="179">
        <v>0</v>
      </c>
      <c r="W317" s="179">
        <v>0</v>
      </c>
      <c r="X317" s="179">
        <v>0</v>
      </c>
      <c r="Y317" s="179">
        <v>0</v>
      </c>
      <c r="Z317" s="179">
        <v>0</v>
      </c>
      <c r="AA317" s="179">
        <v>0</v>
      </c>
      <c r="AB317" s="179">
        <v>0</v>
      </c>
      <c r="AC317" s="179">
        <v>0</v>
      </c>
      <c r="AD317" s="179">
        <v>0</v>
      </c>
      <c r="AE317" s="179">
        <v>0</v>
      </c>
      <c r="AF317" s="179">
        <v>0</v>
      </c>
      <c r="AG317" s="179">
        <v>0</v>
      </c>
      <c r="AH317" s="179">
        <v>0</v>
      </c>
      <c r="AI317" s="179">
        <v>0</v>
      </c>
      <c r="AJ317" s="179">
        <v>0</v>
      </c>
      <c r="AK317" s="179">
        <v>0</v>
      </c>
      <c r="AL317" s="179">
        <v>0</v>
      </c>
      <c r="AM317" s="179">
        <v>27.516999999999999</v>
      </c>
      <c r="AN317" s="179">
        <v>56.869</v>
      </c>
      <c r="AO317" s="179">
        <v>0</v>
      </c>
      <c r="AP317" s="179">
        <v>0</v>
      </c>
      <c r="AQ317" s="179">
        <v>-26.152000000000001</v>
      </c>
      <c r="AR317" s="179">
        <v>78.543999999999997</v>
      </c>
      <c r="AS317" s="179">
        <v>104.809</v>
      </c>
      <c r="AT317" s="179">
        <v>-26.400000000000002</v>
      </c>
      <c r="AU317" s="179">
        <v>54.965000000000003</v>
      </c>
      <c r="AV317" s="179">
        <v>140.95599999999999</v>
      </c>
      <c r="AW317" s="179">
        <v>-56.254999999999995</v>
      </c>
      <c r="AX317" s="179">
        <v>55.866999999999997</v>
      </c>
      <c r="AY317" s="179">
        <v>361.25900000000001</v>
      </c>
      <c r="AZ317" s="179">
        <v>-55.759</v>
      </c>
      <c r="BA317" s="179">
        <v>162.964</v>
      </c>
      <c r="BB317" s="179">
        <v>402.95299999999997</v>
      </c>
      <c r="BC317" s="179">
        <v>884.78</v>
      </c>
      <c r="BD317" s="179">
        <v>131.89400000000001</v>
      </c>
      <c r="BE317" s="179">
        <v>-212.001</v>
      </c>
      <c r="BF317" s="179">
        <v>3193.1679999999997</v>
      </c>
      <c r="BG317" s="179">
        <v>8785.9519999999993</v>
      </c>
      <c r="BH317" s="179">
        <v>-2551.2819999999997</v>
      </c>
      <c r="BI317" s="179">
        <v>3994.1210000000001</v>
      </c>
      <c r="BJ317" s="179">
        <v>-2412.384</v>
      </c>
      <c r="BK317" s="179">
        <v>-2148.4580000000001</v>
      </c>
      <c r="BL317" s="179">
        <v>458.26799999999997</v>
      </c>
      <c r="BM317" s="179">
        <v>-1893.932</v>
      </c>
      <c r="BN317" s="179">
        <v>-1980.922</v>
      </c>
      <c r="BO317" s="179">
        <v>-2041.8489999999999</v>
      </c>
      <c r="BP317" s="179">
        <v>-1287.088</v>
      </c>
      <c r="BQ317" s="179">
        <v>4673.7849999999999</v>
      </c>
      <c r="BR317" s="179">
        <v>27.312999999999999</v>
      </c>
      <c r="BS317" s="179">
        <v>55.042999999999999</v>
      </c>
      <c r="BT317" s="179">
        <v>83.93</v>
      </c>
      <c r="BU317" s="179">
        <v>424.87400000000002</v>
      </c>
      <c r="BV317" s="179">
        <v>339.72199999999998</v>
      </c>
      <c r="BW317" s="179">
        <v>3436.7049999999999</v>
      </c>
      <c r="BX317" s="179">
        <v>-2201.1419999999998</v>
      </c>
      <c r="BY317" s="179">
        <v>83.653999999999996</v>
      </c>
      <c r="BZ317" s="179">
        <v>-2612.7819999999997</v>
      </c>
      <c r="CA317" s="179">
        <v>-1536.1510000000001</v>
      </c>
      <c r="CB317" s="179">
        <v>-1490.5539999999999</v>
      </c>
      <c r="CC317" s="179">
        <v>-163.43900000000002</v>
      </c>
      <c r="CD317" s="179">
        <v>-217.71600000000004</v>
      </c>
      <c r="CE317" s="179">
        <v>26.785</v>
      </c>
      <c r="CF317" s="179">
        <v>-133.63900000000001</v>
      </c>
      <c r="CG317" s="179">
        <v>-105.499</v>
      </c>
      <c r="CH317" s="179">
        <v>-105.785</v>
      </c>
      <c r="CI317" s="179">
        <v>680.33600000000001</v>
      </c>
      <c r="CJ317" s="179">
        <v>307.79399999999998</v>
      </c>
      <c r="CK317" s="179">
        <v>-28.414000000000001</v>
      </c>
      <c r="CL317" s="179">
        <v>-438.82400000000001</v>
      </c>
      <c r="CM317" s="179">
        <v>585.09799999999996</v>
      </c>
      <c r="CN317" s="179">
        <v>1696.7840000000001</v>
      </c>
      <c r="CO317" s="179">
        <v>438.82400000000007</v>
      </c>
      <c r="CP317" s="179">
        <v>254.80099999999993</v>
      </c>
      <c r="CQ317" s="179">
        <v>1499.3129999999999</v>
      </c>
      <c r="CR317" s="179">
        <v>2011.2730000000001</v>
      </c>
      <c r="CS317" s="179">
        <v>694.803</v>
      </c>
      <c r="CT317" s="179">
        <v>6180.0940000000001</v>
      </c>
      <c r="CU317" s="179">
        <v>8666.7579999999998</v>
      </c>
      <c r="CV317" s="179">
        <v>6180.0929999999998</v>
      </c>
      <c r="CW317" s="179">
        <v>1755.2930000000001</v>
      </c>
      <c r="CX317" s="179">
        <v>6326.3680000000004</v>
      </c>
      <c r="CY317" s="179">
        <v>7167.4459999999999</v>
      </c>
      <c r="CZ317" s="179">
        <v>5887.5439999999999</v>
      </c>
      <c r="DA317" s="179">
        <v>7204.0139999999992</v>
      </c>
      <c r="DB317" s="179">
        <v>10678.030999999999</v>
      </c>
      <c r="DC317" s="179">
        <v>9434.6980000000003</v>
      </c>
      <c r="DD317" s="179">
        <v>6070.3879999999999</v>
      </c>
      <c r="DE317" s="179">
        <v>6792.5249999999996</v>
      </c>
      <c r="DF317" s="179">
        <v>6616.4419999999991</v>
      </c>
      <c r="DG317" s="179">
        <v>8791.26</v>
      </c>
      <c r="DH317" s="179">
        <v>-9770.0660000000007</v>
      </c>
      <c r="DI317" s="179">
        <v>-1936.6169999999997</v>
      </c>
      <c r="DJ317" s="179">
        <v>4755.6560000000009</v>
      </c>
      <c r="DK317" s="179">
        <v>1298.8980000000001</v>
      </c>
      <c r="DL317" s="179">
        <v>2859.1239999999998</v>
      </c>
      <c r="DM317" s="179">
        <v>1376.2360000000001</v>
      </c>
      <c r="DN317" s="179">
        <v>3197.2340000000004</v>
      </c>
      <c r="DO317" s="179">
        <v>1359.2499999999998</v>
      </c>
      <c r="DP317" s="179">
        <v>16045.223000000002</v>
      </c>
      <c r="DQ317" s="179">
        <v>4577.9130000000005</v>
      </c>
      <c r="DR317" s="179">
        <v>-4465.8290000000006</v>
      </c>
      <c r="DS317" s="179">
        <v>11273.042000000001</v>
      </c>
      <c r="DT317" s="179">
        <v>-1810.6850000000002</v>
      </c>
      <c r="DU317" s="179">
        <v>-625.06600000000003</v>
      </c>
      <c r="DV317" s="179">
        <v>1327.3820000000001</v>
      </c>
      <c r="DW317" s="179">
        <v>9980.6540000000005</v>
      </c>
      <c r="DX317" s="179">
        <v>-747.54</v>
      </c>
      <c r="DY317" s="179">
        <v>5862.6810000000005</v>
      </c>
      <c r="DZ317" s="179">
        <v>3259.9400000000005</v>
      </c>
      <c r="EA317" s="179">
        <v>-745.95400000000018</v>
      </c>
      <c r="EB317" s="179">
        <v>1032.9569999999999</v>
      </c>
      <c r="EC317" s="179">
        <v>624.40700000000015</v>
      </c>
      <c r="ED317" s="179">
        <v>5010.3760000000002</v>
      </c>
      <c r="EE317" s="179">
        <v>10296.776000000002</v>
      </c>
      <c r="EF317" s="278">
        <f t="shared" si="8"/>
        <v>30570.064000000002</v>
      </c>
      <c r="EG317" s="278">
        <f t="shared" si="9"/>
        <v>33465.928</v>
      </c>
    </row>
    <row r="318" spans="1:137" s="9" customFormat="1" ht="25.5" x14ac:dyDescent="0.2">
      <c r="A318" s="248" t="str">
        <f>IF('1'!$A$1=1,B318,C318)</f>
        <v>Deposit-taking corporations, except central bank</v>
      </c>
      <c r="B318" s="247" t="s">
        <v>393</v>
      </c>
      <c r="C318" s="247" t="s">
        <v>392</v>
      </c>
      <c r="D318" s="176">
        <v>0</v>
      </c>
      <c r="E318" s="176">
        <v>0</v>
      </c>
      <c r="F318" s="176">
        <v>0</v>
      </c>
      <c r="G318" s="176">
        <v>0</v>
      </c>
      <c r="H318" s="176">
        <v>0</v>
      </c>
      <c r="I318" s="176">
        <v>0</v>
      </c>
      <c r="J318" s="176">
        <v>0</v>
      </c>
      <c r="K318" s="176">
        <v>0</v>
      </c>
      <c r="L318" s="176">
        <v>0</v>
      </c>
      <c r="M318" s="176">
        <v>0</v>
      </c>
      <c r="N318" s="176">
        <v>0</v>
      </c>
      <c r="O318" s="176">
        <v>0</v>
      </c>
      <c r="P318" s="176">
        <v>0</v>
      </c>
      <c r="Q318" s="176">
        <v>0</v>
      </c>
      <c r="R318" s="176">
        <v>0</v>
      </c>
      <c r="S318" s="176">
        <v>0</v>
      </c>
      <c r="T318" s="176">
        <v>0</v>
      </c>
      <c r="U318" s="176">
        <v>0</v>
      </c>
      <c r="V318" s="176">
        <v>0</v>
      </c>
      <c r="W318" s="176">
        <v>0</v>
      </c>
      <c r="X318" s="176">
        <v>0</v>
      </c>
      <c r="Y318" s="176">
        <v>0</v>
      </c>
      <c r="Z318" s="176">
        <v>0</v>
      </c>
      <c r="AA318" s="176">
        <v>0</v>
      </c>
      <c r="AB318" s="176">
        <v>0</v>
      </c>
      <c r="AC318" s="176">
        <v>0</v>
      </c>
      <c r="AD318" s="176">
        <v>0</v>
      </c>
      <c r="AE318" s="176">
        <v>0</v>
      </c>
      <c r="AF318" s="176">
        <v>0</v>
      </c>
      <c r="AG318" s="176">
        <v>0</v>
      </c>
      <c r="AH318" s="176">
        <v>0</v>
      </c>
      <c r="AI318" s="176">
        <v>0</v>
      </c>
      <c r="AJ318" s="176">
        <v>0</v>
      </c>
      <c r="AK318" s="176">
        <v>0</v>
      </c>
      <c r="AL318" s="176">
        <v>0</v>
      </c>
      <c r="AM318" s="176">
        <v>27.516999999999999</v>
      </c>
      <c r="AN318" s="176">
        <v>56.869</v>
      </c>
      <c r="AO318" s="176">
        <v>0</v>
      </c>
      <c r="AP318" s="176">
        <v>0</v>
      </c>
      <c r="AQ318" s="176">
        <v>-26.152000000000001</v>
      </c>
      <c r="AR318" s="176">
        <v>78.543999999999997</v>
      </c>
      <c r="AS318" s="176">
        <v>104.809</v>
      </c>
      <c r="AT318" s="176">
        <v>-26.400000000000002</v>
      </c>
      <c r="AU318" s="176">
        <v>54.965000000000003</v>
      </c>
      <c r="AV318" s="176">
        <v>140.95599999999999</v>
      </c>
      <c r="AW318" s="176">
        <v>-56.254999999999995</v>
      </c>
      <c r="AX318" s="176">
        <v>55.866999999999997</v>
      </c>
      <c r="AY318" s="176">
        <v>361.25900000000001</v>
      </c>
      <c r="AZ318" s="176">
        <v>-83.638000000000005</v>
      </c>
      <c r="BA318" s="176">
        <v>162.964</v>
      </c>
      <c r="BB318" s="176">
        <v>402.95299999999997</v>
      </c>
      <c r="BC318" s="176">
        <v>911.59100000000001</v>
      </c>
      <c r="BD318" s="176">
        <v>131.89400000000001</v>
      </c>
      <c r="BE318" s="176">
        <v>-212.001</v>
      </c>
      <c r="BF318" s="176">
        <v>3193.1679999999997</v>
      </c>
      <c r="BG318" s="176">
        <v>8785.9519999999993</v>
      </c>
      <c r="BH318" s="176">
        <v>-2551.2819999999997</v>
      </c>
      <c r="BI318" s="176">
        <v>3994.1210000000001</v>
      </c>
      <c r="BJ318" s="176">
        <v>-2436.752</v>
      </c>
      <c r="BK318" s="176">
        <v>-2148.4580000000001</v>
      </c>
      <c r="BL318" s="176">
        <v>458.26799999999997</v>
      </c>
      <c r="BM318" s="176">
        <v>-1893.932</v>
      </c>
      <c r="BN318" s="176">
        <v>-1980.922</v>
      </c>
      <c r="BO318" s="176">
        <v>-2041.8489999999999</v>
      </c>
      <c r="BP318" s="176">
        <v>-1287.088</v>
      </c>
      <c r="BQ318" s="176">
        <v>4647.0779999999995</v>
      </c>
      <c r="BR318" s="176">
        <v>-27.312999999999999</v>
      </c>
      <c r="BS318" s="176">
        <v>55.042999999999999</v>
      </c>
      <c r="BT318" s="176">
        <v>55.953000000000003</v>
      </c>
      <c r="BU318" s="176">
        <v>424.87400000000002</v>
      </c>
      <c r="BV318" s="176">
        <v>339.72199999999998</v>
      </c>
      <c r="BW318" s="176">
        <v>3436.7049999999999</v>
      </c>
      <c r="BX318" s="176">
        <v>-2257.5819999999999</v>
      </c>
      <c r="BY318" s="176">
        <v>0</v>
      </c>
      <c r="BZ318" s="176">
        <v>-2890.7379999999998</v>
      </c>
      <c r="CA318" s="176">
        <v>-1536.1510000000001</v>
      </c>
      <c r="CB318" s="176">
        <v>-1518.1569999999999</v>
      </c>
      <c r="CC318" s="176">
        <v>-163.43900000000002</v>
      </c>
      <c r="CD318" s="176">
        <v>-272.14500000000004</v>
      </c>
      <c r="CE318" s="176">
        <v>26.785</v>
      </c>
      <c r="CF318" s="176">
        <v>-133.63900000000001</v>
      </c>
      <c r="CG318" s="176">
        <v>-105.499</v>
      </c>
      <c r="CH318" s="176">
        <v>-132.23099999999999</v>
      </c>
      <c r="CI318" s="176">
        <v>680.33600000000001</v>
      </c>
      <c r="CJ318" s="176">
        <v>307.79399999999998</v>
      </c>
      <c r="CK318" s="176">
        <v>-85.241</v>
      </c>
      <c r="CL318" s="176">
        <v>-438.82400000000001</v>
      </c>
      <c r="CM318" s="176">
        <v>585.09799999999996</v>
      </c>
      <c r="CN318" s="176">
        <v>1696.7840000000001</v>
      </c>
      <c r="CO318" s="176">
        <v>438.82400000000007</v>
      </c>
      <c r="CP318" s="176">
        <v>254.80099999999993</v>
      </c>
      <c r="CQ318" s="176">
        <v>1499.3129999999999</v>
      </c>
      <c r="CR318" s="176">
        <v>2011.2730000000001</v>
      </c>
      <c r="CS318" s="176">
        <v>0</v>
      </c>
      <c r="CT318" s="176">
        <v>5229.3100000000004</v>
      </c>
      <c r="CU318" s="176">
        <v>8191.366</v>
      </c>
      <c r="CV318" s="176">
        <v>5156.1719999999996</v>
      </c>
      <c r="CW318" s="176">
        <v>950.78399999999999</v>
      </c>
      <c r="CX318" s="176">
        <v>6106.9560000000001</v>
      </c>
      <c r="CY318" s="176">
        <v>5339.0159999999996</v>
      </c>
      <c r="CZ318" s="176">
        <v>3144.8989999999999</v>
      </c>
      <c r="DA318" s="176">
        <v>5448.7209999999995</v>
      </c>
      <c r="DB318" s="176">
        <v>9142.15</v>
      </c>
      <c r="DC318" s="176">
        <v>9434.6980000000003</v>
      </c>
      <c r="DD318" s="176">
        <v>6106.9570000000003</v>
      </c>
      <c r="DE318" s="176">
        <v>6792.5249999999996</v>
      </c>
      <c r="DF318" s="176">
        <v>6544.1309999999994</v>
      </c>
      <c r="DG318" s="176">
        <v>8754.1660000000011</v>
      </c>
      <c r="DH318" s="176">
        <v>-9845.8029999999999</v>
      </c>
      <c r="DI318" s="176">
        <v>-1936.6169999999997</v>
      </c>
      <c r="DJ318" s="176">
        <v>4794.3200000000006</v>
      </c>
      <c r="DK318" s="176">
        <v>1298.8980000000001</v>
      </c>
      <c r="DL318" s="176">
        <v>2859.1239999999998</v>
      </c>
      <c r="DM318" s="176">
        <v>1376.2360000000001</v>
      </c>
      <c r="DN318" s="176">
        <v>3238.2240000000002</v>
      </c>
      <c r="DO318" s="176">
        <v>1400.4389999999999</v>
      </c>
      <c r="DP318" s="176">
        <v>16045.223000000002</v>
      </c>
      <c r="DQ318" s="176">
        <v>4577.9130000000005</v>
      </c>
      <c r="DR318" s="176">
        <v>-5251.4840000000004</v>
      </c>
      <c r="DS318" s="176">
        <v>11231.29</v>
      </c>
      <c r="DT318" s="176">
        <v>-1810.6850000000002</v>
      </c>
      <c r="DU318" s="176">
        <v>-625.06600000000003</v>
      </c>
      <c r="DV318" s="176">
        <v>1327.3820000000001</v>
      </c>
      <c r="DW318" s="176">
        <v>9980.6540000000005</v>
      </c>
      <c r="DX318" s="176">
        <v>-747.54</v>
      </c>
      <c r="DY318" s="176">
        <v>5862.6810000000005</v>
      </c>
      <c r="DZ318" s="176">
        <v>3259.9400000000005</v>
      </c>
      <c r="EA318" s="176">
        <v>-745.95400000000018</v>
      </c>
      <c r="EB318" s="176">
        <v>1032.9569999999999</v>
      </c>
      <c r="EC318" s="176">
        <v>624.40700000000015</v>
      </c>
      <c r="ED318" s="176">
        <v>5010.3760000000002</v>
      </c>
      <c r="EE318" s="176">
        <v>10296.776000000002</v>
      </c>
      <c r="EF318" s="277">
        <f t="shared" si="8"/>
        <v>29787.763000000003</v>
      </c>
      <c r="EG318" s="277">
        <f t="shared" si="9"/>
        <v>33465.928</v>
      </c>
    </row>
    <row r="319" spans="1:137" s="9" customFormat="1" x14ac:dyDescent="0.2">
      <c r="A319" s="255" t="str">
        <f>IF('1'!$A$1=1,B319,C319)</f>
        <v>Short-term</v>
      </c>
      <c r="B319" s="256" t="s">
        <v>173</v>
      </c>
      <c r="C319" s="256" t="s">
        <v>172</v>
      </c>
      <c r="D319" s="176">
        <v>0</v>
      </c>
      <c r="E319" s="176">
        <v>0</v>
      </c>
      <c r="F319" s="176">
        <v>0</v>
      </c>
      <c r="G319" s="176">
        <v>0</v>
      </c>
      <c r="H319" s="176">
        <v>0</v>
      </c>
      <c r="I319" s="176">
        <v>0</v>
      </c>
      <c r="J319" s="176">
        <v>0</v>
      </c>
      <c r="K319" s="176">
        <v>0</v>
      </c>
      <c r="L319" s="176">
        <v>0</v>
      </c>
      <c r="M319" s="176">
        <v>0</v>
      </c>
      <c r="N319" s="176">
        <v>0</v>
      </c>
      <c r="O319" s="176">
        <v>0</v>
      </c>
      <c r="P319" s="176">
        <v>0</v>
      </c>
      <c r="Q319" s="176">
        <v>0</v>
      </c>
      <c r="R319" s="176">
        <v>0</v>
      </c>
      <c r="S319" s="176">
        <v>0</v>
      </c>
      <c r="T319" s="176">
        <v>0</v>
      </c>
      <c r="U319" s="176">
        <v>0</v>
      </c>
      <c r="V319" s="176">
        <v>0</v>
      </c>
      <c r="W319" s="176">
        <v>0</v>
      </c>
      <c r="X319" s="176">
        <v>0</v>
      </c>
      <c r="Y319" s="176">
        <v>0</v>
      </c>
      <c r="Z319" s="176">
        <v>0</v>
      </c>
      <c r="AA319" s="176">
        <v>0</v>
      </c>
      <c r="AB319" s="176">
        <v>0</v>
      </c>
      <c r="AC319" s="176">
        <v>0</v>
      </c>
      <c r="AD319" s="176">
        <v>0</v>
      </c>
      <c r="AE319" s="176">
        <v>0</v>
      </c>
      <c r="AF319" s="176">
        <v>0</v>
      </c>
      <c r="AG319" s="176">
        <v>0</v>
      </c>
      <c r="AH319" s="176">
        <v>0</v>
      </c>
      <c r="AI319" s="176">
        <v>0</v>
      </c>
      <c r="AJ319" s="176">
        <v>0</v>
      </c>
      <c r="AK319" s="176">
        <v>0</v>
      </c>
      <c r="AL319" s="176">
        <v>0</v>
      </c>
      <c r="AM319" s="176">
        <v>27.516999999999999</v>
      </c>
      <c r="AN319" s="176">
        <v>56.869</v>
      </c>
      <c r="AO319" s="176">
        <v>0</v>
      </c>
      <c r="AP319" s="176">
        <v>0</v>
      </c>
      <c r="AQ319" s="176">
        <v>-26.152000000000001</v>
      </c>
      <c r="AR319" s="176">
        <v>78.543999999999997</v>
      </c>
      <c r="AS319" s="176">
        <v>104.809</v>
      </c>
      <c r="AT319" s="176">
        <v>-52.801000000000002</v>
      </c>
      <c r="AU319" s="176">
        <v>-54.963999999999999</v>
      </c>
      <c r="AV319" s="176">
        <v>0</v>
      </c>
      <c r="AW319" s="176">
        <v>-140.637</v>
      </c>
      <c r="AX319" s="176">
        <v>0</v>
      </c>
      <c r="AY319" s="176">
        <v>27.789000000000001</v>
      </c>
      <c r="AZ319" s="176">
        <v>0</v>
      </c>
      <c r="BA319" s="176">
        <v>-27.161000000000001</v>
      </c>
      <c r="BB319" s="176">
        <v>0</v>
      </c>
      <c r="BC319" s="176">
        <v>804.34500000000003</v>
      </c>
      <c r="BD319" s="176">
        <v>-26.379000000000001</v>
      </c>
      <c r="BE319" s="176">
        <v>-132.501</v>
      </c>
      <c r="BF319" s="176">
        <v>3218.9189999999999</v>
      </c>
      <c r="BG319" s="176">
        <v>8785.9519999999993</v>
      </c>
      <c r="BH319" s="176">
        <v>-2600.8209999999999</v>
      </c>
      <c r="BI319" s="176">
        <v>2580.0529999999999</v>
      </c>
      <c r="BJ319" s="176">
        <v>-2436.752</v>
      </c>
      <c r="BK319" s="176">
        <v>-2242.8960000000002</v>
      </c>
      <c r="BL319" s="176">
        <v>458.26799999999997</v>
      </c>
      <c r="BM319" s="176">
        <v>-1844.739</v>
      </c>
      <c r="BN319" s="176">
        <v>-1980.922</v>
      </c>
      <c r="BO319" s="176">
        <v>-2041.8489999999999</v>
      </c>
      <c r="BP319" s="176">
        <v>-1877.0029999999999</v>
      </c>
      <c r="BQ319" s="176">
        <v>-801.22</v>
      </c>
      <c r="BR319" s="176">
        <v>0</v>
      </c>
      <c r="BS319" s="176">
        <v>0</v>
      </c>
      <c r="BT319" s="176">
        <v>0</v>
      </c>
      <c r="BU319" s="176">
        <v>0</v>
      </c>
      <c r="BV319" s="176">
        <v>0</v>
      </c>
      <c r="BW319" s="176">
        <v>3380.366</v>
      </c>
      <c r="BX319" s="176">
        <v>-2257.5819999999999</v>
      </c>
      <c r="BY319" s="176">
        <v>0</v>
      </c>
      <c r="BZ319" s="176">
        <v>0</v>
      </c>
      <c r="CA319" s="176">
        <v>0</v>
      </c>
      <c r="CB319" s="176">
        <v>0</v>
      </c>
      <c r="CC319" s="176">
        <v>-27.24</v>
      </c>
      <c r="CD319" s="176">
        <v>27.215</v>
      </c>
      <c r="CE319" s="176">
        <v>0</v>
      </c>
      <c r="CF319" s="176">
        <v>0</v>
      </c>
      <c r="CG319" s="176">
        <v>0</v>
      </c>
      <c r="CH319" s="176">
        <v>0</v>
      </c>
      <c r="CI319" s="176">
        <v>544.26900000000001</v>
      </c>
      <c r="CJ319" s="176">
        <v>-279.81299999999999</v>
      </c>
      <c r="CK319" s="176">
        <v>0</v>
      </c>
      <c r="CL319" s="176">
        <v>0</v>
      </c>
      <c r="CM319" s="176">
        <v>0</v>
      </c>
      <c r="CN319" s="176">
        <v>0</v>
      </c>
      <c r="CO319" s="176">
        <v>-526.58799999999997</v>
      </c>
      <c r="CP319" s="176">
        <v>-382.20100000000002</v>
      </c>
      <c r="CQ319" s="176">
        <v>36.569000000000003</v>
      </c>
      <c r="CR319" s="176">
        <v>1828.43</v>
      </c>
      <c r="CS319" s="176">
        <v>0</v>
      </c>
      <c r="CT319" s="176">
        <v>3949.4090000000001</v>
      </c>
      <c r="CU319" s="176">
        <v>7496.5630000000001</v>
      </c>
      <c r="CV319" s="176">
        <v>987.35199999999998</v>
      </c>
      <c r="CW319" s="176">
        <v>219.41200000000001</v>
      </c>
      <c r="CX319" s="176">
        <v>-182.84299999999999</v>
      </c>
      <c r="CY319" s="176">
        <v>3291.174</v>
      </c>
      <c r="CZ319" s="176">
        <v>1718.7239999999999</v>
      </c>
      <c r="DA319" s="176">
        <v>2742.645</v>
      </c>
      <c r="DB319" s="176">
        <v>10860.874</v>
      </c>
      <c r="DC319" s="176">
        <v>2523.2330000000002</v>
      </c>
      <c r="DD319" s="176">
        <v>2047.8420000000001</v>
      </c>
      <c r="DE319" s="176">
        <v>5769.9939999999997</v>
      </c>
      <c r="DF319" s="176">
        <v>686.95299999999997</v>
      </c>
      <c r="DG319" s="176">
        <v>4488.3649999999998</v>
      </c>
      <c r="DH319" s="176">
        <v>-10224.487999999999</v>
      </c>
      <c r="DI319" s="176">
        <v>-1367.0239999999999</v>
      </c>
      <c r="DJ319" s="176">
        <v>5606.2610000000004</v>
      </c>
      <c r="DK319" s="176">
        <v>708.49</v>
      </c>
      <c r="DL319" s="176">
        <v>-1429.5619999999999</v>
      </c>
      <c r="DM319" s="176">
        <v>2104.8310000000001</v>
      </c>
      <c r="DN319" s="176">
        <v>163.96100000000001</v>
      </c>
      <c r="DO319" s="176">
        <v>-1771.143</v>
      </c>
      <c r="DP319" s="176">
        <v>8455.7090000000007</v>
      </c>
      <c r="DQ319" s="176">
        <v>-4536.67</v>
      </c>
      <c r="DR319" s="176">
        <v>-3266.6709999999998</v>
      </c>
      <c r="DS319" s="176">
        <v>10646.762000000001</v>
      </c>
      <c r="DT319" s="176">
        <v>378.98099999999999</v>
      </c>
      <c r="DU319" s="176">
        <v>2000.213</v>
      </c>
      <c r="DV319" s="176">
        <v>829.61400000000003</v>
      </c>
      <c r="DW319" s="176">
        <v>12796.772000000001</v>
      </c>
      <c r="DX319" s="176">
        <v>2284.15</v>
      </c>
      <c r="DY319" s="176">
        <v>831.58600000000001</v>
      </c>
      <c r="DZ319" s="176">
        <v>4680.9390000000003</v>
      </c>
      <c r="EA319" s="176">
        <v>2983.817</v>
      </c>
      <c r="EB319" s="176">
        <v>578.45600000000002</v>
      </c>
      <c r="EC319" s="176">
        <v>6535.4549999999999</v>
      </c>
      <c r="ED319" s="176">
        <v>7915.5519999999997</v>
      </c>
      <c r="EE319" s="176">
        <v>11014.174000000001</v>
      </c>
      <c r="EF319" s="277">
        <f t="shared" si="8"/>
        <v>5090.4560000000038</v>
      </c>
      <c r="EG319" s="277">
        <f t="shared" si="9"/>
        <v>52829.709000000003</v>
      </c>
    </row>
    <row r="320" spans="1:137" x14ac:dyDescent="0.2">
      <c r="A320" s="255" t="str">
        <f>IF('1'!$A$1=1,B320,C320)</f>
        <v>Long-term</v>
      </c>
      <c r="B320" s="256" t="s">
        <v>175</v>
      </c>
      <c r="C320" s="256" t="s">
        <v>174</v>
      </c>
      <c r="D320" s="176">
        <v>0</v>
      </c>
      <c r="E320" s="176">
        <v>0</v>
      </c>
      <c r="F320" s="176">
        <v>0</v>
      </c>
      <c r="G320" s="176">
        <v>0</v>
      </c>
      <c r="H320" s="176">
        <v>0</v>
      </c>
      <c r="I320" s="176">
        <v>0</v>
      </c>
      <c r="J320" s="176">
        <v>0</v>
      </c>
      <c r="K320" s="176">
        <v>0</v>
      </c>
      <c r="L320" s="176">
        <v>0</v>
      </c>
      <c r="M320" s="176">
        <v>0</v>
      </c>
      <c r="N320" s="176">
        <v>0</v>
      </c>
      <c r="O320" s="176">
        <v>0</v>
      </c>
      <c r="P320" s="176">
        <v>0</v>
      </c>
      <c r="Q320" s="176">
        <v>0</v>
      </c>
      <c r="R320" s="176">
        <v>0</v>
      </c>
      <c r="S320" s="176">
        <v>0</v>
      </c>
      <c r="T320" s="176">
        <v>0</v>
      </c>
      <c r="U320" s="176">
        <v>0</v>
      </c>
      <c r="V320" s="176">
        <v>0</v>
      </c>
      <c r="W320" s="176">
        <v>0</v>
      </c>
      <c r="X320" s="176">
        <v>0</v>
      </c>
      <c r="Y320" s="176">
        <v>0</v>
      </c>
      <c r="Z320" s="176">
        <v>0</v>
      </c>
      <c r="AA320" s="176">
        <v>0</v>
      </c>
      <c r="AB320" s="176">
        <v>0</v>
      </c>
      <c r="AC320" s="176">
        <v>0</v>
      </c>
      <c r="AD320" s="176">
        <v>0</v>
      </c>
      <c r="AE320" s="176">
        <v>0</v>
      </c>
      <c r="AF320" s="176">
        <v>0</v>
      </c>
      <c r="AG320" s="176">
        <v>0</v>
      </c>
      <c r="AH320" s="176">
        <v>0</v>
      </c>
      <c r="AI320" s="176">
        <v>0</v>
      </c>
      <c r="AJ320" s="176">
        <v>0</v>
      </c>
      <c r="AK320" s="176">
        <v>0</v>
      </c>
      <c r="AL320" s="176">
        <v>0</v>
      </c>
      <c r="AM320" s="176">
        <v>0</v>
      </c>
      <c r="AN320" s="176">
        <v>0</v>
      </c>
      <c r="AO320" s="176">
        <v>0</v>
      </c>
      <c r="AP320" s="176">
        <v>0</v>
      </c>
      <c r="AQ320" s="176">
        <v>0</v>
      </c>
      <c r="AR320" s="176">
        <v>0</v>
      </c>
      <c r="AS320" s="176">
        <v>0</v>
      </c>
      <c r="AT320" s="176">
        <v>26.401</v>
      </c>
      <c r="AU320" s="176">
        <v>109.929</v>
      </c>
      <c r="AV320" s="176">
        <v>140.95599999999999</v>
      </c>
      <c r="AW320" s="176">
        <v>84.382000000000005</v>
      </c>
      <c r="AX320" s="176">
        <v>55.866999999999997</v>
      </c>
      <c r="AY320" s="176">
        <v>333.47</v>
      </c>
      <c r="AZ320" s="176">
        <v>-83.638000000000005</v>
      </c>
      <c r="BA320" s="176">
        <v>190.125</v>
      </c>
      <c r="BB320" s="176">
        <v>402.95299999999997</v>
      </c>
      <c r="BC320" s="176">
        <v>107.246</v>
      </c>
      <c r="BD320" s="176">
        <v>158.273</v>
      </c>
      <c r="BE320" s="176">
        <v>-79.5</v>
      </c>
      <c r="BF320" s="176">
        <v>-25.751000000000001</v>
      </c>
      <c r="BG320" s="176">
        <v>0</v>
      </c>
      <c r="BH320" s="176">
        <v>49.539000000000001</v>
      </c>
      <c r="BI320" s="176">
        <v>1414.068</v>
      </c>
      <c r="BJ320" s="176">
        <v>0</v>
      </c>
      <c r="BK320" s="176">
        <v>94.438000000000002</v>
      </c>
      <c r="BL320" s="176">
        <v>0</v>
      </c>
      <c r="BM320" s="176">
        <v>-49.192999999999998</v>
      </c>
      <c r="BN320" s="176">
        <v>0</v>
      </c>
      <c r="BO320" s="176">
        <v>0</v>
      </c>
      <c r="BP320" s="176">
        <v>589.91499999999996</v>
      </c>
      <c r="BQ320" s="176">
        <v>5448.2979999999998</v>
      </c>
      <c r="BR320" s="176">
        <v>-27.312999999999999</v>
      </c>
      <c r="BS320" s="176">
        <v>55.042999999999999</v>
      </c>
      <c r="BT320" s="176">
        <v>55.953000000000003</v>
      </c>
      <c r="BU320" s="176">
        <v>424.87400000000002</v>
      </c>
      <c r="BV320" s="176">
        <v>339.72199999999998</v>
      </c>
      <c r="BW320" s="176">
        <v>56.338999999999999</v>
      </c>
      <c r="BX320" s="176">
        <v>0</v>
      </c>
      <c r="BY320" s="176">
        <v>0</v>
      </c>
      <c r="BZ320" s="176">
        <v>-2890.7379999999998</v>
      </c>
      <c r="CA320" s="176">
        <v>-1536.1510000000001</v>
      </c>
      <c r="CB320" s="176">
        <v>-1518.1569999999999</v>
      </c>
      <c r="CC320" s="176">
        <v>-136.19900000000001</v>
      </c>
      <c r="CD320" s="176">
        <v>-299.36</v>
      </c>
      <c r="CE320" s="176">
        <v>26.785</v>
      </c>
      <c r="CF320" s="176">
        <v>-133.63900000000001</v>
      </c>
      <c r="CG320" s="176">
        <v>-105.499</v>
      </c>
      <c r="CH320" s="176">
        <v>-132.23099999999999</v>
      </c>
      <c r="CI320" s="176">
        <v>136.06700000000001</v>
      </c>
      <c r="CJ320" s="176">
        <v>587.60699999999997</v>
      </c>
      <c r="CK320" s="176">
        <v>-85.241</v>
      </c>
      <c r="CL320" s="176">
        <v>-438.82400000000001</v>
      </c>
      <c r="CM320" s="176">
        <v>585.09799999999996</v>
      </c>
      <c r="CN320" s="176">
        <v>1696.7840000000001</v>
      </c>
      <c r="CO320" s="176">
        <v>965.41200000000003</v>
      </c>
      <c r="CP320" s="176">
        <v>637.00199999999995</v>
      </c>
      <c r="CQ320" s="176">
        <v>1462.7439999999999</v>
      </c>
      <c r="CR320" s="176">
        <v>182.84299999999999</v>
      </c>
      <c r="CS320" s="176">
        <v>0</v>
      </c>
      <c r="CT320" s="176">
        <v>1279.9010000000001</v>
      </c>
      <c r="CU320" s="176">
        <v>694.803</v>
      </c>
      <c r="CV320" s="176">
        <v>4168.82</v>
      </c>
      <c r="CW320" s="176">
        <v>731.37199999999996</v>
      </c>
      <c r="CX320" s="176">
        <v>6289.799</v>
      </c>
      <c r="CY320" s="176">
        <v>2047.8420000000001</v>
      </c>
      <c r="CZ320" s="176">
        <v>1426.175</v>
      </c>
      <c r="DA320" s="176">
        <v>2706.076</v>
      </c>
      <c r="DB320" s="176">
        <v>-1718.7239999999999</v>
      </c>
      <c r="DC320" s="176">
        <v>6911.4650000000001</v>
      </c>
      <c r="DD320" s="176">
        <v>4059.1149999999998</v>
      </c>
      <c r="DE320" s="176">
        <v>1022.5309999999999</v>
      </c>
      <c r="DF320" s="176">
        <v>5857.1779999999999</v>
      </c>
      <c r="DG320" s="176">
        <v>4265.8010000000004</v>
      </c>
      <c r="DH320" s="176">
        <v>378.685</v>
      </c>
      <c r="DI320" s="176">
        <v>-569.59299999999996</v>
      </c>
      <c r="DJ320" s="176">
        <v>-811.94100000000003</v>
      </c>
      <c r="DK320" s="176">
        <v>590.40800000000002</v>
      </c>
      <c r="DL320" s="176">
        <v>4288.6859999999997</v>
      </c>
      <c r="DM320" s="176">
        <v>-728.59500000000003</v>
      </c>
      <c r="DN320" s="176">
        <v>3074.2629999999999</v>
      </c>
      <c r="DO320" s="176">
        <v>3171.5819999999999</v>
      </c>
      <c r="DP320" s="176">
        <v>7589.5140000000001</v>
      </c>
      <c r="DQ320" s="176">
        <v>9114.5830000000005</v>
      </c>
      <c r="DR320" s="176">
        <v>-1984.8130000000001</v>
      </c>
      <c r="DS320" s="176">
        <v>584.52800000000002</v>
      </c>
      <c r="DT320" s="176">
        <v>-2189.6660000000002</v>
      </c>
      <c r="DU320" s="176">
        <v>-2625.279</v>
      </c>
      <c r="DV320" s="176">
        <v>497.76799999999997</v>
      </c>
      <c r="DW320" s="176">
        <v>-2816.1179999999999</v>
      </c>
      <c r="DX320" s="176">
        <v>-3031.69</v>
      </c>
      <c r="DY320" s="176">
        <v>5031.0950000000003</v>
      </c>
      <c r="DZ320" s="176">
        <v>-1420.999</v>
      </c>
      <c r="EA320" s="176">
        <v>-3729.7710000000002</v>
      </c>
      <c r="EB320" s="176">
        <v>454.50099999999998</v>
      </c>
      <c r="EC320" s="176">
        <v>-5911.0479999999998</v>
      </c>
      <c r="ED320" s="176">
        <v>-2905.1759999999999</v>
      </c>
      <c r="EE320" s="176">
        <v>-717.39800000000002</v>
      </c>
      <c r="EF320" s="277">
        <f t="shared" si="8"/>
        <v>24697.306999999993</v>
      </c>
      <c r="EG320" s="277">
        <f t="shared" si="9"/>
        <v>-19363.780999999999</v>
      </c>
    </row>
    <row r="321" spans="1:137" x14ac:dyDescent="0.2">
      <c r="A321" s="248" t="str">
        <f>IF('1'!$A$1=1,B321,C321)</f>
        <v>Other sectors</v>
      </c>
      <c r="B321" s="247" t="s">
        <v>93</v>
      </c>
      <c r="C321" s="247" t="s">
        <v>94</v>
      </c>
      <c r="D321" s="176">
        <v>0</v>
      </c>
      <c r="E321" s="176">
        <v>0</v>
      </c>
      <c r="F321" s="176">
        <v>0</v>
      </c>
      <c r="G321" s="176">
        <v>0</v>
      </c>
      <c r="H321" s="176">
        <v>0</v>
      </c>
      <c r="I321" s="176">
        <v>0</v>
      </c>
      <c r="J321" s="176">
        <v>0</v>
      </c>
      <c r="K321" s="176">
        <v>0</v>
      </c>
      <c r="L321" s="176">
        <v>0</v>
      </c>
      <c r="M321" s="176">
        <v>0</v>
      </c>
      <c r="N321" s="176">
        <v>0</v>
      </c>
      <c r="O321" s="176">
        <v>0</v>
      </c>
      <c r="P321" s="176">
        <v>0</v>
      </c>
      <c r="Q321" s="176">
        <v>0</v>
      </c>
      <c r="R321" s="176">
        <v>0</v>
      </c>
      <c r="S321" s="176">
        <v>0</v>
      </c>
      <c r="T321" s="176">
        <v>0</v>
      </c>
      <c r="U321" s="176">
        <v>0</v>
      </c>
      <c r="V321" s="176">
        <v>0</v>
      </c>
      <c r="W321" s="176">
        <v>0</v>
      </c>
      <c r="X321" s="176">
        <v>0</v>
      </c>
      <c r="Y321" s="176">
        <v>0</v>
      </c>
      <c r="Z321" s="176">
        <v>0</v>
      </c>
      <c r="AA321" s="176">
        <v>0</v>
      </c>
      <c r="AB321" s="176">
        <v>0</v>
      </c>
      <c r="AC321" s="176">
        <v>0</v>
      </c>
      <c r="AD321" s="176">
        <v>0</v>
      </c>
      <c r="AE321" s="176">
        <v>0</v>
      </c>
      <c r="AF321" s="176">
        <v>0</v>
      </c>
      <c r="AG321" s="176">
        <v>0</v>
      </c>
      <c r="AH321" s="176">
        <v>0</v>
      </c>
      <c r="AI321" s="176">
        <v>0</v>
      </c>
      <c r="AJ321" s="176">
        <v>0</v>
      </c>
      <c r="AK321" s="176">
        <v>0</v>
      </c>
      <c r="AL321" s="176">
        <v>0</v>
      </c>
      <c r="AM321" s="176">
        <v>0</v>
      </c>
      <c r="AN321" s="176">
        <v>0</v>
      </c>
      <c r="AO321" s="176">
        <v>0</v>
      </c>
      <c r="AP321" s="176">
        <v>0</v>
      </c>
      <c r="AQ321" s="176">
        <v>0</v>
      </c>
      <c r="AR321" s="176">
        <v>0</v>
      </c>
      <c r="AS321" s="176">
        <v>0</v>
      </c>
      <c r="AT321" s="176">
        <v>0</v>
      </c>
      <c r="AU321" s="176">
        <v>0</v>
      </c>
      <c r="AV321" s="176">
        <v>0</v>
      </c>
      <c r="AW321" s="176">
        <v>0</v>
      </c>
      <c r="AX321" s="176">
        <v>0</v>
      </c>
      <c r="AY321" s="176">
        <v>0</v>
      </c>
      <c r="AZ321" s="176">
        <v>27.879000000000001</v>
      </c>
      <c r="BA321" s="176">
        <v>0</v>
      </c>
      <c r="BB321" s="176">
        <v>0</v>
      </c>
      <c r="BC321" s="176">
        <v>-26.811</v>
      </c>
      <c r="BD321" s="176">
        <v>0</v>
      </c>
      <c r="BE321" s="176">
        <v>0</v>
      </c>
      <c r="BF321" s="176">
        <v>0</v>
      </c>
      <c r="BG321" s="176">
        <v>0</v>
      </c>
      <c r="BH321" s="176">
        <v>0</v>
      </c>
      <c r="BI321" s="176">
        <v>0</v>
      </c>
      <c r="BJ321" s="176">
        <v>24.367999999999999</v>
      </c>
      <c r="BK321" s="176">
        <v>0</v>
      </c>
      <c r="BL321" s="176">
        <v>0</v>
      </c>
      <c r="BM321" s="176">
        <v>0</v>
      </c>
      <c r="BN321" s="176">
        <v>0</v>
      </c>
      <c r="BO321" s="176">
        <v>0</v>
      </c>
      <c r="BP321" s="176">
        <v>0</v>
      </c>
      <c r="BQ321" s="176">
        <v>26.707000000000001</v>
      </c>
      <c r="BR321" s="176">
        <v>54.625999999999998</v>
      </c>
      <c r="BS321" s="176">
        <v>0</v>
      </c>
      <c r="BT321" s="176">
        <v>27.977</v>
      </c>
      <c r="BU321" s="176">
        <v>0</v>
      </c>
      <c r="BV321" s="176">
        <v>0</v>
      </c>
      <c r="BW321" s="176">
        <v>0</v>
      </c>
      <c r="BX321" s="176">
        <v>56.44</v>
      </c>
      <c r="BY321" s="176">
        <v>83.653999999999996</v>
      </c>
      <c r="BZ321" s="176">
        <v>277.95600000000002</v>
      </c>
      <c r="CA321" s="176">
        <v>0</v>
      </c>
      <c r="CB321" s="176">
        <v>27.603000000000002</v>
      </c>
      <c r="CC321" s="176">
        <v>0</v>
      </c>
      <c r="CD321" s="176">
        <v>54.429000000000002</v>
      </c>
      <c r="CE321" s="176">
        <v>0</v>
      </c>
      <c r="CF321" s="176">
        <v>0</v>
      </c>
      <c r="CG321" s="176">
        <v>0</v>
      </c>
      <c r="CH321" s="176">
        <v>26.446000000000002</v>
      </c>
      <c r="CI321" s="176">
        <v>0</v>
      </c>
      <c r="CJ321" s="176">
        <v>0</v>
      </c>
      <c r="CK321" s="176">
        <v>56.826999999999998</v>
      </c>
      <c r="CL321" s="176">
        <v>0</v>
      </c>
      <c r="CM321" s="176">
        <v>0</v>
      </c>
      <c r="CN321" s="176">
        <v>0</v>
      </c>
      <c r="CO321" s="176">
        <v>0</v>
      </c>
      <c r="CP321" s="176">
        <v>0</v>
      </c>
      <c r="CQ321" s="176">
        <v>0</v>
      </c>
      <c r="CR321" s="176">
        <v>0</v>
      </c>
      <c r="CS321" s="176">
        <v>694.803</v>
      </c>
      <c r="CT321" s="176">
        <v>950.78399999999999</v>
      </c>
      <c r="CU321" s="176">
        <v>475.392</v>
      </c>
      <c r="CV321" s="176">
        <v>1023.921</v>
      </c>
      <c r="CW321" s="176">
        <v>804.50900000000001</v>
      </c>
      <c r="CX321" s="176">
        <v>219.41200000000001</v>
      </c>
      <c r="CY321" s="176">
        <v>1828.43</v>
      </c>
      <c r="CZ321" s="176">
        <v>2742.645</v>
      </c>
      <c r="DA321" s="176">
        <v>1755.2929999999999</v>
      </c>
      <c r="DB321" s="176">
        <v>1535.8810000000001</v>
      </c>
      <c r="DC321" s="176">
        <v>0</v>
      </c>
      <c r="DD321" s="176">
        <v>-36.569000000000003</v>
      </c>
      <c r="DE321" s="176">
        <v>0</v>
      </c>
      <c r="DF321" s="176">
        <v>72.311000000000007</v>
      </c>
      <c r="DG321" s="176">
        <v>37.094000000000001</v>
      </c>
      <c r="DH321" s="176">
        <v>75.736999999999995</v>
      </c>
      <c r="DI321" s="176">
        <v>0</v>
      </c>
      <c r="DJ321" s="176">
        <v>-38.664000000000001</v>
      </c>
      <c r="DK321" s="176">
        <v>0</v>
      </c>
      <c r="DL321" s="176">
        <v>0</v>
      </c>
      <c r="DM321" s="176">
        <v>0</v>
      </c>
      <c r="DN321" s="176">
        <v>-40.99</v>
      </c>
      <c r="DO321" s="176">
        <v>-41.189</v>
      </c>
      <c r="DP321" s="176">
        <v>0</v>
      </c>
      <c r="DQ321" s="176">
        <v>0</v>
      </c>
      <c r="DR321" s="176">
        <v>785.65499999999997</v>
      </c>
      <c r="DS321" s="176">
        <v>41.752000000000002</v>
      </c>
      <c r="DT321" s="176">
        <v>0</v>
      </c>
      <c r="DU321" s="176">
        <v>0</v>
      </c>
      <c r="DV321" s="176">
        <v>0</v>
      </c>
      <c r="DW321" s="176">
        <v>0</v>
      </c>
      <c r="DX321" s="176">
        <v>0</v>
      </c>
      <c r="DY321" s="176">
        <v>0</v>
      </c>
      <c r="DZ321" s="176">
        <v>0</v>
      </c>
      <c r="EA321" s="176">
        <v>0</v>
      </c>
      <c r="EB321" s="176">
        <v>0</v>
      </c>
      <c r="EC321" s="176">
        <v>0</v>
      </c>
      <c r="ED321" s="176">
        <v>0</v>
      </c>
      <c r="EE321" s="176">
        <v>0</v>
      </c>
      <c r="EF321" s="277">
        <f t="shared" si="8"/>
        <v>782.30099999999993</v>
      </c>
      <c r="EG321" s="277">
        <f t="shared" si="9"/>
        <v>0</v>
      </c>
    </row>
    <row r="322" spans="1:137" x14ac:dyDescent="0.2">
      <c r="A322" s="255" t="str">
        <f>IF('1'!$A$1=1,B322,C322)</f>
        <v>Long-term</v>
      </c>
      <c r="B322" s="256" t="s">
        <v>175</v>
      </c>
      <c r="C322" s="256" t="s">
        <v>174</v>
      </c>
      <c r="D322" s="176">
        <v>0</v>
      </c>
      <c r="E322" s="176">
        <v>0</v>
      </c>
      <c r="F322" s="176">
        <v>0</v>
      </c>
      <c r="G322" s="176">
        <v>0</v>
      </c>
      <c r="H322" s="176">
        <v>0</v>
      </c>
      <c r="I322" s="176">
        <v>0</v>
      </c>
      <c r="J322" s="176">
        <v>0</v>
      </c>
      <c r="K322" s="176">
        <v>0</v>
      </c>
      <c r="L322" s="176">
        <v>0</v>
      </c>
      <c r="M322" s="176">
        <v>0</v>
      </c>
      <c r="N322" s="176">
        <v>0</v>
      </c>
      <c r="O322" s="176">
        <v>0</v>
      </c>
      <c r="P322" s="176">
        <v>0</v>
      </c>
      <c r="Q322" s="176">
        <v>0</v>
      </c>
      <c r="R322" s="176">
        <v>0</v>
      </c>
      <c r="S322" s="176">
        <v>0</v>
      </c>
      <c r="T322" s="176">
        <v>0</v>
      </c>
      <c r="U322" s="176">
        <v>0</v>
      </c>
      <c r="V322" s="176">
        <v>0</v>
      </c>
      <c r="W322" s="176">
        <v>0</v>
      </c>
      <c r="X322" s="176">
        <v>0</v>
      </c>
      <c r="Y322" s="176">
        <v>0</v>
      </c>
      <c r="Z322" s="176">
        <v>0</v>
      </c>
      <c r="AA322" s="176">
        <v>0</v>
      </c>
      <c r="AB322" s="176">
        <v>0</v>
      </c>
      <c r="AC322" s="176">
        <v>0</v>
      </c>
      <c r="AD322" s="176">
        <v>0</v>
      </c>
      <c r="AE322" s="176">
        <v>0</v>
      </c>
      <c r="AF322" s="176">
        <v>0</v>
      </c>
      <c r="AG322" s="176">
        <v>0</v>
      </c>
      <c r="AH322" s="176">
        <v>0</v>
      </c>
      <c r="AI322" s="176">
        <v>0</v>
      </c>
      <c r="AJ322" s="176">
        <v>0</v>
      </c>
      <c r="AK322" s="176">
        <v>0</v>
      </c>
      <c r="AL322" s="176">
        <v>0</v>
      </c>
      <c r="AM322" s="176">
        <v>0</v>
      </c>
      <c r="AN322" s="176">
        <v>0</v>
      </c>
      <c r="AO322" s="176">
        <v>0</v>
      </c>
      <c r="AP322" s="176">
        <v>0</v>
      </c>
      <c r="AQ322" s="176">
        <v>0</v>
      </c>
      <c r="AR322" s="176">
        <v>0</v>
      </c>
      <c r="AS322" s="176">
        <v>0</v>
      </c>
      <c r="AT322" s="176">
        <v>0</v>
      </c>
      <c r="AU322" s="176">
        <v>0</v>
      </c>
      <c r="AV322" s="176">
        <v>0</v>
      </c>
      <c r="AW322" s="176">
        <v>0</v>
      </c>
      <c r="AX322" s="176">
        <v>0</v>
      </c>
      <c r="AY322" s="176">
        <v>0</v>
      </c>
      <c r="AZ322" s="176">
        <v>27.879000000000001</v>
      </c>
      <c r="BA322" s="176">
        <v>0</v>
      </c>
      <c r="BB322" s="176">
        <v>0</v>
      </c>
      <c r="BC322" s="176">
        <v>-26.811</v>
      </c>
      <c r="BD322" s="176">
        <v>0</v>
      </c>
      <c r="BE322" s="176">
        <v>0</v>
      </c>
      <c r="BF322" s="176">
        <v>0</v>
      </c>
      <c r="BG322" s="176">
        <v>0</v>
      </c>
      <c r="BH322" s="176">
        <v>0</v>
      </c>
      <c r="BI322" s="176">
        <v>0</v>
      </c>
      <c r="BJ322" s="176">
        <v>24.367999999999999</v>
      </c>
      <c r="BK322" s="176">
        <v>0</v>
      </c>
      <c r="BL322" s="176">
        <v>0</v>
      </c>
      <c r="BM322" s="176">
        <v>0</v>
      </c>
      <c r="BN322" s="176">
        <v>0</v>
      </c>
      <c r="BO322" s="176">
        <v>0</v>
      </c>
      <c r="BP322" s="176">
        <v>0</v>
      </c>
      <c r="BQ322" s="176">
        <v>26.707000000000001</v>
      </c>
      <c r="BR322" s="176">
        <v>54.625999999999998</v>
      </c>
      <c r="BS322" s="176">
        <v>0</v>
      </c>
      <c r="BT322" s="176">
        <v>27.977</v>
      </c>
      <c r="BU322" s="176">
        <v>0</v>
      </c>
      <c r="BV322" s="176">
        <v>0</v>
      </c>
      <c r="BW322" s="176">
        <v>0</v>
      </c>
      <c r="BX322" s="176">
        <v>56.44</v>
      </c>
      <c r="BY322" s="176">
        <v>83.653999999999996</v>
      </c>
      <c r="BZ322" s="176">
        <v>277.95600000000002</v>
      </c>
      <c r="CA322" s="176">
        <v>0</v>
      </c>
      <c r="CB322" s="176">
        <v>27.603000000000002</v>
      </c>
      <c r="CC322" s="176">
        <v>0</v>
      </c>
      <c r="CD322" s="176">
        <v>54.429000000000002</v>
      </c>
      <c r="CE322" s="176">
        <v>0</v>
      </c>
      <c r="CF322" s="176">
        <v>0</v>
      </c>
      <c r="CG322" s="176">
        <v>0</v>
      </c>
      <c r="CH322" s="176">
        <v>26.446000000000002</v>
      </c>
      <c r="CI322" s="176">
        <v>0</v>
      </c>
      <c r="CJ322" s="176">
        <v>0</v>
      </c>
      <c r="CK322" s="176">
        <v>56.826999999999998</v>
      </c>
      <c r="CL322" s="176">
        <v>0</v>
      </c>
      <c r="CM322" s="176">
        <v>0</v>
      </c>
      <c r="CN322" s="176">
        <v>0</v>
      </c>
      <c r="CO322" s="176">
        <v>0</v>
      </c>
      <c r="CP322" s="176">
        <v>0</v>
      </c>
      <c r="CQ322" s="176">
        <v>0</v>
      </c>
      <c r="CR322" s="176">
        <v>0</v>
      </c>
      <c r="CS322" s="176">
        <v>694.803</v>
      </c>
      <c r="CT322" s="176">
        <v>950.78399999999999</v>
      </c>
      <c r="CU322" s="176">
        <v>475.392</v>
      </c>
      <c r="CV322" s="176">
        <v>1023.921</v>
      </c>
      <c r="CW322" s="176">
        <v>804.50900000000001</v>
      </c>
      <c r="CX322" s="176">
        <v>219.41200000000001</v>
      </c>
      <c r="CY322" s="176">
        <v>1828.43</v>
      </c>
      <c r="CZ322" s="176">
        <v>2742.645</v>
      </c>
      <c r="DA322" s="176">
        <v>1755.2929999999999</v>
      </c>
      <c r="DB322" s="176">
        <v>1535.8810000000001</v>
      </c>
      <c r="DC322" s="176">
        <v>0</v>
      </c>
      <c r="DD322" s="176">
        <v>-36.569000000000003</v>
      </c>
      <c r="DE322" s="176">
        <v>0</v>
      </c>
      <c r="DF322" s="176">
        <v>72.311000000000007</v>
      </c>
      <c r="DG322" s="176">
        <v>37.094000000000001</v>
      </c>
      <c r="DH322" s="176">
        <v>75.736999999999995</v>
      </c>
      <c r="DI322" s="176">
        <v>0</v>
      </c>
      <c r="DJ322" s="176">
        <v>-38.664000000000001</v>
      </c>
      <c r="DK322" s="176">
        <v>0</v>
      </c>
      <c r="DL322" s="176">
        <v>0</v>
      </c>
      <c r="DM322" s="176">
        <v>0</v>
      </c>
      <c r="DN322" s="176">
        <v>-40.99</v>
      </c>
      <c r="DO322" s="176">
        <v>-41.189</v>
      </c>
      <c r="DP322" s="176">
        <v>0</v>
      </c>
      <c r="DQ322" s="176">
        <v>0</v>
      </c>
      <c r="DR322" s="176">
        <v>785.65499999999997</v>
      </c>
      <c r="DS322" s="176">
        <v>41.752000000000002</v>
      </c>
      <c r="DT322" s="176">
        <v>0</v>
      </c>
      <c r="DU322" s="176">
        <v>0</v>
      </c>
      <c r="DV322" s="176">
        <v>0</v>
      </c>
      <c r="DW322" s="176">
        <v>0</v>
      </c>
      <c r="DX322" s="176">
        <v>0</v>
      </c>
      <c r="DY322" s="176">
        <v>0</v>
      </c>
      <c r="DZ322" s="176">
        <v>0</v>
      </c>
      <c r="EA322" s="176">
        <v>0</v>
      </c>
      <c r="EB322" s="176">
        <v>0</v>
      </c>
      <c r="EC322" s="176">
        <v>0</v>
      </c>
      <c r="ED322" s="176">
        <v>0</v>
      </c>
      <c r="EE322" s="176">
        <v>0</v>
      </c>
      <c r="EF322" s="277">
        <f t="shared" si="8"/>
        <v>782.30099999999993</v>
      </c>
      <c r="EG322" s="277">
        <f t="shared" si="9"/>
        <v>0</v>
      </c>
    </row>
    <row r="323" spans="1:137" x14ac:dyDescent="0.2">
      <c r="A323" s="255" t="str">
        <f>IF('1'!$A$1=1,B323,C323)</f>
        <v>Other financial corporations</v>
      </c>
      <c r="B323" s="256" t="s">
        <v>452</v>
      </c>
      <c r="C323" s="256" t="s">
        <v>453</v>
      </c>
      <c r="D323" s="176">
        <v>0</v>
      </c>
      <c r="E323" s="176">
        <v>0</v>
      </c>
      <c r="F323" s="176">
        <v>0</v>
      </c>
      <c r="G323" s="176">
        <v>0</v>
      </c>
      <c r="H323" s="176">
        <v>0</v>
      </c>
      <c r="I323" s="176">
        <v>0</v>
      </c>
      <c r="J323" s="176">
        <v>0</v>
      </c>
      <c r="K323" s="176">
        <v>0</v>
      </c>
      <c r="L323" s="176">
        <v>0</v>
      </c>
      <c r="M323" s="176">
        <v>0</v>
      </c>
      <c r="N323" s="176">
        <v>0</v>
      </c>
      <c r="O323" s="176">
        <v>0</v>
      </c>
      <c r="P323" s="176">
        <v>0</v>
      </c>
      <c r="Q323" s="176">
        <v>0</v>
      </c>
      <c r="R323" s="176">
        <v>0</v>
      </c>
      <c r="S323" s="176">
        <v>0</v>
      </c>
      <c r="T323" s="176">
        <v>0</v>
      </c>
      <c r="U323" s="176">
        <v>0</v>
      </c>
      <c r="V323" s="176">
        <v>0</v>
      </c>
      <c r="W323" s="176">
        <v>0</v>
      </c>
      <c r="X323" s="176">
        <v>0</v>
      </c>
      <c r="Y323" s="176">
        <v>0</v>
      </c>
      <c r="Z323" s="176">
        <v>0</v>
      </c>
      <c r="AA323" s="176">
        <v>0</v>
      </c>
      <c r="AB323" s="176">
        <v>0</v>
      </c>
      <c r="AC323" s="176">
        <v>0</v>
      </c>
      <c r="AD323" s="176">
        <v>0</v>
      </c>
      <c r="AE323" s="176">
        <v>0</v>
      </c>
      <c r="AF323" s="176">
        <v>0</v>
      </c>
      <c r="AG323" s="176">
        <v>0</v>
      </c>
      <c r="AH323" s="176">
        <v>0</v>
      </c>
      <c r="AI323" s="176">
        <v>0</v>
      </c>
      <c r="AJ323" s="176">
        <v>0</v>
      </c>
      <c r="AK323" s="176">
        <v>0</v>
      </c>
      <c r="AL323" s="176">
        <v>0</v>
      </c>
      <c r="AM323" s="176">
        <v>0</v>
      </c>
      <c r="AN323" s="176">
        <v>0</v>
      </c>
      <c r="AO323" s="176">
        <v>0</v>
      </c>
      <c r="AP323" s="176">
        <v>0</v>
      </c>
      <c r="AQ323" s="176">
        <v>0</v>
      </c>
      <c r="AR323" s="176">
        <v>0</v>
      </c>
      <c r="AS323" s="176">
        <v>0</v>
      </c>
      <c r="AT323" s="176">
        <v>0</v>
      </c>
      <c r="AU323" s="176">
        <v>0</v>
      </c>
      <c r="AV323" s="176">
        <v>0</v>
      </c>
      <c r="AW323" s="176">
        <v>0</v>
      </c>
      <c r="AX323" s="176">
        <v>0</v>
      </c>
      <c r="AY323" s="176">
        <v>0</v>
      </c>
      <c r="AZ323" s="176">
        <v>0</v>
      </c>
      <c r="BA323" s="176">
        <v>0</v>
      </c>
      <c r="BB323" s="176">
        <v>0</v>
      </c>
      <c r="BC323" s="176">
        <v>0</v>
      </c>
      <c r="BD323" s="176">
        <v>0</v>
      </c>
      <c r="BE323" s="176">
        <v>0</v>
      </c>
      <c r="BF323" s="176">
        <v>0</v>
      </c>
      <c r="BG323" s="176">
        <v>0</v>
      </c>
      <c r="BH323" s="176">
        <v>0</v>
      </c>
      <c r="BI323" s="176">
        <v>0</v>
      </c>
      <c r="BJ323" s="176">
        <v>0</v>
      </c>
      <c r="BK323" s="176">
        <v>0</v>
      </c>
      <c r="BL323" s="176">
        <v>0</v>
      </c>
      <c r="BM323" s="176">
        <v>0</v>
      </c>
      <c r="BN323" s="176">
        <v>0</v>
      </c>
      <c r="BO323" s="176">
        <v>0</v>
      </c>
      <c r="BP323" s="176">
        <v>0</v>
      </c>
      <c r="BQ323" s="176">
        <v>0</v>
      </c>
      <c r="BR323" s="176">
        <v>0</v>
      </c>
      <c r="BS323" s="176">
        <v>0</v>
      </c>
      <c r="BT323" s="176">
        <v>0</v>
      </c>
      <c r="BU323" s="176">
        <v>0</v>
      </c>
      <c r="BV323" s="176">
        <v>0</v>
      </c>
      <c r="BW323" s="176">
        <v>0</v>
      </c>
      <c r="BX323" s="176">
        <v>0</v>
      </c>
      <c r="BY323" s="176">
        <v>0</v>
      </c>
      <c r="BZ323" s="176">
        <v>0</v>
      </c>
      <c r="CA323" s="176">
        <v>0</v>
      </c>
      <c r="CB323" s="176">
        <v>0</v>
      </c>
      <c r="CC323" s="176">
        <v>0</v>
      </c>
      <c r="CD323" s="176">
        <v>0</v>
      </c>
      <c r="CE323" s="176">
        <v>0</v>
      </c>
      <c r="CF323" s="176">
        <v>0</v>
      </c>
      <c r="CG323" s="176">
        <v>0</v>
      </c>
      <c r="CH323" s="176">
        <v>0</v>
      </c>
      <c r="CI323" s="176">
        <v>0</v>
      </c>
      <c r="CJ323" s="176">
        <v>0</v>
      </c>
      <c r="CK323" s="176">
        <v>0</v>
      </c>
      <c r="CL323" s="176">
        <v>0</v>
      </c>
      <c r="CM323" s="176">
        <v>0</v>
      </c>
      <c r="CN323" s="176">
        <v>0</v>
      </c>
      <c r="CO323" s="176">
        <v>0</v>
      </c>
      <c r="CP323" s="176">
        <v>0</v>
      </c>
      <c r="CQ323" s="176">
        <v>0</v>
      </c>
      <c r="CR323" s="176">
        <v>0</v>
      </c>
      <c r="CS323" s="176">
        <v>0</v>
      </c>
      <c r="CT323" s="176">
        <v>0</v>
      </c>
      <c r="CU323" s="176">
        <v>0</v>
      </c>
      <c r="CV323" s="176">
        <v>0</v>
      </c>
      <c r="CW323" s="176">
        <v>0</v>
      </c>
      <c r="CX323" s="176">
        <v>0</v>
      </c>
      <c r="CY323" s="176">
        <v>0</v>
      </c>
      <c r="CZ323" s="176">
        <v>0</v>
      </c>
      <c r="DA323" s="176">
        <v>0</v>
      </c>
      <c r="DB323" s="176">
        <v>0</v>
      </c>
      <c r="DC323" s="176">
        <v>0</v>
      </c>
      <c r="DD323" s="176">
        <v>0</v>
      </c>
      <c r="DE323" s="176">
        <v>0</v>
      </c>
      <c r="DF323" s="176">
        <v>0</v>
      </c>
      <c r="DG323" s="176">
        <v>0</v>
      </c>
      <c r="DH323" s="176">
        <v>0</v>
      </c>
      <c r="DI323" s="176">
        <v>0</v>
      </c>
      <c r="DJ323" s="176">
        <v>0</v>
      </c>
      <c r="DK323" s="176">
        <v>0</v>
      </c>
      <c r="DL323" s="176">
        <v>0</v>
      </c>
      <c r="DM323" s="176">
        <v>0</v>
      </c>
      <c r="DN323" s="176">
        <v>0</v>
      </c>
      <c r="DO323" s="176">
        <v>0</v>
      </c>
      <c r="DP323" s="176">
        <v>0</v>
      </c>
      <c r="DQ323" s="176">
        <v>0</v>
      </c>
      <c r="DR323" s="176">
        <v>0</v>
      </c>
      <c r="DS323" s="176">
        <v>0</v>
      </c>
      <c r="DT323" s="176">
        <v>0</v>
      </c>
      <c r="DU323" s="176">
        <v>0</v>
      </c>
      <c r="DV323" s="176">
        <v>0</v>
      </c>
      <c r="DW323" s="176">
        <v>0</v>
      </c>
      <c r="DX323" s="176">
        <v>0</v>
      </c>
      <c r="DY323" s="176">
        <v>0</v>
      </c>
      <c r="DZ323" s="176">
        <v>0</v>
      </c>
      <c r="EA323" s="176">
        <v>0</v>
      </c>
      <c r="EB323" s="176">
        <v>0</v>
      </c>
      <c r="EC323" s="176">
        <v>0</v>
      </c>
      <c r="ED323" s="176">
        <v>0</v>
      </c>
      <c r="EE323" s="176">
        <v>0</v>
      </c>
      <c r="EF323" s="277">
        <f t="shared" si="8"/>
        <v>0</v>
      </c>
      <c r="EG323" s="277">
        <f t="shared" si="9"/>
        <v>0</v>
      </c>
    </row>
    <row r="324" spans="1:137" x14ac:dyDescent="0.2">
      <c r="A324" s="346" t="str">
        <f>IF('1'!$A$1=1,B324,C324)</f>
        <v>Long-term</v>
      </c>
      <c r="B324" s="256" t="s">
        <v>175</v>
      </c>
      <c r="C324" s="256" t="s">
        <v>174</v>
      </c>
      <c r="D324" s="176">
        <v>0</v>
      </c>
      <c r="E324" s="176">
        <v>0</v>
      </c>
      <c r="F324" s="176">
        <v>0</v>
      </c>
      <c r="G324" s="176">
        <v>0</v>
      </c>
      <c r="H324" s="176">
        <v>0</v>
      </c>
      <c r="I324" s="176">
        <v>0</v>
      </c>
      <c r="J324" s="176">
        <v>0</v>
      </c>
      <c r="K324" s="176">
        <v>0</v>
      </c>
      <c r="L324" s="176">
        <v>0</v>
      </c>
      <c r="M324" s="176">
        <v>0</v>
      </c>
      <c r="N324" s="176">
        <v>0</v>
      </c>
      <c r="O324" s="176">
        <v>0</v>
      </c>
      <c r="P324" s="176">
        <v>0</v>
      </c>
      <c r="Q324" s="176">
        <v>0</v>
      </c>
      <c r="R324" s="176">
        <v>0</v>
      </c>
      <c r="S324" s="176">
        <v>0</v>
      </c>
      <c r="T324" s="176">
        <v>0</v>
      </c>
      <c r="U324" s="176">
        <v>0</v>
      </c>
      <c r="V324" s="176">
        <v>0</v>
      </c>
      <c r="W324" s="176">
        <v>0</v>
      </c>
      <c r="X324" s="176">
        <v>0</v>
      </c>
      <c r="Y324" s="176">
        <v>0</v>
      </c>
      <c r="Z324" s="176">
        <v>0</v>
      </c>
      <c r="AA324" s="176">
        <v>0</v>
      </c>
      <c r="AB324" s="176">
        <v>0</v>
      </c>
      <c r="AC324" s="176">
        <v>0</v>
      </c>
      <c r="AD324" s="176">
        <v>0</v>
      </c>
      <c r="AE324" s="176">
        <v>0</v>
      </c>
      <c r="AF324" s="176">
        <v>0</v>
      </c>
      <c r="AG324" s="176">
        <v>0</v>
      </c>
      <c r="AH324" s="176">
        <v>0</v>
      </c>
      <c r="AI324" s="176">
        <v>0</v>
      </c>
      <c r="AJ324" s="176">
        <v>0</v>
      </c>
      <c r="AK324" s="176">
        <v>0</v>
      </c>
      <c r="AL324" s="176">
        <v>0</v>
      </c>
      <c r="AM324" s="176">
        <v>0</v>
      </c>
      <c r="AN324" s="176">
        <v>0</v>
      </c>
      <c r="AO324" s="176">
        <v>0</v>
      </c>
      <c r="AP324" s="176">
        <v>0</v>
      </c>
      <c r="AQ324" s="176">
        <v>0</v>
      </c>
      <c r="AR324" s="176">
        <v>0</v>
      </c>
      <c r="AS324" s="176">
        <v>0</v>
      </c>
      <c r="AT324" s="176">
        <v>0</v>
      </c>
      <c r="AU324" s="176">
        <v>0</v>
      </c>
      <c r="AV324" s="176">
        <v>0</v>
      </c>
      <c r="AW324" s="176">
        <v>0</v>
      </c>
      <c r="AX324" s="176">
        <v>0</v>
      </c>
      <c r="AY324" s="176">
        <v>0</v>
      </c>
      <c r="AZ324" s="176">
        <v>0</v>
      </c>
      <c r="BA324" s="176">
        <v>0</v>
      </c>
      <c r="BB324" s="176">
        <v>0</v>
      </c>
      <c r="BC324" s="176">
        <v>0</v>
      </c>
      <c r="BD324" s="176">
        <v>0</v>
      </c>
      <c r="BE324" s="176">
        <v>0</v>
      </c>
      <c r="BF324" s="176">
        <v>0</v>
      </c>
      <c r="BG324" s="176">
        <v>0</v>
      </c>
      <c r="BH324" s="176">
        <v>0</v>
      </c>
      <c r="BI324" s="176">
        <v>0</v>
      </c>
      <c r="BJ324" s="176">
        <v>0</v>
      </c>
      <c r="BK324" s="176">
        <v>0</v>
      </c>
      <c r="BL324" s="176">
        <v>0</v>
      </c>
      <c r="BM324" s="176">
        <v>0</v>
      </c>
      <c r="BN324" s="176">
        <v>0</v>
      </c>
      <c r="BO324" s="176">
        <v>0</v>
      </c>
      <c r="BP324" s="176">
        <v>0</v>
      </c>
      <c r="BQ324" s="176">
        <v>0</v>
      </c>
      <c r="BR324" s="176">
        <v>0</v>
      </c>
      <c r="BS324" s="176">
        <v>0</v>
      </c>
      <c r="BT324" s="176">
        <v>0</v>
      </c>
      <c r="BU324" s="176">
        <v>0</v>
      </c>
      <c r="BV324" s="176">
        <v>0</v>
      </c>
      <c r="BW324" s="176">
        <v>0</v>
      </c>
      <c r="BX324" s="176">
        <v>0</v>
      </c>
      <c r="BY324" s="176">
        <v>0</v>
      </c>
      <c r="BZ324" s="176">
        <v>0</v>
      </c>
      <c r="CA324" s="176">
        <v>0</v>
      </c>
      <c r="CB324" s="176">
        <v>0</v>
      </c>
      <c r="CC324" s="176">
        <v>0</v>
      </c>
      <c r="CD324" s="176">
        <v>0</v>
      </c>
      <c r="CE324" s="176">
        <v>0</v>
      </c>
      <c r="CF324" s="176">
        <v>0</v>
      </c>
      <c r="CG324" s="176">
        <v>0</v>
      </c>
      <c r="CH324" s="176">
        <v>0</v>
      </c>
      <c r="CI324" s="176">
        <v>0</v>
      </c>
      <c r="CJ324" s="176">
        <v>0</v>
      </c>
      <c r="CK324" s="176">
        <v>0</v>
      </c>
      <c r="CL324" s="176">
        <v>0</v>
      </c>
      <c r="CM324" s="176">
        <v>0</v>
      </c>
      <c r="CN324" s="176">
        <v>0</v>
      </c>
      <c r="CO324" s="176">
        <v>0</v>
      </c>
      <c r="CP324" s="176">
        <v>0</v>
      </c>
      <c r="CQ324" s="176">
        <v>0</v>
      </c>
      <c r="CR324" s="176">
        <v>0</v>
      </c>
      <c r="CS324" s="176">
        <v>0</v>
      </c>
      <c r="CT324" s="176">
        <v>0</v>
      </c>
      <c r="CU324" s="176">
        <v>0</v>
      </c>
      <c r="CV324" s="176">
        <v>0</v>
      </c>
      <c r="CW324" s="176">
        <v>0</v>
      </c>
      <c r="CX324" s="176">
        <v>0</v>
      </c>
      <c r="CY324" s="176">
        <v>0</v>
      </c>
      <c r="CZ324" s="176">
        <v>0</v>
      </c>
      <c r="DA324" s="176">
        <v>0</v>
      </c>
      <c r="DB324" s="176">
        <v>0</v>
      </c>
      <c r="DC324" s="176">
        <v>0</v>
      </c>
      <c r="DD324" s="176">
        <v>0</v>
      </c>
      <c r="DE324" s="176">
        <v>0</v>
      </c>
      <c r="DF324" s="176">
        <v>0</v>
      </c>
      <c r="DG324" s="176">
        <v>0</v>
      </c>
      <c r="DH324" s="176">
        <v>0</v>
      </c>
      <c r="DI324" s="176">
        <v>0</v>
      </c>
      <c r="DJ324" s="176">
        <v>0</v>
      </c>
      <c r="DK324" s="176">
        <v>0</v>
      </c>
      <c r="DL324" s="176">
        <v>0</v>
      </c>
      <c r="DM324" s="176">
        <v>0</v>
      </c>
      <c r="DN324" s="176">
        <v>0</v>
      </c>
      <c r="DO324" s="176">
        <v>0</v>
      </c>
      <c r="DP324" s="176">
        <v>0</v>
      </c>
      <c r="DQ324" s="176">
        <v>0</v>
      </c>
      <c r="DR324" s="176">
        <v>0</v>
      </c>
      <c r="DS324" s="176">
        <v>0</v>
      </c>
      <c r="DT324" s="176">
        <v>0</v>
      </c>
      <c r="DU324" s="176">
        <v>0</v>
      </c>
      <c r="DV324" s="176">
        <v>0</v>
      </c>
      <c r="DW324" s="176">
        <v>0</v>
      </c>
      <c r="DX324" s="176">
        <v>0</v>
      </c>
      <c r="DY324" s="176">
        <v>0</v>
      </c>
      <c r="DZ324" s="176">
        <v>0</v>
      </c>
      <c r="EA324" s="176">
        <v>0</v>
      </c>
      <c r="EB324" s="176">
        <v>0</v>
      </c>
      <c r="EC324" s="176">
        <v>0</v>
      </c>
      <c r="ED324" s="176">
        <v>0</v>
      </c>
      <c r="EE324" s="176">
        <v>0</v>
      </c>
      <c r="EF324" s="277">
        <f t="shared" si="8"/>
        <v>0</v>
      </c>
      <c r="EG324" s="277">
        <f t="shared" si="9"/>
        <v>0</v>
      </c>
    </row>
    <row r="325" spans="1:137" ht="25.5" x14ac:dyDescent="0.2">
      <c r="A325" s="255" t="str">
        <f>IF('1'!$A$1=1,B325,C325)</f>
        <v>Nonfinancial corporations, households, and NPISHs</v>
      </c>
      <c r="B325" s="256" t="s">
        <v>399</v>
      </c>
      <c r="C325" s="256" t="s">
        <v>405</v>
      </c>
      <c r="D325" s="176">
        <v>0</v>
      </c>
      <c r="E325" s="176">
        <v>0</v>
      </c>
      <c r="F325" s="176">
        <v>0</v>
      </c>
      <c r="G325" s="176">
        <v>0</v>
      </c>
      <c r="H325" s="176">
        <v>0</v>
      </c>
      <c r="I325" s="176">
        <v>0</v>
      </c>
      <c r="J325" s="176">
        <v>0</v>
      </c>
      <c r="K325" s="176">
        <v>0</v>
      </c>
      <c r="L325" s="176">
        <v>0</v>
      </c>
      <c r="M325" s="176">
        <v>0</v>
      </c>
      <c r="N325" s="176">
        <v>0</v>
      </c>
      <c r="O325" s="176">
        <v>0</v>
      </c>
      <c r="P325" s="176">
        <v>0</v>
      </c>
      <c r="Q325" s="176">
        <v>0</v>
      </c>
      <c r="R325" s="176">
        <v>0</v>
      </c>
      <c r="S325" s="176">
        <v>0</v>
      </c>
      <c r="T325" s="176">
        <v>0</v>
      </c>
      <c r="U325" s="176">
        <v>0</v>
      </c>
      <c r="V325" s="176">
        <v>0</v>
      </c>
      <c r="W325" s="176">
        <v>0</v>
      </c>
      <c r="X325" s="176">
        <v>0</v>
      </c>
      <c r="Y325" s="176">
        <v>0</v>
      </c>
      <c r="Z325" s="176">
        <v>0</v>
      </c>
      <c r="AA325" s="176">
        <v>0</v>
      </c>
      <c r="AB325" s="176">
        <v>0</v>
      </c>
      <c r="AC325" s="176">
        <v>0</v>
      </c>
      <c r="AD325" s="176">
        <v>0</v>
      </c>
      <c r="AE325" s="176">
        <v>0</v>
      </c>
      <c r="AF325" s="176">
        <v>0</v>
      </c>
      <c r="AG325" s="176">
        <v>0</v>
      </c>
      <c r="AH325" s="176">
        <v>0</v>
      </c>
      <c r="AI325" s="176">
        <v>0</v>
      </c>
      <c r="AJ325" s="176">
        <v>0</v>
      </c>
      <c r="AK325" s="176">
        <v>0</v>
      </c>
      <c r="AL325" s="176">
        <v>0</v>
      </c>
      <c r="AM325" s="176">
        <v>0</v>
      </c>
      <c r="AN325" s="176">
        <v>0</v>
      </c>
      <c r="AO325" s="176">
        <v>0</v>
      </c>
      <c r="AP325" s="176">
        <v>0</v>
      </c>
      <c r="AQ325" s="176">
        <v>0</v>
      </c>
      <c r="AR325" s="176">
        <v>0</v>
      </c>
      <c r="AS325" s="176">
        <v>0</v>
      </c>
      <c r="AT325" s="176">
        <v>0</v>
      </c>
      <c r="AU325" s="176">
        <v>0</v>
      </c>
      <c r="AV325" s="176">
        <v>0</v>
      </c>
      <c r="AW325" s="176">
        <v>0</v>
      </c>
      <c r="AX325" s="176">
        <v>0</v>
      </c>
      <c r="AY325" s="176">
        <v>0</v>
      </c>
      <c r="AZ325" s="176">
        <v>0</v>
      </c>
      <c r="BA325" s="176">
        <v>0</v>
      </c>
      <c r="BB325" s="176">
        <v>0</v>
      </c>
      <c r="BC325" s="176">
        <v>0</v>
      </c>
      <c r="BD325" s="176">
        <v>0</v>
      </c>
      <c r="BE325" s="176">
        <v>0</v>
      </c>
      <c r="BF325" s="176">
        <v>0</v>
      </c>
      <c r="BG325" s="176">
        <v>0</v>
      </c>
      <c r="BH325" s="176">
        <v>0</v>
      </c>
      <c r="BI325" s="176">
        <v>0</v>
      </c>
      <c r="BJ325" s="176">
        <v>0</v>
      </c>
      <c r="BK325" s="176">
        <v>0</v>
      </c>
      <c r="BL325" s="176">
        <v>0</v>
      </c>
      <c r="BM325" s="176">
        <v>0</v>
      </c>
      <c r="BN325" s="176">
        <v>0</v>
      </c>
      <c r="BO325" s="176">
        <v>0</v>
      </c>
      <c r="BP325" s="176">
        <v>0</v>
      </c>
      <c r="BQ325" s="176">
        <v>26.707000000000001</v>
      </c>
      <c r="BR325" s="176">
        <v>54.625999999999998</v>
      </c>
      <c r="BS325" s="176">
        <v>0</v>
      </c>
      <c r="BT325" s="176">
        <v>27.977</v>
      </c>
      <c r="BU325" s="176">
        <v>0</v>
      </c>
      <c r="BV325" s="176">
        <v>0</v>
      </c>
      <c r="BW325" s="176">
        <v>0</v>
      </c>
      <c r="BX325" s="176">
        <v>56.44</v>
      </c>
      <c r="BY325" s="176">
        <v>83.653999999999996</v>
      </c>
      <c r="BZ325" s="176">
        <v>277.95600000000002</v>
      </c>
      <c r="CA325" s="176">
        <v>0</v>
      </c>
      <c r="CB325" s="176">
        <v>27.603000000000002</v>
      </c>
      <c r="CC325" s="176">
        <v>0</v>
      </c>
      <c r="CD325" s="176">
        <v>54.429000000000002</v>
      </c>
      <c r="CE325" s="176">
        <v>0</v>
      </c>
      <c r="CF325" s="176">
        <v>0</v>
      </c>
      <c r="CG325" s="176">
        <v>0</v>
      </c>
      <c r="CH325" s="176">
        <v>26.446000000000002</v>
      </c>
      <c r="CI325" s="176">
        <v>0</v>
      </c>
      <c r="CJ325" s="176">
        <v>0</v>
      </c>
      <c r="CK325" s="176">
        <v>56.826999999999998</v>
      </c>
      <c r="CL325" s="176">
        <v>0</v>
      </c>
      <c r="CM325" s="176">
        <v>0</v>
      </c>
      <c r="CN325" s="176">
        <v>0</v>
      </c>
      <c r="CO325" s="176">
        <v>0</v>
      </c>
      <c r="CP325" s="176">
        <v>0</v>
      </c>
      <c r="CQ325" s="176">
        <v>0</v>
      </c>
      <c r="CR325" s="176">
        <v>0</v>
      </c>
      <c r="CS325" s="176">
        <v>694.803</v>
      </c>
      <c r="CT325" s="176">
        <v>950.78399999999999</v>
      </c>
      <c r="CU325" s="176">
        <v>475.392</v>
      </c>
      <c r="CV325" s="176">
        <v>1023.921</v>
      </c>
      <c r="CW325" s="176">
        <v>804.50900000000001</v>
      </c>
      <c r="CX325" s="176">
        <v>219.41200000000001</v>
      </c>
      <c r="CY325" s="176">
        <v>1828.43</v>
      </c>
      <c r="CZ325" s="176">
        <v>2742.645</v>
      </c>
      <c r="DA325" s="176">
        <v>1755.2929999999999</v>
      </c>
      <c r="DB325" s="176">
        <v>1535.8810000000001</v>
      </c>
      <c r="DC325" s="176">
        <v>0</v>
      </c>
      <c r="DD325" s="176">
        <v>-36.569000000000003</v>
      </c>
      <c r="DE325" s="176">
        <v>0</v>
      </c>
      <c r="DF325" s="176">
        <v>72.311000000000007</v>
      </c>
      <c r="DG325" s="176">
        <v>37.094000000000001</v>
      </c>
      <c r="DH325" s="176">
        <v>75.736999999999995</v>
      </c>
      <c r="DI325" s="176">
        <v>0</v>
      </c>
      <c r="DJ325" s="176">
        <v>-38.664000000000001</v>
      </c>
      <c r="DK325" s="176">
        <v>0</v>
      </c>
      <c r="DL325" s="176">
        <v>0</v>
      </c>
      <c r="DM325" s="176">
        <v>0</v>
      </c>
      <c r="DN325" s="176">
        <v>-40.99</v>
      </c>
      <c r="DO325" s="176">
        <v>-41.189</v>
      </c>
      <c r="DP325" s="176">
        <v>0</v>
      </c>
      <c r="DQ325" s="176">
        <v>0</v>
      </c>
      <c r="DR325" s="176">
        <v>785.65499999999997</v>
      </c>
      <c r="DS325" s="176">
        <v>41.752000000000002</v>
      </c>
      <c r="DT325" s="176">
        <v>0</v>
      </c>
      <c r="DU325" s="176">
        <v>0</v>
      </c>
      <c r="DV325" s="176">
        <v>0</v>
      </c>
      <c r="DW325" s="176">
        <v>0</v>
      </c>
      <c r="DX325" s="176">
        <v>0</v>
      </c>
      <c r="DY325" s="176">
        <v>0</v>
      </c>
      <c r="DZ325" s="176">
        <v>0</v>
      </c>
      <c r="EA325" s="176">
        <v>0</v>
      </c>
      <c r="EB325" s="176">
        <v>0</v>
      </c>
      <c r="EC325" s="176">
        <v>0</v>
      </c>
      <c r="ED325" s="176">
        <v>0</v>
      </c>
      <c r="EE325" s="176">
        <v>0</v>
      </c>
      <c r="EF325" s="277">
        <f t="shared" si="8"/>
        <v>782.30099999999993</v>
      </c>
      <c r="EG325" s="277">
        <f t="shared" si="9"/>
        <v>0</v>
      </c>
    </row>
    <row r="326" spans="1:137" x14ac:dyDescent="0.2">
      <c r="A326" s="346" t="str">
        <f>IF('1'!$A$1=1,B326,C326)</f>
        <v>Long-term</v>
      </c>
      <c r="B326" s="256" t="s">
        <v>175</v>
      </c>
      <c r="C326" s="256" t="s">
        <v>174</v>
      </c>
      <c r="D326" s="176">
        <v>0</v>
      </c>
      <c r="E326" s="176">
        <v>0</v>
      </c>
      <c r="F326" s="176">
        <v>0</v>
      </c>
      <c r="G326" s="176">
        <v>0</v>
      </c>
      <c r="H326" s="176">
        <v>0</v>
      </c>
      <c r="I326" s="176">
        <v>0</v>
      </c>
      <c r="J326" s="176">
        <v>0</v>
      </c>
      <c r="K326" s="176">
        <v>0</v>
      </c>
      <c r="L326" s="176">
        <v>0</v>
      </c>
      <c r="M326" s="176">
        <v>0</v>
      </c>
      <c r="N326" s="176">
        <v>0</v>
      </c>
      <c r="O326" s="176">
        <v>0</v>
      </c>
      <c r="P326" s="176">
        <v>0</v>
      </c>
      <c r="Q326" s="176">
        <v>0</v>
      </c>
      <c r="R326" s="176">
        <v>0</v>
      </c>
      <c r="S326" s="176">
        <v>0</v>
      </c>
      <c r="T326" s="176">
        <v>0</v>
      </c>
      <c r="U326" s="176">
        <v>0</v>
      </c>
      <c r="V326" s="176">
        <v>0</v>
      </c>
      <c r="W326" s="176">
        <v>0</v>
      </c>
      <c r="X326" s="176">
        <v>0</v>
      </c>
      <c r="Y326" s="176">
        <v>0</v>
      </c>
      <c r="Z326" s="176">
        <v>0</v>
      </c>
      <c r="AA326" s="176">
        <v>0</v>
      </c>
      <c r="AB326" s="176">
        <v>0</v>
      </c>
      <c r="AC326" s="176">
        <v>0</v>
      </c>
      <c r="AD326" s="176">
        <v>0</v>
      </c>
      <c r="AE326" s="176">
        <v>0</v>
      </c>
      <c r="AF326" s="176">
        <v>0</v>
      </c>
      <c r="AG326" s="176">
        <v>0</v>
      </c>
      <c r="AH326" s="176">
        <v>0</v>
      </c>
      <c r="AI326" s="176">
        <v>0</v>
      </c>
      <c r="AJ326" s="176">
        <v>0</v>
      </c>
      <c r="AK326" s="176">
        <v>0</v>
      </c>
      <c r="AL326" s="176">
        <v>0</v>
      </c>
      <c r="AM326" s="176">
        <v>0</v>
      </c>
      <c r="AN326" s="176">
        <v>0</v>
      </c>
      <c r="AO326" s="176">
        <v>0</v>
      </c>
      <c r="AP326" s="176">
        <v>0</v>
      </c>
      <c r="AQ326" s="176">
        <v>0</v>
      </c>
      <c r="AR326" s="176">
        <v>0</v>
      </c>
      <c r="AS326" s="176">
        <v>0</v>
      </c>
      <c r="AT326" s="176">
        <v>0</v>
      </c>
      <c r="AU326" s="176">
        <v>0</v>
      </c>
      <c r="AV326" s="176">
        <v>0</v>
      </c>
      <c r="AW326" s="176">
        <v>0</v>
      </c>
      <c r="AX326" s="176">
        <v>0</v>
      </c>
      <c r="AY326" s="176">
        <v>0</v>
      </c>
      <c r="AZ326" s="176">
        <v>0</v>
      </c>
      <c r="BA326" s="176">
        <v>0</v>
      </c>
      <c r="BB326" s="176">
        <v>0</v>
      </c>
      <c r="BC326" s="176">
        <v>0</v>
      </c>
      <c r="BD326" s="176">
        <v>0</v>
      </c>
      <c r="BE326" s="176">
        <v>0</v>
      </c>
      <c r="BF326" s="176">
        <v>0</v>
      </c>
      <c r="BG326" s="176">
        <v>0</v>
      </c>
      <c r="BH326" s="176">
        <v>0</v>
      </c>
      <c r="BI326" s="176">
        <v>0</v>
      </c>
      <c r="BJ326" s="176">
        <v>0</v>
      </c>
      <c r="BK326" s="176">
        <v>0</v>
      </c>
      <c r="BL326" s="176">
        <v>0</v>
      </c>
      <c r="BM326" s="176">
        <v>0</v>
      </c>
      <c r="BN326" s="176">
        <v>0</v>
      </c>
      <c r="BO326" s="176">
        <v>0</v>
      </c>
      <c r="BP326" s="176">
        <v>0</v>
      </c>
      <c r="BQ326" s="176">
        <v>26.707000000000001</v>
      </c>
      <c r="BR326" s="176">
        <v>54.625999999999998</v>
      </c>
      <c r="BS326" s="176">
        <v>0</v>
      </c>
      <c r="BT326" s="176">
        <v>27.977</v>
      </c>
      <c r="BU326" s="176">
        <v>0</v>
      </c>
      <c r="BV326" s="176">
        <v>0</v>
      </c>
      <c r="BW326" s="176">
        <v>0</v>
      </c>
      <c r="BX326" s="176">
        <v>56.44</v>
      </c>
      <c r="BY326" s="176">
        <v>83.653999999999996</v>
      </c>
      <c r="BZ326" s="176">
        <v>277.95600000000002</v>
      </c>
      <c r="CA326" s="176">
        <v>0</v>
      </c>
      <c r="CB326" s="176">
        <v>27.603000000000002</v>
      </c>
      <c r="CC326" s="176">
        <v>0</v>
      </c>
      <c r="CD326" s="176">
        <v>54.429000000000002</v>
      </c>
      <c r="CE326" s="176">
        <v>0</v>
      </c>
      <c r="CF326" s="176">
        <v>0</v>
      </c>
      <c r="CG326" s="176">
        <v>0</v>
      </c>
      <c r="CH326" s="176">
        <v>26.446000000000002</v>
      </c>
      <c r="CI326" s="176">
        <v>0</v>
      </c>
      <c r="CJ326" s="176">
        <v>0</v>
      </c>
      <c r="CK326" s="176">
        <v>56.826999999999998</v>
      </c>
      <c r="CL326" s="176">
        <v>0</v>
      </c>
      <c r="CM326" s="176">
        <v>0</v>
      </c>
      <c r="CN326" s="176">
        <v>0</v>
      </c>
      <c r="CO326" s="176">
        <v>0</v>
      </c>
      <c r="CP326" s="176">
        <v>0</v>
      </c>
      <c r="CQ326" s="176">
        <v>0</v>
      </c>
      <c r="CR326" s="176">
        <v>0</v>
      </c>
      <c r="CS326" s="176">
        <v>694.803</v>
      </c>
      <c r="CT326" s="176">
        <v>950.78399999999999</v>
      </c>
      <c r="CU326" s="176">
        <v>475.392</v>
      </c>
      <c r="CV326" s="176">
        <v>1023.921</v>
      </c>
      <c r="CW326" s="176">
        <v>804.50900000000001</v>
      </c>
      <c r="CX326" s="176">
        <v>219.41200000000001</v>
      </c>
      <c r="CY326" s="176">
        <v>1828.43</v>
      </c>
      <c r="CZ326" s="176">
        <v>2742.645</v>
      </c>
      <c r="DA326" s="176">
        <v>1755.2929999999999</v>
      </c>
      <c r="DB326" s="176">
        <v>1535.8810000000001</v>
      </c>
      <c r="DC326" s="176">
        <v>0</v>
      </c>
      <c r="DD326" s="176">
        <v>-36.569000000000003</v>
      </c>
      <c r="DE326" s="176">
        <v>0</v>
      </c>
      <c r="DF326" s="176">
        <v>72.311000000000007</v>
      </c>
      <c r="DG326" s="176">
        <v>37.094000000000001</v>
      </c>
      <c r="DH326" s="176">
        <v>75.736999999999995</v>
      </c>
      <c r="DI326" s="176">
        <v>0</v>
      </c>
      <c r="DJ326" s="176">
        <v>-38.664000000000001</v>
      </c>
      <c r="DK326" s="176">
        <v>0</v>
      </c>
      <c r="DL326" s="176">
        <v>0</v>
      </c>
      <c r="DM326" s="176">
        <v>0</v>
      </c>
      <c r="DN326" s="176">
        <v>-40.99</v>
      </c>
      <c r="DO326" s="176">
        <v>-41.189</v>
      </c>
      <c r="DP326" s="176">
        <v>0</v>
      </c>
      <c r="DQ326" s="176">
        <v>0</v>
      </c>
      <c r="DR326" s="176">
        <v>785.65499999999997</v>
      </c>
      <c r="DS326" s="176">
        <v>41.752000000000002</v>
      </c>
      <c r="DT326" s="176">
        <v>0</v>
      </c>
      <c r="DU326" s="176">
        <v>0</v>
      </c>
      <c r="DV326" s="176">
        <v>0</v>
      </c>
      <c r="DW326" s="176">
        <v>0</v>
      </c>
      <c r="DX326" s="176">
        <v>0</v>
      </c>
      <c r="DY326" s="176">
        <v>0</v>
      </c>
      <c r="DZ326" s="176">
        <v>0</v>
      </c>
      <c r="EA326" s="176">
        <v>0</v>
      </c>
      <c r="EB326" s="176">
        <v>0</v>
      </c>
      <c r="EC326" s="176">
        <v>0</v>
      </c>
      <c r="ED326" s="176">
        <v>0</v>
      </c>
      <c r="EE326" s="176">
        <v>0</v>
      </c>
      <c r="EF326" s="277">
        <f t="shared" si="8"/>
        <v>782.30099999999993</v>
      </c>
      <c r="EG326" s="277">
        <f t="shared" si="9"/>
        <v>0</v>
      </c>
    </row>
    <row r="327" spans="1:137" x14ac:dyDescent="0.2">
      <c r="A327" s="254" t="str">
        <f>IF('1'!$A$1=1,B327,C327)</f>
        <v>Liabilities</v>
      </c>
      <c r="B327" s="241" t="s">
        <v>145</v>
      </c>
      <c r="C327" s="241" t="s">
        <v>144</v>
      </c>
      <c r="D327" s="179">
        <v>-1043.6369999999999</v>
      </c>
      <c r="E327" s="179">
        <v>-2105.2710000000006</v>
      </c>
      <c r="F327" s="179">
        <v>-4139.6059999999998</v>
      </c>
      <c r="G327" s="179">
        <v>-9310.8850000000002</v>
      </c>
      <c r="H327" s="179">
        <v>19200.205000000002</v>
      </c>
      <c r="I327" s="179">
        <v>-934.24400000000003</v>
      </c>
      <c r="J327" s="179">
        <v>-3198.3339999999998</v>
      </c>
      <c r="K327" s="179">
        <v>-324.40299999999996</v>
      </c>
      <c r="L327" s="179">
        <v>1437.7049999999999</v>
      </c>
      <c r="M327" s="179">
        <v>3669.3390000000004</v>
      </c>
      <c r="N327" s="179">
        <v>2517.7629999999999</v>
      </c>
      <c r="O327" s="179">
        <v>1310.8700000000001</v>
      </c>
      <c r="P327" s="179">
        <v>-1212.9839999999999</v>
      </c>
      <c r="Q327" s="179">
        <v>-422.28899999999999</v>
      </c>
      <c r="R327" s="179">
        <v>237.20500000000004</v>
      </c>
      <c r="S327" s="179">
        <v>128.14800000000002</v>
      </c>
      <c r="T327" s="179">
        <v>-327.68399999999997</v>
      </c>
      <c r="U327" s="179">
        <v>74.853999999999999</v>
      </c>
      <c r="V327" s="179">
        <v>-24.816999999999993</v>
      </c>
      <c r="W327" s="179">
        <v>-4361.2759999999998</v>
      </c>
      <c r="X327" s="179">
        <v>26117.809000000001</v>
      </c>
      <c r="Y327" s="179">
        <v>-7855.9680000000008</v>
      </c>
      <c r="Z327" s="179">
        <v>-2878.5050000000001</v>
      </c>
      <c r="AA327" s="179">
        <v>-3249.36</v>
      </c>
      <c r="AB327" s="179">
        <v>-135.75299999999999</v>
      </c>
      <c r="AC327" s="179">
        <v>-675.69400000000007</v>
      </c>
      <c r="AD327" s="179">
        <v>-1026.059</v>
      </c>
      <c r="AE327" s="179">
        <v>1127.9869999999999</v>
      </c>
      <c r="AF327" s="179">
        <v>3884.2829999999999</v>
      </c>
      <c r="AG327" s="179">
        <v>2219.2530000000002</v>
      </c>
      <c r="AH327" s="179">
        <v>-103.87700000000001</v>
      </c>
      <c r="AI327" s="179">
        <v>487.07</v>
      </c>
      <c r="AJ327" s="179">
        <v>37309.199999999997</v>
      </c>
      <c r="AK327" s="179">
        <v>2292.328</v>
      </c>
      <c r="AL327" s="179">
        <v>1094.9159999999999</v>
      </c>
      <c r="AM327" s="179">
        <v>715.42899999999986</v>
      </c>
      <c r="AN327" s="179">
        <v>3213.0789999999997</v>
      </c>
      <c r="AO327" s="179">
        <v>5597.2359999999999</v>
      </c>
      <c r="AP327" s="179">
        <v>5505.3119999999999</v>
      </c>
      <c r="AQ327" s="179">
        <v>392.27600000000018</v>
      </c>
      <c r="AR327" s="179">
        <v>-1073.43</v>
      </c>
      <c r="AS327" s="179">
        <v>-655.05400000000031</v>
      </c>
      <c r="AT327" s="179">
        <v>-3379.2889999999998</v>
      </c>
      <c r="AU327" s="179">
        <v>17038.969999999998</v>
      </c>
      <c r="AV327" s="179">
        <v>-1184.0339999999999</v>
      </c>
      <c r="AW327" s="179">
        <v>-253.14599999999999</v>
      </c>
      <c r="AX327" s="179">
        <v>34358.203000000001</v>
      </c>
      <c r="AY327" s="179">
        <v>-972.62100000000009</v>
      </c>
      <c r="AZ327" s="179">
        <v>5603.7140000000009</v>
      </c>
      <c r="BA327" s="179">
        <v>1846.9259999999999</v>
      </c>
      <c r="BB327" s="179">
        <v>-1584.9489999999998</v>
      </c>
      <c r="BC327" s="179">
        <v>6005.7740000000003</v>
      </c>
      <c r="BD327" s="179">
        <v>-20232.576000000001</v>
      </c>
      <c r="BE327" s="179">
        <v>45765.690999999999</v>
      </c>
      <c r="BF327" s="179">
        <v>70069.438000000009</v>
      </c>
      <c r="BG327" s="179">
        <v>908.8919999999996</v>
      </c>
      <c r="BH327" s="179">
        <v>272.46899999999891</v>
      </c>
      <c r="BI327" s="179">
        <v>2183.1220000000003</v>
      </c>
      <c r="BJ327" s="179">
        <v>19055.399999999998</v>
      </c>
      <c r="BK327" s="179">
        <v>12111.639000000001</v>
      </c>
      <c r="BL327" s="179">
        <v>40954.659</v>
      </c>
      <c r="BM327" s="179">
        <v>14241.387999999999</v>
      </c>
      <c r="BN327" s="179">
        <v>-16534.096000000001</v>
      </c>
      <c r="BO327" s="179">
        <v>-9691.9770000000008</v>
      </c>
      <c r="BP327" s="179">
        <v>-33732.425999999992</v>
      </c>
      <c r="BQ327" s="179">
        <v>-5848.9080000000004</v>
      </c>
      <c r="BR327" s="179">
        <v>25646.756000000001</v>
      </c>
      <c r="BS327" s="179">
        <v>-4953.8550000000005</v>
      </c>
      <c r="BT327" s="179">
        <v>-45518.118000000002</v>
      </c>
      <c r="BU327" s="179">
        <v>-6967.9390000000003</v>
      </c>
      <c r="BV327" s="179">
        <v>-12541.396999999999</v>
      </c>
      <c r="BW327" s="179">
        <v>29916.241999999998</v>
      </c>
      <c r="BX327" s="179">
        <v>4712.7019999999993</v>
      </c>
      <c r="BY327" s="179">
        <v>2649.0430000000006</v>
      </c>
      <c r="BZ327" s="179">
        <v>-889.45899999999983</v>
      </c>
      <c r="CA327" s="179">
        <v>26561.440000000002</v>
      </c>
      <c r="CB327" s="179">
        <v>358.83799999999997</v>
      </c>
      <c r="CC327" s="179">
        <v>29991.097000000002</v>
      </c>
      <c r="CD327" s="179">
        <v>17254.024000000001</v>
      </c>
      <c r="CE327" s="179">
        <v>-8678.2910000000011</v>
      </c>
      <c r="CF327" s="179">
        <v>-57010.375999999997</v>
      </c>
      <c r="CG327" s="179">
        <v>-5011.1890000000003</v>
      </c>
      <c r="CH327" s="179">
        <v>16978.471999999998</v>
      </c>
      <c r="CI327" s="179">
        <v>816.40300000000002</v>
      </c>
      <c r="CJ327" s="179">
        <v>-13962.654000000002</v>
      </c>
      <c r="CK327" s="179">
        <v>-11024.502999999999</v>
      </c>
      <c r="CL327" s="179">
        <v>-1492</v>
      </c>
      <c r="CM327" s="179">
        <v>-1199.4520000000002</v>
      </c>
      <c r="CN327" s="179">
        <v>-1843.0590000000002</v>
      </c>
      <c r="CO327" s="179">
        <v>-1843.0589999999997</v>
      </c>
      <c r="CP327" s="179">
        <v>1337.704</v>
      </c>
      <c r="CQ327" s="179">
        <v>-2157.547</v>
      </c>
      <c r="CR327" s="179">
        <v>-2194.116</v>
      </c>
      <c r="CS327" s="179">
        <v>-7094.3090000000002</v>
      </c>
      <c r="CT327" s="179">
        <v>-1133.626</v>
      </c>
      <c r="CU327" s="179">
        <v>804.50900000000001</v>
      </c>
      <c r="CV327" s="179">
        <v>5485.2900000000009</v>
      </c>
      <c r="CW327" s="179">
        <v>-10604.894</v>
      </c>
      <c r="CX327" s="179">
        <v>-658.23400000000015</v>
      </c>
      <c r="CY327" s="179">
        <v>-2376.9580000000001</v>
      </c>
      <c r="CZ327" s="179">
        <v>-2011.2729999999999</v>
      </c>
      <c r="DA327" s="179">
        <v>3474.0169999999998</v>
      </c>
      <c r="DB327" s="179">
        <v>-146.27499999999998</v>
      </c>
      <c r="DC327" s="179">
        <v>-1938.136</v>
      </c>
      <c r="DD327" s="179">
        <v>-3327.7429999999999</v>
      </c>
      <c r="DE327" s="179">
        <v>839.93599999999992</v>
      </c>
      <c r="DF327" s="179">
        <v>-6291.0439999999999</v>
      </c>
      <c r="DG327" s="179">
        <v>0</v>
      </c>
      <c r="DH327" s="179">
        <v>-4317.0060000000003</v>
      </c>
      <c r="DI327" s="179">
        <v>-75.946000000000026</v>
      </c>
      <c r="DJ327" s="179">
        <v>-1005.2610000000002</v>
      </c>
      <c r="DK327" s="179">
        <v>-196.803</v>
      </c>
      <c r="DL327" s="179">
        <v>-9967.223</v>
      </c>
      <c r="DM327" s="179">
        <v>-2995.335</v>
      </c>
      <c r="DN327" s="179">
        <v>-8566.9470000000001</v>
      </c>
      <c r="DO327" s="179">
        <v>-218880.334</v>
      </c>
      <c r="DP327" s="179">
        <v>-2021.12</v>
      </c>
      <c r="DQ327" s="179">
        <v>-1855.9110000000001</v>
      </c>
      <c r="DR327" s="179">
        <v>6905.4939999999997</v>
      </c>
      <c r="DS327" s="179">
        <v>-250.512</v>
      </c>
      <c r="DT327" s="179">
        <v>6611.1080000000002</v>
      </c>
      <c r="DU327" s="179">
        <v>-4167.1099999999997</v>
      </c>
      <c r="DV327" s="179">
        <v>1534.7849999999999</v>
      </c>
      <c r="DW327" s="179">
        <v>-869.68399999999997</v>
      </c>
      <c r="DX327" s="179">
        <v>2948.63</v>
      </c>
      <c r="DY327" s="179">
        <v>41.579000000000001</v>
      </c>
      <c r="DZ327" s="179">
        <v>-6519.88</v>
      </c>
      <c r="EA327" s="179">
        <v>-704.51199999999994</v>
      </c>
      <c r="EB327" s="179">
        <v>0</v>
      </c>
      <c r="EC327" s="179">
        <v>-1498.575</v>
      </c>
      <c r="ED327" s="179">
        <v>1642.056</v>
      </c>
      <c r="EE327" s="179">
        <v>149050.04699999999</v>
      </c>
      <c r="EF327" s="278">
        <f t="shared" si="8"/>
        <v>-243226.90399999998</v>
      </c>
      <c r="EG327" s="278">
        <f t="shared" si="9"/>
        <v>148068.44399999999</v>
      </c>
    </row>
    <row r="328" spans="1:137" x14ac:dyDescent="0.2">
      <c r="A328" s="244" t="str">
        <f>IF('1'!$A$1=1,B328,C328)</f>
        <v>Equity and investment fund shares</v>
      </c>
      <c r="B328" s="245" t="s">
        <v>391</v>
      </c>
      <c r="C328" s="245" t="s">
        <v>375</v>
      </c>
      <c r="D328" s="179">
        <v>-173.94</v>
      </c>
      <c r="E328" s="179">
        <v>2913.107</v>
      </c>
      <c r="F328" s="179">
        <v>767.45500000000004</v>
      </c>
      <c r="G328" s="179">
        <v>113.547</v>
      </c>
      <c r="H328" s="179">
        <v>83.661000000000001</v>
      </c>
      <c r="I328" s="179">
        <v>21.233000000000001</v>
      </c>
      <c r="J328" s="179">
        <v>195.816</v>
      </c>
      <c r="K328" s="179">
        <v>43.253999999999998</v>
      </c>
      <c r="L328" s="179">
        <v>43.567</v>
      </c>
      <c r="M328" s="179">
        <v>152.88900000000001</v>
      </c>
      <c r="N328" s="179">
        <v>0</v>
      </c>
      <c r="O328" s="179">
        <v>140.44999999999999</v>
      </c>
      <c r="P328" s="179">
        <v>24.26</v>
      </c>
      <c r="Q328" s="179">
        <v>131.965</v>
      </c>
      <c r="R328" s="179">
        <v>131.78100000000001</v>
      </c>
      <c r="S328" s="179">
        <v>51.259</v>
      </c>
      <c r="T328" s="179">
        <v>50.412999999999997</v>
      </c>
      <c r="U328" s="179">
        <v>74.853999999999999</v>
      </c>
      <c r="V328" s="179">
        <v>49.634</v>
      </c>
      <c r="W328" s="179">
        <v>1102.8520000000001</v>
      </c>
      <c r="X328" s="179">
        <v>105.102</v>
      </c>
      <c r="Y328" s="179">
        <v>25.757000000000001</v>
      </c>
      <c r="Z328" s="179">
        <v>-25.701000000000001</v>
      </c>
      <c r="AA328" s="179">
        <v>26.204999999999998</v>
      </c>
      <c r="AB328" s="179">
        <v>0</v>
      </c>
      <c r="AC328" s="179">
        <v>27.027999999999999</v>
      </c>
      <c r="AD328" s="179">
        <v>27.001999999999999</v>
      </c>
      <c r="AE328" s="179">
        <v>26.856999999999999</v>
      </c>
      <c r="AF328" s="179">
        <v>105.69499999999999</v>
      </c>
      <c r="AG328" s="179">
        <v>26.109000000000002</v>
      </c>
      <c r="AH328" s="179">
        <v>233.72399999999999</v>
      </c>
      <c r="AI328" s="179">
        <v>-51.271000000000001</v>
      </c>
      <c r="AJ328" s="179">
        <v>522.17200000000003</v>
      </c>
      <c r="AK328" s="179">
        <v>506.44499999999999</v>
      </c>
      <c r="AL328" s="179">
        <v>854.56899999999996</v>
      </c>
      <c r="AM328" s="179">
        <v>660.39599999999996</v>
      </c>
      <c r="AN328" s="179">
        <v>-56.869</v>
      </c>
      <c r="AO328" s="179">
        <v>163.02600000000001</v>
      </c>
      <c r="AP328" s="179">
        <v>131.70599999999999</v>
      </c>
      <c r="AQ328" s="179">
        <v>-52.302999999999997</v>
      </c>
      <c r="AR328" s="179">
        <v>0</v>
      </c>
      <c r="AS328" s="179">
        <v>235.82</v>
      </c>
      <c r="AT328" s="179">
        <v>79.201999999999998</v>
      </c>
      <c r="AU328" s="179">
        <v>-164.893</v>
      </c>
      <c r="AV328" s="179">
        <v>84.573999999999998</v>
      </c>
      <c r="AW328" s="179">
        <v>-309.40100000000001</v>
      </c>
      <c r="AX328" s="179">
        <v>-251.40100000000001</v>
      </c>
      <c r="AY328" s="179">
        <v>-138.946</v>
      </c>
      <c r="AZ328" s="179">
        <v>-139.39599999999999</v>
      </c>
      <c r="BA328" s="179">
        <v>-162.964</v>
      </c>
      <c r="BB328" s="179">
        <v>268.63499999999999</v>
      </c>
      <c r="BC328" s="179">
        <v>26.811</v>
      </c>
      <c r="BD328" s="179">
        <v>105.515</v>
      </c>
      <c r="BE328" s="179">
        <v>556.50199999999995</v>
      </c>
      <c r="BF328" s="179">
        <v>180.25899999999999</v>
      </c>
      <c r="BG328" s="179">
        <v>100.988</v>
      </c>
      <c r="BH328" s="179">
        <v>-49.539000000000001</v>
      </c>
      <c r="BI328" s="179">
        <v>1141.1769999999999</v>
      </c>
      <c r="BJ328" s="179">
        <v>-389.88</v>
      </c>
      <c r="BK328" s="179">
        <v>-354.142</v>
      </c>
      <c r="BL328" s="179">
        <v>217.07499999999999</v>
      </c>
      <c r="BM328" s="179">
        <v>24.597000000000001</v>
      </c>
      <c r="BN328" s="179">
        <v>369.77199999999999</v>
      </c>
      <c r="BO328" s="179">
        <v>163.34800000000001</v>
      </c>
      <c r="BP328" s="179">
        <v>134.072</v>
      </c>
      <c r="BQ328" s="179">
        <v>160.244</v>
      </c>
      <c r="BR328" s="179">
        <v>1802.6479999999999</v>
      </c>
      <c r="BS328" s="179">
        <v>467.86399999999998</v>
      </c>
      <c r="BT328" s="179">
        <v>1119.0690000000002</v>
      </c>
      <c r="BU328" s="179">
        <v>-821.42399999999998</v>
      </c>
      <c r="BV328" s="179">
        <v>849.30499999999995</v>
      </c>
      <c r="BW328" s="179">
        <v>225.358</v>
      </c>
      <c r="BX328" s="179">
        <v>0</v>
      </c>
      <c r="BY328" s="179">
        <v>223.077</v>
      </c>
      <c r="BZ328" s="179">
        <v>27.795999999999999</v>
      </c>
      <c r="CA328" s="179">
        <v>-83.79</v>
      </c>
      <c r="CB328" s="179">
        <v>0</v>
      </c>
      <c r="CC328" s="179">
        <v>-217.91900000000001</v>
      </c>
      <c r="CD328" s="179">
        <v>-353.78899999999999</v>
      </c>
      <c r="CE328" s="179">
        <v>-696.40600000000006</v>
      </c>
      <c r="CF328" s="179">
        <v>-374.18900000000002</v>
      </c>
      <c r="CG328" s="179">
        <v>-395.62</v>
      </c>
      <c r="CH328" s="179">
        <v>-555.37099999999998</v>
      </c>
      <c r="CI328" s="179">
        <v>489.84100000000007</v>
      </c>
      <c r="CJ328" s="179">
        <v>-167.88799999999998</v>
      </c>
      <c r="CK328" s="179">
        <v>-142.06900000000002</v>
      </c>
      <c r="CL328" s="179">
        <v>0</v>
      </c>
      <c r="CM328" s="179">
        <v>0</v>
      </c>
      <c r="CN328" s="179">
        <v>0</v>
      </c>
      <c r="CO328" s="179">
        <v>0</v>
      </c>
      <c r="CP328" s="179">
        <v>0</v>
      </c>
      <c r="CQ328" s="179">
        <v>0</v>
      </c>
      <c r="CR328" s="179">
        <v>0</v>
      </c>
      <c r="CS328" s="179">
        <v>0</v>
      </c>
      <c r="CT328" s="179">
        <v>0</v>
      </c>
      <c r="CU328" s="179">
        <v>0</v>
      </c>
      <c r="CV328" s="179">
        <v>0</v>
      </c>
      <c r="CW328" s="179">
        <v>0</v>
      </c>
      <c r="CX328" s="179">
        <v>0</v>
      </c>
      <c r="CY328" s="179">
        <v>0</v>
      </c>
      <c r="CZ328" s="179">
        <v>0</v>
      </c>
      <c r="DA328" s="179">
        <v>0</v>
      </c>
      <c r="DB328" s="179">
        <v>0</v>
      </c>
      <c r="DC328" s="179">
        <v>0</v>
      </c>
      <c r="DD328" s="179">
        <v>36.569000000000003</v>
      </c>
      <c r="DE328" s="179">
        <v>0</v>
      </c>
      <c r="DF328" s="179">
        <v>0</v>
      </c>
      <c r="DG328" s="179">
        <v>37.094000000000001</v>
      </c>
      <c r="DH328" s="179">
        <v>0</v>
      </c>
      <c r="DI328" s="179">
        <v>0</v>
      </c>
      <c r="DJ328" s="179">
        <v>38.664000000000001</v>
      </c>
      <c r="DK328" s="179">
        <v>0</v>
      </c>
      <c r="DL328" s="179">
        <v>0</v>
      </c>
      <c r="DM328" s="179">
        <v>40.478000000000002</v>
      </c>
      <c r="DN328" s="179">
        <v>0</v>
      </c>
      <c r="DO328" s="179">
        <v>0</v>
      </c>
      <c r="DP328" s="179">
        <v>82.495000000000005</v>
      </c>
      <c r="DQ328" s="179">
        <v>0</v>
      </c>
      <c r="DR328" s="179">
        <v>0</v>
      </c>
      <c r="DS328" s="179">
        <v>0</v>
      </c>
      <c r="DT328" s="179">
        <v>0</v>
      </c>
      <c r="DU328" s="179">
        <v>0</v>
      </c>
      <c r="DV328" s="179">
        <v>0</v>
      </c>
      <c r="DW328" s="179">
        <v>0</v>
      </c>
      <c r="DX328" s="179">
        <v>0</v>
      </c>
      <c r="DY328" s="179">
        <v>41.579000000000001</v>
      </c>
      <c r="DZ328" s="179">
        <v>41.793999999999997</v>
      </c>
      <c r="EA328" s="179">
        <v>0</v>
      </c>
      <c r="EB328" s="179">
        <v>0</v>
      </c>
      <c r="EC328" s="179">
        <v>0</v>
      </c>
      <c r="ED328" s="179">
        <v>0</v>
      </c>
      <c r="EE328" s="179">
        <v>0</v>
      </c>
      <c r="EF328" s="278">
        <f t="shared" ref="EF328:EF391" si="10">SUM(DH328:DS328)</f>
        <v>161.637</v>
      </c>
      <c r="EG328" s="278">
        <f t="shared" ref="EG328:EG391" si="11">SUM(DT328:EE328)</f>
        <v>83.37299999999999</v>
      </c>
    </row>
    <row r="329" spans="1:137" ht="25.5" x14ac:dyDescent="0.2">
      <c r="A329" s="248" t="str">
        <f>IF('1'!$A$1=1,B329,C329)</f>
        <v>Deposit-taking corporations, except central bank</v>
      </c>
      <c r="B329" s="325" t="s">
        <v>406</v>
      </c>
      <c r="C329" s="326" t="s">
        <v>392</v>
      </c>
      <c r="D329" s="179"/>
      <c r="E329" s="179"/>
      <c r="F329" s="179"/>
      <c r="G329" s="179"/>
      <c r="H329" s="179"/>
      <c r="I329" s="179"/>
      <c r="J329" s="179"/>
      <c r="K329" s="179"/>
      <c r="L329" s="179"/>
      <c r="M329" s="179"/>
      <c r="N329" s="179"/>
      <c r="O329" s="179"/>
      <c r="P329" s="179"/>
      <c r="Q329" s="179"/>
      <c r="R329" s="179"/>
      <c r="S329" s="179"/>
      <c r="T329" s="179"/>
      <c r="U329" s="179"/>
      <c r="V329" s="179"/>
      <c r="W329" s="179"/>
      <c r="X329" s="179"/>
      <c r="Y329" s="179"/>
      <c r="Z329" s="179"/>
      <c r="AA329" s="179"/>
      <c r="AB329" s="179"/>
      <c r="AC329" s="179"/>
      <c r="AD329" s="179"/>
      <c r="AE329" s="179"/>
      <c r="AF329" s="179"/>
      <c r="AG329" s="179"/>
      <c r="AH329" s="179"/>
      <c r="AI329" s="179"/>
      <c r="AJ329" s="179"/>
      <c r="AK329" s="179"/>
      <c r="AL329" s="179"/>
      <c r="AM329" s="179"/>
      <c r="AN329" s="179"/>
      <c r="AO329" s="179"/>
      <c r="AP329" s="179"/>
      <c r="AQ329" s="179"/>
      <c r="AR329" s="179"/>
      <c r="AS329" s="179"/>
      <c r="AT329" s="179"/>
      <c r="AU329" s="179"/>
      <c r="AV329" s="179"/>
      <c r="AW329" s="179"/>
      <c r="AX329" s="179"/>
      <c r="AY329" s="179"/>
      <c r="AZ329" s="179"/>
      <c r="BA329" s="179"/>
      <c r="BB329" s="179"/>
      <c r="BC329" s="179"/>
      <c r="BD329" s="179"/>
      <c r="BE329" s="179"/>
      <c r="BF329" s="179"/>
      <c r="BG329" s="179"/>
      <c r="BH329" s="179"/>
      <c r="BI329" s="179"/>
      <c r="BJ329" s="179"/>
      <c r="BK329" s="179"/>
      <c r="BL329" s="179">
        <v>0</v>
      </c>
      <c r="BM329" s="179">
        <v>0</v>
      </c>
      <c r="BN329" s="179">
        <v>0</v>
      </c>
      <c r="BO329" s="179">
        <v>0</v>
      </c>
      <c r="BP329" s="179">
        <v>0</v>
      </c>
      <c r="BQ329" s="179">
        <v>106.82899999999999</v>
      </c>
      <c r="BR329" s="179">
        <v>0</v>
      </c>
      <c r="BS329" s="179">
        <v>0</v>
      </c>
      <c r="BT329" s="179">
        <v>0</v>
      </c>
      <c r="BU329" s="179">
        <v>0</v>
      </c>
      <c r="BV329" s="179">
        <v>0</v>
      </c>
      <c r="BW329" s="179">
        <v>0</v>
      </c>
      <c r="BX329" s="179">
        <v>0</v>
      </c>
      <c r="BY329" s="179">
        <v>0</v>
      </c>
      <c r="BZ329" s="179">
        <v>27.795999999999999</v>
      </c>
      <c r="CA329" s="179">
        <v>0</v>
      </c>
      <c r="CB329" s="179">
        <v>0</v>
      </c>
      <c r="CC329" s="179">
        <v>0</v>
      </c>
      <c r="CD329" s="179">
        <v>0</v>
      </c>
      <c r="CE329" s="179">
        <v>0</v>
      </c>
      <c r="CF329" s="179">
        <v>0</v>
      </c>
      <c r="CG329" s="179">
        <v>0</v>
      </c>
      <c r="CH329" s="179">
        <v>0</v>
      </c>
      <c r="CI329" s="179">
        <v>27.213000000000001</v>
      </c>
      <c r="CJ329" s="179">
        <v>0</v>
      </c>
      <c r="CK329" s="179">
        <v>0</v>
      </c>
      <c r="CL329" s="179">
        <v>0</v>
      </c>
      <c r="CM329" s="179">
        <v>0</v>
      </c>
      <c r="CN329" s="179">
        <v>0</v>
      </c>
      <c r="CO329" s="179">
        <v>0</v>
      </c>
      <c r="CP329" s="179">
        <v>0</v>
      </c>
      <c r="CQ329" s="179">
        <v>0</v>
      </c>
      <c r="CR329" s="179">
        <v>0</v>
      </c>
      <c r="CS329" s="179">
        <v>0</v>
      </c>
      <c r="CT329" s="179">
        <v>0</v>
      </c>
      <c r="CU329" s="179">
        <v>0</v>
      </c>
      <c r="CV329" s="179">
        <v>0</v>
      </c>
      <c r="CW329" s="179">
        <v>0</v>
      </c>
      <c r="CX329" s="179">
        <v>0</v>
      </c>
      <c r="CY329" s="179">
        <v>0</v>
      </c>
      <c r="CZ329" s="179">
        <v>0</v>
      </c>
      <c r="DA329" s="179">
        <v>0</v>
      </c>
      <c r="DB329" s="179">
        <v>0</v>
      </c>
      <c r="DC329" s="179">
        <v>0</v>
      </c>
      <c r="DD329" s="179">
        <v>0</v>
      </c>
      <c r="DE329" s="179">
        <v>0</v>
      </c>
      <c r="DF329" s="179">
        <v>0</v>
      </c>
      <c r="DG329" s="179">
        <v>0</v>
      </c>
      <c r="DH329" s="179">
        <v>0</v>
      </c>
      <c r="DI329" s="179">
        <v>0</v>
      </c>
      <c r="DJ329" s="179">
        <v>0</v>
      </c>
      <c r="DK329" s="179">
        <v>0</v>
      </c>
      <c r="DL329" s="179">
        <v>0</v>
      </c>
      <c r="DM329" s="179">
        <v>0</v>
      </c>
      <c r="DN329" s="179">
        <v>0</v>
      </c>
      <c r="DO329" s="179">
        <v>0</v>
      </c>
      <c r="DP329" s="179">
        <v>0</v>
      </c>
      <c r="DQ329" s="179">
        <v>0</v>
      </c>
      <c r="DR329" s="179">
        <v>0</v>
      </c>
      <c r="DS329" s="179">
        <v>0</v>
      </c>
      <c r="DT329" s="179">
        <v>0</v>
      </c>
      <c r="DU329" s="179">
        <v>0</v>
      </c>
      <c r="DV329" s="179">
        <v>0</v>
      </c>
      <c r="DW329" s="179">
        <v>0</v>
      </c>
      <c r="DX329" s="179">
        <v>0</v>
      </c>
      <c r="DY329" s="179">
        <v>0</v>
      </c>
      <c r="DZ329" s="179">
        <v>0</v>
      </c>
      <c r="EA329" s="179">
        <v>0</v>
      </c>
      <c r="EB329" s="179">
        <v>0</v>
      </c>
      <c r="EC329" s="179">
        <v>0</v>
      </c>
      <c r="ED329" s="179">
        <v>0</v>
      </c>
      <c r="EE329" s="179">
        <v>0</v>
      </c>
      <c r="EF329" s="278">
        <f t="shared" si="10"/>
        <v>0</v>
      </c>
      <c r="EG329" s="278">
        <f t="shared" si="11"/>
        <v>0</v>
      </c>
    </row>
    <row r="330" spans="1:137" x14ac:dyDescent="0.2">
      <c r="A330" s="248" t="str">
        <f>IF('1'!$A$1=1,B330,C330)</f>
        <v>Other sectors</v>
      </c>
      <c r="B330" s="247" t="s">
        <v>93</v>
      </c>
      <c r="C330" s="247" t="s">
        <v>94</v>
      </c>
      <c r="D330" s="176">
        <v>-173.94</v>
      </c>
      <c r="E330" s="176">
        <v>2913.107</v>
      </c>
      <c r="F330" s="176">
        <v>767.45500000000004</v>
      </c>
      <c r="G330" s="176">
        <v>113.547</v>
      </c>
      <c r="H330" s="176">
        <v>83.661000000000001</v>
      </c>
      <c r="I330" s="176">
        <v>21.233000000000001</v>
      </c>
      <c r="J330" s="176">
        <v>195.816</v>
      </c>
      <c r="K330" s="176">
        <v>43.253999999999998</v>
      </c>
      <c r="L330" s="176">
        <v>43.567</v>
      </c>
      <c r="M330" s="176">
        <v>152.88900000000001</v>
      </c>
      <c r="N330" s="176">
        <v>0</v>
      </c>
      <c r="O330" s="176">
        <v>140.44999999999999</v>
      </c>
      <c r="P330" s="176">
        <v>24.26</v>
      </c>
      <c r="Q330" s="176">
        <v>131.965</v>
      </c>
      <c r="R330" s="176">
        <v>131.78100000000001</v>
      </c>
      <c r="S330" s="176">
        <v>51.259</v>
      </c>
      <c r="T330" s="176">
        <v>50.412999999999997</v>
      </c>
      <c r="U330" s="176">
        <v>74.853999999999999</v>
      </c>
      <c r="V330" s="176">
        <v>49.634</v>
      </c>
      <c r="W330" s="176">
        <v>1102.8520000000001</v>
      </c>
      <c r="X330" s="176">
        <v>105.102</v>
      </c>
      <c r="Y330" s="176">
        <v>25.757000000000001</v>
      </c>
      <c r="Z330" s="176">
        <v>-25.701000000000001</v>
      </c>
      <c r="AA330" s="176">
        <v>26.204999999999998</v>
      </c>
      <c r="AB330" s="176">
        <v>0</v>
      </c>
      <c r="AC330" s="176">
        <v>27.027999999999999</v>
      </c>
      <c r="AD330" s="176">
        <v>27.001999999999999</v>
      </c>
      <c r="AE330" s="176">
        <v>26.856999999999999</v>
      </c>
      <c r="AF330" s="176">
        <v>105.69499999999999</v>
      </c>
      <c r="AG330" s="176">
        <v>26.109000000000002</v>
      </c>
      <c r="AH330" s="176">
        <v>233.72399999999999</v>
      </c>
      <c r="AI330" s="176">
        <v>-51.271000000000001</v>
      </c>
      <c r="AJ330" s="176">
        <v>522.17200000000003</v>
      </c>
      <c r="AK330" s="176">
        <v>506.44499999999999</v>
      </c>
      <c r="AL330" s="176">
        <v>854.56899999999996</v>
      </c>
      <c r="AM330" s="176">
        <v>660.39599999999996</v>
      </c>
      <c r="AN330" s="176">
        <v>-56.869</v>
      </c>
      <c r="AO330" s="176">
        <v>163.02600000000001</v>
      </c>
      <c r="AP330" s="176">
        <v>131.70599999999999</v>
      </c>
      <c r="AQ330" s="176">
        <v>-52.302999999999997</v>
      </c>
      <c r="AR330" s="176">
        <v>0</v>
      </c>
      <c r="AS330" s="176">
        <v>235.82</v>
      </c>
      <c r="AT330" s="176">
        <v>79.201999999999998</v>
      </c>
      <c r="AU330" s="176">
        <v>-164.893</v>
      </c>
      <c r="AV330" s="176">
        <v>84.573999999999998</v>
      </c>
      <c r="AW330" s="176">
        <v>-309.40100000000001</v>
      </c>
      <c r="AX330" s="176">
        <v>-251.40100000000001</v>
      </c>
      <c r="AY330" s="176">
        <v>-138.946</v>
      </c>
      <c r="AZ330" s="176">
        <v>-139.39599999999999</v>
      </c>
      <c r="BA330" s="176">
        <v>-162.964</v>
      </c>
      <c r="BB330" s="176">
        <v>268.63499999999999</v>
      </c>
      <c r="BC330" s="176">
        <v>26.811</v>
      </c>
      <c r="BD330" s="176">
        <v>105.515</v>
      </c>
      <c r="BE330" s="176">
        <v>556.50199999999995</v>
      </c>
      <c r="BF330" s="176">
        <v>180.25899999999999</v>
      </c>
      <c r="BG330" s="176">
        <v>100.988</v>
      </c>
      <c r="BH330" s="176">
        <v>-49.539000000000001</v>
      </c>
      <c r="BI330" s="176">
        <v>1141.1769999999999</v>
      </c>
      <c r="BJ330" s="176">
        <v>-389.88</v>
      </c>
      <c r="BK330" s="176">
        <v>-354.142</v>
      </c>
      <c r="BL330" s="176">
        <v>217.07499999999999</v>
      </c>
      <c r="BM330" s="176">
        <v>24.597000000000001</v>
      </c>
      <c r="BN330" s="176">
        <v>369.77199999999999</v>
      </c>
      <c r="BO330" s="176">
        <v>163.34800000000001</v>
      </c>
      <c r="BP330" s="176">
        <v>134.072</v>
      </c>
      <c r="BQ330" s="176">
        <v>53.414999999999999</v>
      </c>
      <c r="BR330" s="176">
        <v>1802.6479999999999</v>
      </c>
      <c r="BS330" s="176">
        <v>467.86399999999998</v>
      </c>
      <c r="BT330" s="176">
        <v>1119.0690000000002</v>
      </c>
      <c r="BU330" s="176">
        <v>-821.42399999999998</v>
      </c>
      <c r="BV330" s="176">
        <v>849.30499999999995</v>
      </c>
      <c r="BW330" s="176">
        <v>225.358</v>
      </c>
      <c r="BX330" s="176">
        <v>0</v>
      </c>
      <c r="BY330" s="176">
        <v>223.077</v>
      </c>
      <c r="BZ330" s="176">
        <v>0</v>
      </c>
      <c r="CA330" s="176">
        <v>-83.79</v>
      </c>
      <c r="CB330" s="176">
        <v>0</v>
      </c>
      <c r="CC330" s="176">
        <v>-217.91900000000001</v>
      </c>
      <c r="CD330" s="176">
        <v>-353.78899999999999</v>
      </c>
      <c r="CE330" s="176">
        <v>-696.40600000000006</v>
      </c>
      <c r="CF330" s="176">
        <v>-374.18900000000002</v>
      </c>
      <c r="CG330" s="176">
        <v>-395.62</v>
      </c>
      <c r="CH330" s="176">
        <v>-555.37099999999998</v>
      </c>
      <c r="CI330" s="176">
        <v>462.62800000000004</v>
      </c>
      <c r="CJ330" s="176">
        <v>-167.88799999999998</v>
      </c>
      <c r="CK330" s="176">
        <v>-142.06900000000002</v>
      </c>
      <c r="CL330" s="176">
        <v>0</v>
      </c>
      <c r="CM330" s="176">
        <v>0</v>
      </c>
      <c r="CN330" s="176">
        <v>0</v>
      </c>
      <c r="CO330" s="176">
        <v>0</v>
      </c>
      <c r="CP330" s="176">
        <v>0</v>
      </c>
      <c r="CQ330" s="176">
        <v>0</v>
      </c>
      <c r="CR330" s="176">
        <v>0</v>
      </c>
      <c r="CS330" s="176">
        <v>0</v>
      </c>
      <c r="CT330" s="176">
        <v>0</v>
      </c>
      <c r="CU330" s="176">
        <v>0</v>
      </c>
      <c r="CV330" s="176">
        <v>0</v>
      </c>
      <c r="CW330" s="176">
        <v>0</v>
      </c>
      <c r="CX330" s="176">
        <v>0</v>
      </c>
      <c r="CY330" s="176">
        <v>0</v>
      </c>
      <c r="CZ330" s="176">
        <v>0</v>
      </c>
      <c r="DA330" s="176">
        <v>0</v>
      </c>
      <c r="DB330" s="176">
        <v>0</v>
      </c>
      <c r="DC330" s="176">
        <v>0</v>
      </c>
      <c r="DD330" s="176">
        <v>36.569000000000003</v>
      </c>
      <c r="DE330" s="176">
        <v>0</v>
      </c>
      <c r="DF330" s="176">
        <v>0</v>
      </c>
      <c r="DG330" s="176">
        <v>37.094000000000001</v>
      </c>
      <c r="DH330" s="176">
        <v>0</v>
      </c>
      <c r="DI330" s="176">
        <v>0</v>
      </c>
      <c r="DJ330" s="176">
        <v>38.664000000000001</v>
      </c>
      <c r="DK330" s="176">
        <v>0</v>
      </c>
      <c r="DL330" s="176">
        <v>0</v>
      </c>
      <c r="DM330" s="176">
        <v>40.478000000000002</v>
      </c>
      <c r="DN330" s="176">
        <v>0</v>
      </c>
      <c r="DO330" s="176">
        <v>0</v>
      </c>
      <c r="DP330" s="176">
        <v>82.495000000000005</v>
      </c>
      <c r="DQ330" s="176">
        <v>0</v>
      </c>
      <c r="DR330" s="176">
        <v>0</v>
      </c>
      <c r="DS330" s="176">
        <v>0</v>
      </c>
      <c r="DT330" s="176">
        <v>0</v>
      </c>
      <c r="DU330" s="176">
        <v>0</v>
      </c>
      <c r="DV330" s="176">
        <v>0</v>
      </c>
      <c r="DW330" s="176">
        <v>0</v>
      </c>
      <c r="DX330" s="176">
        <v>0</v>
      </c>
      <c r="DY330" s="176">
        <v>41.579000000000001</v>
      </c>
      <c r="DZ330" s="176">
        <v>41.793999999999997</v>
      </c>
      <c r="EA330" s="176">
        <v>0</v>
      </c>
      <c r="EB330" s="176">
        <v>0</v>
      </c>
      <c r="EC330" s="176">
        <v>0</v>
      </c>
      <c r="ED330" s="176">
        <v>0</v>
      </c>
      <c r="EE330" s="176">
        <v>0</v>
      </c>
      <c r="EF330" s="277">
        <f t="shared" si="10"/>
        <v>161.637</v>
      </c>
      <c r="EG330" s="277">
        <f t="shared" si="11"/>
        <v>83.37299999999999</v>
      </c>
    </row>
    <row r="331" spans="1:137" s="9" customFormat="1" x14ac:dyDescent="0.2">
      <c r="A331" s="255" t="str">
        <f>IF('1'!$A$1=1,B331,C331)</f>
        <v>Other financial corporations</v>
      </c>
      <c r="B331" s="256" t="s">
        <v>452</v>
      </c>
      <c r="C331" s="327" t="s">
        <v>453</v>
      </c>
      <c r="D331" s="176">
        <v>0</v>
      </c>
      <c r="E331" s="176">
        <v>0</v>
      </c>
      <c r="F331" s="176">
        <v>0</v>
      </c>
      <c r="G331" s="176">
        <v>0</v>
      </c>
      <c r="H331" s="176">
        <v>0</v>
      </c>
      <c r="I331" s="176">
        <v>0</v>
      </c>
      <c r="J331" s="176">
        <v>0</v>
      </c>
      <c r="K331" s="176">
        <v>0</v>
      </c>
      <c r="L331" s="176">
        <v>0</v>
      </c>
      <c r="M331" s="176">
        <v>0</v>
      </c>
      <c r="N331" s="176">
        <v>0</v>
      </c>
      <c r="O331" s="176">
        <v>0</v>
      </c>
      <c r="P331" s="176">
        <v>0</v>
      </c>
      <c r="Q331" s="176">
        <v>0</v>
      </c>
      <c r="R331" s="176">
        <v>0</v>
      </c>
      <c r="S331" s="176">
        <v>0</v>
      </c>
      <c r="T331" s="176">
        <v>0</v>
      </c>
      <c r="U331" s="176">
        <v>0</v>
      </c>
      <c r="V331" s="176">
        <v>0</v>
      </c>
      <c r="W331" s="176">
        <v>0</v>
      </c>
      <c r="X331" s="176">
        <v>0</v>
      </c>
      <c r="Y331" s="176">
        <v>0</v>
      </c>
      <c r="Z331" s="176">
        <v>0</v>
      </c>
      <c r="AA331" s="176">
        <v>0</v>
      </c>
      <c r="AB331" s="176">
        <v>0</v>
      </c>
      <c r="AC331" s="176">
        <v>0</v>
      </c>
      <c r="AD331" s="176">
        <v>0</v>
      </c>
      <c r="AE331" s="176">
        <v>0</v>
      </c>
      <c r="AF331" s="176">
        <v>0</v>
      </c>
      <c r="AG331" s="176">
        <v>0</v>
      </c>
      <c r="AH331" s="176">
        <v>0</v>
      </c>
      <c r="AI331" s="176">
        <v>0</v>
      </c>
      <c r="AJ331" s="176">
        <v>0</v>
      </c>
      <c r="AK331" s="176">
        <v>0</v>
      </c>
      <c r="AL331" s="176">
        <v>0</v>
      </c>
      <c r="AM331" s="176">
        <v>0</v>
      </c>
      <c r="AN331" s="176">
        <v>0</v>
      </c>
      <c r="AO331" s="176">
        <v>0</v>
      </c>
      <c r="AP331" s="176">
        <v>0</v>
      </c>
      <c r="AQ331" s="176">
        <v>0</v>
      </c>
      <c r="AR331" s="176">
        <v>0</v>
      </c>
      <c r="AS331" s="176">
        <v>0</v>
      </c>
      <c r="AT331" s="176">
        <v>0</v>
      </c>
      <c r="AU331" s="176">
        <v>0</v>
      </c>
      <c r="AV331" s="176">
        <v>0</v>
      </c>
      <c r="AW331" s="176">
        <v>0</v>
      </c>
      <c r="AX331" s="176">
        <v>0</v>
      </c>
      <c r="AY331" s="176">
        <v>0</v>
      </c>
      <c r="AZ331" s="176">
        <v>0</v>
      </c>
      <c r="BA331" s="176">
        <v>0</v>
      </c>
      <c r="BB331" s="176">
        <v>0</v>
      </c>
      <c r="BC331" s="176">
        <v>0</v>
      </c>
      <c r="BD331" s="176">
        <v>0</v>
      </c>
      <c r="BE331" s="176">
        <v>0</v>
      </c>
      <c r="BF331" s="176">
        <v>0</v>
      </c>
      <c r="BG331" s="176">
        <v>0</v>
      </c>
      <c r="BH331" s="176">
        <v>0</v>
      </c>
      <c r="BI331" s="176">
        <v>0</v>
      </c>
      <c r="BJ331" s="176">
        <v>0</v>
      </c>
      <c r="BK331" s="176">
        <v>0</v>
      </c>
      <c r="BL331" s="176">
        <v>241.19399999999999</v>
      </c>
      <c r="BM331" s="176">
        <v>0</v>
      </c>
      <c r="BN331" s="176">
        <v>0</v>
      </c>
      <c r="BO331" s="176">
        <v>81.674000000000007</v>
      </c>
      <c r="BP331" s="176">
        <v>53.628999999999998</v>
      </c>
      <c r="BQ331" s="176">
        <v>0</v>
      </c>
      <c r="BR331" s="176">
        <v>54.625999999999998</v>
      </c>
      <c r="BS331" s="176">
        <v>0</v>
      </c>
      <c r="BT331" s="176">
        <v>27.977</v>
      </c>
      <c r="BU331" s="176">
        <v>56.65</v>
      </c>
      <c r="BV331" s="176">
        <v>0</v>
      </c>
      <c r="BW331" s="176">
        <v>309.86700000000002</v>
      </c>
      <c r="BX331" s="176">
        <v>0</v>
      </c>
      <c r="BY331" s="176">
        <v>250.96199999999999</v>
      </c>
      <c r="BZ331" s="176">
        <v>0</v>
      </c>
      <c r="CA331" s="176">
        <v>0</v>
      </c>
      <c r="CB331" s="176">
        <v>0</v>
      </c>
      <c r="CC331" s="176">
        <v>54.48</v>
      </c>
      <c r="CD331" s="176">
        <v>108.858</v>
      </c>
      <c r="CE331" s="176">
        <v>26.785</v>
      </c>
      <c r="CF331" s="176">
        <v>-53.456000000000003</v>
      </c>
      <c r="CG331" s="176">
        <v>0</v>
      </c>
      <c r="CH331" s="176">
        <v>132.23099999999999</v>
      </c>
      <c r="CI331" s="176">
        <v>27.213000000000001</v>
      </c>
      <c r="CJ331" s="176">
        <v>139.90600000000001</v>
      </c>
      <c r="CK331" s="176">
        <v>-28.414000000000001</v>
      </c>
      <c r="CL331" s="176">
        <v>0</v>
      </c>
      <c r="CM331" s="176">
        <v>0</v>
      </c>
      <c r="CN331" s="176">
        <v>0</v>
      </c>
      <c r="CO331" s="176">
        <v>0</v>
      </c>
      <c r="CP331" s="176">
        <v>0</v>
      </c>
      <c r="CQ331" s="176">
        <v>0</v>
      </c>
      <c r="CR331" s="176">
        <v>0</v>
      </c>
      <c r="CS331" s="176">
        <v>0</v>
      </c>
      <c r="CT331" s="176">
        <v>0</v>
      </c>
      <c r="CU331" s="176">
        <v>0</v>
      </c>
      <c r="CV331" s="176">
        <v>0</v>
      </c>
      <c r="CW331" s="176">
        <v>0</v>
      </c>
      <c r="CX331" s="176">
        <v>0</v>
      </c>
      <c r="CY331" s="176">
        <v>0</v>
      </c>
      <c r="CZ331" s="176">
        <v>0</v>
      </c>
      <c r="DA331" s="176">
        <v>0</v>
      </c>
      <c r="DB331" s="176">
        <v>0</v>
      </c>
      <c r="DC331" s="176">
        <v>0</v>
      </c>
      <c r="DD331" s="176">
        <v>0</v>
      </c>
      <c r="DE331" s="176">
        <v>0</v>
      </c>
      <c r="DF331" s="176">
        <v>0</v>
      </c>
      <c r="DG331" s="176">
        <v>0</v>
      </c>
      <c r="DH331" s="176">
        <v>0</v>
      </c>
      <c r="DI331" s="176">
        <v>0</v>
      </c>
      <c r="DJ331" s="176">
        <v>0</v>
      </c>
      <c r="DK331" s="176">
        <v>0</v>
      </c>
      <c r="DL331" s="176">
        <v>0</v>
      </c>
      <c r="DM331" s="176">
        <v>0</v>
      </c>
      <c r="DN331" s="176">
        <v>0</v>
      </c>
      <c r="DO331" s="176">
        <v>0</v>
      </c>
      <c r="DP331" s="176">
        <v>0</v>
      </c>
      <c r="DQ331" s="176">
        <v>0</v>
      </c>
      <c r="DR331" s="176">
        <v>0</v>
      </c>
      <c r="DS331" s="176">
        <v>0</v>
      </c>
      <c r="DT331" s="176">
        <v>0</v>
      </c>
      <c r="DU331" s="176">
        <v>0</v>
      </c>
      <c r="DV331" s="176">
        <v>0</v>
      </c>
      <c r="DW331" s="176">
        <v>0</v>
      </c>
      <c r="DX331" s="176">
        <v>0</v>
      </c>
      <c r="DY331" s="176">
        <v>41.579000000000001</v>
      </c>
      <c r="DZ331" s="176">
        <v>41.793999999999997</v>
      </c>
      <c r="EA331" s="176">
        <v>0</v>
      </c>
      <c r="EB331" s="176">
        <v>0</v>
      </c>
      <c r="EC331" s="176">
        <v>0</v>
      </c>
      <c r="ED331" s="176">
        <v>0</v>
      </c>
      <c r="EE331" s="176">
        <v>0</v>
      </c>
      <c r="EF331" s="277">
        <f t="shared" si="10"/>
        <v>0</v>
      </c>
      <c r="EG331" s="277">
        <f t="shared" si="11"/>
        <v>83.37299999999999</v>
      </c>
    </row>
    <row r="332" spans="1:137" s="9" customFormat="1" ht="25.5" x14ac:dyDescent="0.2">
      <c r="A332" s="255" t="str">
        <f>IF('1'!$A$1=1,B332,C332)</f>
        <v>Nonfinancial corporations, households, and NPISHs</v>
      </c>
      <c r="B332" s="256" t="s">
        <v>399</v>
      </c>
      <c r="C332" s="327" t="s">
        <v>405</v>
      </c>
      <c r="D332" s="176">
        <v>0</v>
      </c>
      <c r="E332" s="176">
        <v>0</v>
      </c>
      <c r="F332" s="176">
        <v>0</v>
      </c>
      <c r="G332" s="176">
        <v>0</v>
      </c>
      <c r="H332" s="176">
        <v>0</v>
      </c>
      <c r="I332" s="176">
        <v>0</v>
      </c>
      <c r="J332" s="176">
        <v>0</v>
      </c>
      <c r="K332" s="176">
        <v>0</v>
      </c>
      <c r="L332" s="176">
        <v>0</v>
      </c>
      <c r="M332" s="176">
        <v>0</v>
      </c>
      <c r="N332" s="176">
        <v>0</v>
      </c>
      <c r="O332" s="176">
        <v>0</v>
      </c>
      <c r="P332" s="176">
        <v>0</v>
      </c>
      <c r="Q332" s="176">
        <v>0</v>
      </c>
      <c r="R332" s="176">
        <v>0</v>
      </c>
      <c r="S332" s="176">
        <v>0</v>
      </c>
      <c r="T332" s="176">
        <v>0</v>
      </c>
      <c r="U332" s="176">
        <v>0</v>
      </c>
      <c r="V332" s="176">
        <v>0</v>
      </c>
      <c r="W332" s="176">
        <v>0</v>
      </c>
      <c r="X332" s="176">
        <v>0</v>
      </c>
      <c r="Y332" s="176">
        <v>0</v>
      </c>
      <c r="Z332" s="176">
        <v>0</v>
      </c>
      <c r="AA332" s="176">
        <v>0</v>
      </c>
      <c r="AB332" s="176">
        <v>0</v>
      </c>
      <c r="AC332" s="176">
        <v>0</v>
      </c>
      <c r="AD332" s="176">
        <v>0</v>
      </c>
      <c r="AE332" s="176">
        <v>0</v>
      </c>
      <c r="AF332" s="176">
        <v>0</v>
      </c>
      <c r="AG332" s="176">
        <v>0</v>
      </c>
      <c r="AH332" s="176">
        <v>0</v>
      </c>
      <c r="AI332" s="176">
        <v>0</v>
      </c>
      <c r="AJ332" s="176">
        <v>0</v>
      </c>
      <c r="AK332" s="176">
        <v>0</v>
      </c>
      <c r="AL332" s="176">
        <v>0</v>
      </c>
      <c r="AM332" s="176">
        <v>0</v>
      </c>
      <c r="AN332" s="176">
        <v>0</v>
      </c>
      <c r="AO332" s="176">
        <v>0</v>
      </c>
      <c r="AP332" s="176">
        <v>0</v>
      </c>
      <c r="AQ332" s="176">
        <v>0</v>
      </c>
      <c r="AR332" s="176">
        <v>0</v>
      </c>
      <c r="AS332" s="176">
        <v>0</v>
      </c>
      <c r="AT332" s="176">
        <v>0</v>
      </c>
      <c r="AU332" s="176">
        <v>0</v>
      </c>
      <c r="AV332" s="176">
        <v>0</v>
      </c>
      <c r="AW332" s="176">
        <v>0</v>
      </c>
      <c r="AX332" s="176">
        <v>0</v>
      </c>
      <c r="AY332" s="176">
        <v>0</v>
      </c>
      <c r="AZ332" s="176">
        <v>0</v>
      </c>
      <c r="BA332" s="176">
        <v>0</v>
      </c>
      <c r="BB332" s="176">
        <v>0</v>
      </c>
      <c r="BC332" s="176">
        <v>0</v>
      </c>
      <c r="BD332" s="176">
        <v>0</v>
      </c>
      <c r="BE332" s="176">
        <v>0</v>
      </c>
      <c r="BF332" s="176">
        <v>0</v>
      </c>
      <c r="BG332" s="176">
        <v>0</v>
      </c>
      <c r="BH332" s="176">
        <v>0</v>
      </c>
      <c r="BI332" s="176">
        <v>0</v>
      </c>
      <c r="BJ332" s="176">
        <v>0</v>
      </c>
      <c r="BK332" s="176">
        <v>0</v>
      </c>
      <c r="BL332" s="176">
        <v>-24.119</v>
      </c>
      <c r="BM332" s="176">
        <v>24.597000000000001</v>
      </c>
      <c r="BN332" s="176">
        <v>369.77199999999999</v>
      </c>
      <c r="BO332" s="176">
        <v>81.674000000000007</v>
      </c>
      <c r="BP332" s="176">
        <v>80.442999999999998</v>
      </c>
      <c r="BQ332" s="176">
        <v>53.414999999999999</v>
      </c>
      <c r="BR332" s="176">
        <v>1748.0219999999999</v>
      </c>
      <c r="BS332" s="176">
        <v>467.86399999999998</v>
      </c>
      <c r="BT332" s="176">
        <v>1091.0920000000001</v>
      </c>
      <c r="BU332" s="176">
        <v>-878.07399999999996</v>
      </c>
      <c r="BV332" s="176">
        <v>849.30499999999995</v>
      </c>
      <c r="BW332" s="176">
        <v>-84.509</v>
      </c>
      <c r="BX332" s="176">
        <v>0</v>
      </c>
      <c r="BY332" s="176">
        <v>-27.885000000000002</v>
      </c>
      <c r="BZ332" s="176">
        <v>0</v>
      </c>
      <c r="CA332" s="176">
        <v>-83.79</v>
      </c>
      <c r="CB332" s="176">
        <v>0</v>
      </c>
      <c r="CC332" s="176">
        <v>-272.399</v>
      </c>
      <c r="CD332" s="176">
        <v>-462.64699999999999</v>
      </c>
      <c r="CE332" s="176">
        <v>-723.19100000000003</v>
      </c>
      <c r="CF332" s="176">
        <v>-320.733</v>
      </c>
      <c r="CG332" s="176">
        <v>-395.62</v>
      </c>
      <c r="CH332" s="176">
        <v>-687.60199999999998</v>
      </c>
      <c r="CI332" s="176">
        <v>435.41500000000002</v>
      </c>
      <c r="CJ332" s="176">
        <v>-307.79399999999998</v>
      </c>
      <c r="CK332" s="176">
        <v>-113.655</v>
      </c>
      <c r="CL332" s="176">
        <v>0</v>
      </c>
      <c r="CM332" s="176">
        <v>0</v>
      </c>
      <c r="CN332" s="176">
        <v>0</v>
      </c>
      <c r="CO332" s="176">
        <v>0</v>
      </c>
      <c r="CP332" s="176">
        <v>0</v>
      </c>
      <c r="CQ332" s="176">
        <v>0</v>
      </c>
      <c r="CR332" s="176">
        <v>0</v>
      </c>
      <c r="CS332" s="176">
        <v>0</v>
      </c>
      <c r="CT332" s="176">
        <v>0</v>
      </c>
      <c r="CU332" s="176">
        <v>0</v>
      </c>
      <c r="CV332" s="176">
        <v>0</v>
      </c>
      <c r="CW332" s="176">
        <v>0</v>
      </c>
      <c r="CX332" s="176">
        <v>0</v>
      </c>
      <c r="CY332" s="176">
        <v>0</v>
      </c>
      <c r="CZ332" s="176">
        <v>0</v>
      </c>
      <c r="DA332" s="176">
        <v>0</v>
      </c>
      <c r="DB332" s="176">
        <v>0</v>
      </c>
      <c r="DC332" s="176">
        <v>0</v>
      </c>
      <c r="DD332" s="176">
        <v>36.569000000000003</v>
      </c>
      <c r="DE332" s="176">
        <v>0</v>
      </c>
      <c r="DF332" s="176">
        <v>0</v>
      </c>
      <c r="DG332" s="176">
        <v>37.094000000000001</v>
      </c>
      <c r="DH332" s="176">
        <v>0</v>
      </c>
      <c r="DI332" s="176">
        <v>0</v>
      </c>
      <c r="DJ332" s="176">
        <v>38.664000000000001</v>
      </c>
      <c r="DK332" s="176">
        <v>0</v>
      </c>
      <c r="DL332" s="176">
        <v>0</v>
      </c>
      <c r="DM332" s="176">
        <v>40.478000000000002</v>
      </c>
      <c r="DN332" s="176">
        <v>0</v>
      </c>
      <c r="DO332" s="176">
        <v>0</v>
      </c>
      <c r="DP332" s="176">
        <v>82.495000000000005</v>
      </c>
      <c r="DQ332" s="176">
        <v>0</v>
      </c>
      <c r="DR332" s="176">
        <v>0</v>
      </c>
      <c r="DS332" s="176">
        <v>0</v>
      </c>
      <c r="DT332" s="176">
        <v>0</v>
      </c>
      <c r="DU332" s="176">
        <v>0</v>
      </c>
      <c r="DV332" s="176">
        <v>0</v>
      </c>
      <c r="DW332" s="176">
        <v>0</v>
      </c>
      <c r="DX332" s="176">
        <v>0</v>
      </c>
      <c r="DY332" s="176">
        <v>0</v>
      </c>
      <c r="DZ332" s="176">
        <v>0</v>
      </c>
      <c r="EA332" s="176">
        <v>0</v>
      </c>
      <c r="EB332" s="176">
        <v>0</v>
      </c>
      <c r="EC332" s="176">
        <v>0</v>
      </c>
      <c r="ED332" s="176">
        <v>0</v>
      </c>
      <c r="EE332" s="176">
        <v>0</v>
      </c>
      <c r="EF332" s="277">
        <f t="shared" si="10"/>
        <v>161.637</v>
      </c>
      <c r="EG332" s="277">
        <f t="shared" si="11"/>
        <v>0</v>
      </c>
    </row>
    <row r="333" spans="1:137" x14ac:dyDescent="0.2">
      <c r="A333" s="244" t="str">
        <f>IF('1'!$A$1=1,B333,C333)</f>
        <v>Debt securities</v>
      </c>
      <c r="B333" s="245" t="s">
        <v>158</v>
      </c>
      <c r="C333" s="245" t="s">
        <v>88</v>
      </c>
      <c r="D333" s="179">
        <v>-869.69699999999989</v>
      </c>
      <c r="E333" s="179">
        <v>-5018.3780000000006</v>
      </c>
      <c r="F333" s="179">
        <v>-4907.0609999999997</v>
      </c>
      <c r="G333" s="179">
        <v>-9424.4320000000007</v>
      </c>
      <c r="H333" s="179">
        <v>19116.544000000002</v>
      </c>
      <c r="I333" s="179">
        <v>-955.47699999999998</v>
      </c>
      <c r="J333" s="179">
        <v>-3394.1499999999996</v>
      </c>
      <c r="K333" s="179">
        <v>-367.65699999999998</v>
      </c>
      <c r="L333" s="179">
        <v>1394.1379999999999</v>
      </c>
      <c r="M333" s="179">
        <v>3516.4500000000003</v>
      </c>
      <c r="N333" s="179">
        <v>2517.7629999999999</v>
      </c>
      <c r="O333" s="179">
        <v>1170.42</v>
      </c>
      <c r="P333" s="179">
        <v>-1237.2439999999999</v>
      </c>
      <c r="Q333" s="179">
        <v>-554.25400000000002</v>
      </c>
      <c r="R333" s="179">
        <v>105.42400000000002</v>
      </c>
      <c r="S333" s="179">
        <v>76.88900000000001</v>
      </c>
      <c r="T333" s="179">
        <v>-378.09699999999998</v>
      </c>
      <c r="U333" s="179">
        <v>0</v>
      </c>
      <c r="V333" s="179">
        <v>-74.450999999999993</v>
      </c>
      <c r="W333" s="179">
        <v>-5464.1279999999997</v>
      </c>
      <c r="X333" s="179">
        <v>26012.707000000002</v>
      </c>
      <c r="Y333" s="179">
        <v>-7881.7250000000004</v>
      </c>
      <c r="Z333" s="179">
        <v>-2852.8040000000001</v>
      </c>
      <c r="AA333" s="179">
        <v>-3275.5650000000001</v>
      </c>
      <c r="AB333" s="179">
        <v>-135.75299999999999</v>
      </c>
      <c r="AC333" s="179">
        <v>-702.72200000000009</v>
      </c>
      <c r="AD333" s="179">
        <v>-1053.0609999999999</v>
      </c>
      <c r="AE333" s="179">
        <v>1101.1299999999999</v>
      </c>
      <c r="AF333" s="179">
        <v>3778.5879999999997</v>
      </c>
      <c r="AG333" s="179">
        <v>2193.1440000000002</v>
      </c>
      <c r="AH333" s="179">
        <v>-337.601</v>
      </c>
      <c r="AI333" s="179">
        <v>538.34100000000001</v>
      </c>
      <c r="AJ333" s="179">
        <v>36787.027999999998</v>
      </c>
      <c r="AK333" s="179">
        <v>1785.883</v>
      </c>
      <c r="AL333" s="179">
        <v>240.34700000000001</v>
      </c>
      <c r="AM333" s="179">
        <v>55.032999999999959</v>
      </c>
      <c r="AN333" s="179">
        <v>3269.9479999999999</v>
      </c>
      <c r="AO333" s="179">
        <v>5434.21</v>
      </c>
      <c r="AP333" s="179">
        <v>5373.6059999999998</v>
      </c>
      <c r="AQ333" s="179">
        <v>444.57900000000018</v>
      </c>
      <c r="AR333" s="179">
        <v>-1073.43</v>
      </c>
      <c r="AS333" s="179">
        <v>-890.87400000000025</v>
      </c>
      <c r="AT333" s="179">
        <v>-3458.491</v>
      </c>
      <c r="AU333" s="179">
        <v>17203.862999999998</v>
      </c>
      <c r="AV333" s="179">
        <v>-1268.6079999999999</v>
      </c>
      <c r="AW333" s="179">
        <v>56.255000000000024</v>
      </c>
      <c r="AX333" s="179">
        <v>34609.603999999999</v>
      </c>
      <c r="AY333" s="179">
        <v>-833.67500000000007</v>
      </c>
      <c r="AZ333" s="179">
        <v>5743.1100000000006</v>
      </c>
      <c r="BA333" s="179">
        <v>2009.8899999999999</v>
      </c>
      <c r="BB333" s="179">
        <v>-1853.5839999999998</v>
      </c>
      <c r="BC333" s="179">
        <v>5978.9630000000006</v>
      </c>
      <c r="BD333" s="179">
        <v>-20338.091</v>
      </c>
      <c r="BE333" s="179">
        <v>45209.188999999998</v>
      </c>
      <c r="BF333" s="179">
        <v>69889.179000000004</v>
      </c>
      <c r="BG333" s="179">
        <v>807.90399999999954</v>
      </c>
      <c r="BH333" s="179">
        <v>322.0079999999989</v>
      </c>
      <c r="BI333" s="179">
        <v>1041.9450000000004</v>
      </c>
      <c r="BJ333" s="179">
        <v>19445.28</v>
      </c>
      <c r="BK333" s="179">
        <v>12465.781000000001</v>
      </c>
      <c r="BL333" s="179">
        <v>40737.584000000003</v>
      </c>
      <c r="BM333" s="179">
        <v>14216.790999999999</v>
      </c>
      <c r="BN333" s="179">
        <v>-16903.868000000002</v>
      </c>
      <c r="BO333" s="179">
        <v>-9855.3250000000007</v>
      </c>
      <c r="BP333" s="179">
        <v>-33866.497999999992</v>
      </c>
      <c r="BQ333" s="179">
        <v>-6009.152</v>
      </c>
      <c r="BR333" s="179">
        <v>23844.108</v>
      </c>
      <c r="BS333" s="179">
        <v>-5421.7190000000001</v>
      </c>
      <c r="BT333" s="179">
        <v>-46637.187000000005</v>
      </c>
      <c r="BU333" s="179">
        <v>-6146.5150000000003</v>
      </c>
      <c r="BV333" s="179">
        <v>-13390.701999999999</v>
      </c>
      <c r="BW333" s="179">
        <v>29690.883999999998</v>
      </c>
      <c r="BX333" s="179">
        <v>4712.7019999999993</v>
      </c>
      <c r="BY333" s="179">
        <v>2425.9660000000003</v>
      </c>
      <c r="BZ333" s="179">
        <v>-917.25499999999988</v>
      </c>
      <c r="CA333" s="179">
        <v>26645.230000000003</v>
      </c>
      <c r="CB333" s="179">
        <v>358.83799999999997</v>
      </c>
      <c r="CC333" s="179">
        <v>30209.016000000003</v>
      </c>
      <c r="CD333" s="179">
        <v>17607.813000000002</v>
      </c>
      <c r="CE333" s="179">
        <v>-7981.8850000000002</v>
      </c>
      <c r="CF333" s="179">
        <v>-56636.186999999998</v>
      </c>
      <c r="CG333" s="179">
        <v>-4615.5690000000004</v>
      </c>
      <c r="CH333" s="179">
        <v>17533.842999999997</v>
      </c>
      <c r="CI333" s="179">
        <v>326.56200000000001</v>
      </c>
      <c r="CJ333" s="179">
        <v>-13794.766000000001</v>
      </c>
      <c r="CK333" s="179">
        <v>-10882.433999999999</v>
      </c>
      <c r="CL333" s="179">
        <v>-1492</v>
      </c>
      <c r="CM333" s="179">
        <v>-1199.4520000000002</v>
      </c>
      <c r="CN333" s="179">
        <v>-1843.0590000000002</v>
      </c>
      <c r="CO333" s="179">
        <v>-1843.0589999999997</v>
      </c>
      <c r="CP333" s="179">
        <v>1337.704</v>
      </c>
      <c r="CQ333" s="179">
        <v>-2157.547</v>
      </c>
      <c r="CR333" s="179">
        <v>-2194.116</v>
      </c>
      <c r="CS333" s="179">
        <v>-7094.3090000000002</v>
      </c>
      <c r="CT333" s="179">
        <v>-1133.626</v>
      </c>
      <c r="CU333" s="179">
        <v>804.50900000000001</v>
      </c>
      <c r="CV333" s="179">
        <v>5485.2900000000009</v>
      </c>
      <c r="CW333" s="179">
        <v>-10604.894</v>
      </c>
      <c r="CX333" s="179">
        <v>-658.23400000000015</v>
      </c>
      <c r="CY333" s="179">
        <v>-2376.9580000000001</v>
      </c>
      <c r="CZ333" s="179">
        <v>-2011.2729999999999</v>
      </c>
      <c r="DA333" s="179">
        <v>3474.0169999999998</v>
      </c>
      <c r="DB333" s="179">
        <v>-146.27499999999998</v>
      </c>
      <c r="DC333" s="179">
        <v>-1938.136</v>
      </c>
      <c r="DD333" s="179">
        <v>-3364.3119999999999</v>
      </c>
      <c r="DE333" s="179">
        <v>839.93599999999992</v>
      </c>
      <c r="DF333" s="179">
        <v>-6291.0439999999999</v>
      </c>
      <c r="DG333" s="179">
        <v>-37.094000000000051</v>
      </c>
      <c r="DH333" s="179">
        <v>-4317.0060000000003</v>
      </c>
      <c r="DI333" s="179">
        <v>-75.946000000000026</v>
      </c>
      <c r="DJ333" s="179">
        <v>-1043.9250000000002</v>
      </c>
      <c r="DK333" s="179">
        <v>-196.803</v>
      </c>
      <c r="DL333" s="179">
        <v>-9967.223</v>
      </c>
      <c r="DM333" s="179">
        <v>-3035.8130000000001</v>
      </c>
      <c r="DN333" s="179">
        <v>-8566.9470000000001</v>
      </c>
      <c r="DO333" s="179">
        <v>-218880.334</v>
      </c>
      <c r="DP333" s="179">
        <v>-2103.6149999999998</v>
      </c>
      <c r="DQ333" s="179">
        <v>-1855.9110000000001</v>
      </c>
      <c r="DR333" s="179">
        <v>6905.4939999999997</v>
      </c>
      <c r="DS333" s="179">
        <v>-250.512</v>
      </c>
      <c r="DT333" s="179">
        <v>6611.1080000000002</v>
      </c>
      <c r="DU333" s="179">
        <v>-4167.1099999999997</v>
      </c>
      <c r="DV333" s="179">
        <v>1534.7849999999999</v>
      </c>
      <c r="DW333" s="179">
        <v>-869.68399999999997</v>
      </c>
      <c r="DX333" s="179">
        <v>2948.63</v>
      </c>
      <c r="DY333" s="179">
        <v>0</v>
      </c>
      <c r="DZ333" s="179">
        <v>-6561.674</v>
      </c>
      <c r="EA333" s="179">
        <v>-704.51199999999994</v>
      </c>
      <c r="EB333" s="179">
        <v>0</v>
      </c>
      <c r="EC333" s="179">
        <v>-1498.575</v>
      </c>
      <c r="ED333" s="179">
        <v>1642.056</v>
      </c>
      <c r="EE333" s="179">
        <v>149050.04699999999</v>
      </c>
      <c r="EF333" s="278">
        <f t="shared" si="10"/>
        <v>-243388.54099999997</v>
      </c>
      <c r="EG333" s="278">
        <f t="shared" si="11"/>
        <v>147985.071</v>
      </c>
    </row>
    <row r="334" spans="1:137" s="9" customFormat="1" ht="25.5" x14ac:dyDescent="0.2">
      <c r="A334" s="248" t="str">
        <f>IF('1'!$A$1=1,B334,C334)</f>
        <v>Deposit-taking corporations, except central bank</v>
      </c>
      <c r="B334" s="247" t="s">
        <v>393</v>
      </c>
      <c r="C334" s="247" t="s">
        <v>392</v>
      </c>
      <c r="D334" s="176">
        <v>0</v>
      </c>
      <c r="E334" s="176">
        <v>-2937.587</v>
      </c>
      <c r="F334" s="176">
        <v>-4674.4989999999998</v>
      </c>
      <c r="G334" s="176">
        <v>-4927.9560000000001</v>
      </c>
      <c r="H334" s="176">
        <v>-1150.3389999999999</v>
      </c>
      <c r="I334" s="176">
        <v>0</v>
      </c>
      <c r="J334" s="176">
        <v>-1740.59</v>
      </c>
      <c r="K334" s="176">
        <v>-21.626999999999999</v>
      </c>
      <c r="L334" s="176">
        <v>65.349999999999994</v>
      </c>
      <c r="M334" s="176">
        <v>1507.05</v>
      </c>
      <c r="N334" s="176">
        <v>-23.312999999999999</v>
      </c>
      <c r="O334" s="176">
        <v>-234.084</v>
      </c>
      <c r="P334" s="176">
        <v>0</v>
      </c>
      <c r="Q334" s="176">
        <v>0</v>
      </c>
      <c r="R334" s="176">
        <v>237.20500000000001</v>
      </c>
      <c r="S334" s="176">
        <v>-333.18299999999999</v>
      </c>
      <c r="T334" s="176">
        <v>0</v>
      </c>
      <c r="U334" s="176">
        <v>0</v>
      </c>
      <c r="V334" s="176">
        <v>0</v>
      </c>
      <c r="W334" s="176">
        <v>-1102.8509999999999</v>
      </c>
      <c r="X334" s="176">
        <v>-525.50900000000001</v>
      </c>
      <c r="Y334" s="176">
        <v>0</v>
      </c>
      <c r="Z334" s="176">
        <v>0</v>
      </c>
      <c r="AA334" s="176">
        <v>-524.09</v>
      </c>
      <c r="AB334" s="176">
        <v>0</v>
      </c>
      <c r="AC334" s="176">
        <v>-216.22200000000001</v>
      </c>
      <c r="AD334" s="176">
        <v>-540.03099999999995</v>
      </c>
      <c r="AE334" s="176">
        <v>0</v>
      </c>
      <c r="AF334" s="176">
        <v>-79.271000000000001</v>
      </c>
      <c r="AG334" s="176">
        <v>-913.81</v>
      </c>
      <c r="AH334" s="176">
        <v>0</v>
      </c>
      <c r="AI334" s="176">
        <v>0</v>
      </c>
      <c r="AJ334" s="176">
        <v>-443.846</v>
      </c>
      <c r="AK334" s="176">
        <v>0</v>
      </c>
      <c r="AL334" s="176">
        <v>0</v>
      </c>
      <c r="AM334" s="176">
        <v>-467.78100000000001</v>
      </c>
      <c r="AN334" s="176">
        <v>0</v>
      </c>
      <c r="AO334" s="176">
        <v>0</v>
      </c>
      <c r="AP334" s="176">
        <v>3503.38</v>
      </c>
      <c r="AQ334" s="176">
        <v>0</v>
      </c>
      <c r="AR334" s="176">
        <v>0</v>
      </c>
      <c r="AS334" s="176">
        <v>-445.43700000000001</v>
      </c>
      <c r="AT334" s="176">
        <v>316.80799999999999</v>
      </c>
      <c r="AU334" s="176">
        <v>-54.963999999999999</v>
      </c>
      <c r="AV334" s="176">
        <v>-479.25200000000001</v>
      </c>
      <c r="AW334" s="176">
        <v>0</v>
      </c>
      <c r="AX334" s="176">
        <v>0</v>
      </c>
      <c r="AY334" s="176">
        <v>-472.41500000000002</v>
      </c>
      <c r="AZ334" s="176">
        <v>0</v>
      </c>
      <c r="BA334" s="176">
        <v>0</v>
      </c>
      <c r="BB334" s="176">
        <v>-11282.684999999999</v>
      </c>
      <c r="BC334" s="176">
        <v>-10268.803</v>
      </c>
      <c r="BD334" s="176">
        <v>0</v>
      </c>
      <c r="BE334" s="176">
        <v>0</v>
      </c>
      <c r="BF334" s="176">
        <v>0</v>
      </c>
      <c r="BG334" s="176">
        <v>0</v>
      </c>
      <c r="BH334" s="176">
        <v>-866.94</v>
      </c>
      <c r="BI334" s="176">
        <v>-1538.1089999999999</v>
      </c>
      <c r="BJ334" s="176">
        <v>2436.752</v>
      </c>
      <c r="BK334" s="176">
        <v>118.047</v>
      </c>
      <c r="BL334" s="176">
        <v>-1205.9680000000001</v>
      </c>
      <c r="BM334" s="176">
        <v>-1549.5809999999999</v>
      </c>
      <c r="BN334" s="176">
        <v>-7527.5039999999999</v>
      </c>
      <c r="BO334" s="176">
        <v>-1687.9290000000001</v>
      </c>
      <c r="BP334" s="176">
        <v>0</v>
      </c>
      <c r="BQ334" s="176">
        <v>0</v>
      </c>
      <c r="BR334" s="176">
        <v>-163.87700000000001</v>
      </c>
      <c r="BS334" s="176">
        <v>-275.214</v>
      </c>
      <c r="BT334" s="176">
        <v>-1678.6030000000001</v>
      </c>
      <c r="BU334" s="176">
        <v>-1756.1469999999999</v>
      </c>
      <c r="BV334" s="176">
        <v>-9030.9390000000003</v>
      </c>
      <c r="BW334" s="176">
        <v>0</v>
      </c>
      <c r="BX334" s="176">
        <v>-5615.7340000000004</v>
      </c>
      <c r="BY334" s="176">
        <v>-4322.1220000000003</v>
      </c>
      <c r="BZ334" s="176">
        <v>-1667.7339999999999</v>
      </c>
      <c r="CA334" s="176">
        <v>-949.62</v>
      </c>
      <c r="CB334" s="176">
        <v>0</v>
      </c>
      <c r="CC334" s="176">
        <v>0</v>
      </c>
      <c r="CD334" s="176">
        <v>-816.43700000000001</v>
      </c>
      <c r="CE334" s="176">
        <v>-294.63299999999998</v>
      </c>
      <c r="CF334" s="176">
        <v>-1470.0279999999998</v>
      </c>
      <c r="CG334" s="176">
        <v>-896.73900000000003</v>
      </c>
      <c r="CH334" s="176">
        <v>0</v>
      </c>
      <c r="CI334" s="176">
        <v>54.427</v>
      </c>
      <c r="CJ334" s="176">
        <v>-839.43799999999999</v>
      </c>
      <c r="CK334" s="176">
        <v>-909.23699999999997</v>
      </c>
      <c r="CL334" s="176">
        <v>-1755.2940000000001</v>
      </c>
      <c r="CM334" s="176">
        <v>-994.66700000000003</v>
      </c>
      <c r="CN334" s="176">
        <v>0</v>
      </c>
      <c r="CO334" s="176">
        <v>0</v>
      </c>
      <c r="CP334" s="176">
        <v>-828.10199999999998</v>
      </c>
      <c r="CQ334" s="176">
        <v>-402.255</v>
      </c>
      <c r="CR334" s="176">
        <v>-2194.116</v>
      </c>
      <c r="CS334" s="176">
        <v>0</v>
      </c>
      <c r="CT334" s="176">
        <v>0</v>
      </c>
      <c r="CU334" s="176">
        <v>0</v>
      </c>
      <c r="CV334" s="176">
        <v>-950.78399999999999</v>
      </c>
      <c r="CW334" s="176">
        <v>-365.68599999999998</v>
      </c>
      <c r="CX334" s="176">
        <v>-2194.116</v>
      </c>
      <c r="CY334" s="176">
        <v>0</v>
      </c>
      <c r="CZ334" s="176">
        <v>0</v>
      </c>
      <c r="DA334" s="176">
        <v>0</v>
      </c>
      <c r="DB334" s="176">
        <v>-950.78399999999999</v>
      </c>
      <c r="DC334" s="176">
        <v>0</v>
      </c>
      <c r="DD334" s="176">
        <v>-914.21500000000003</v>
      </c>
      <c r="DE334" s="176">
        <v>0</v>
      </c>
      <c r="DF334" s="176">
        <v>0</v>
      </c>
      <c r="DG334" s="176">
        <v>0</v>
      </c>
      <c r="DH334" s="176">
        <v>-1060.317</v>
      </c>
      <c r="DI334" s="176">
        <v>0</v>
      </c>
      <c r="DJ334" s="176">
        <v>-966.59699999999998</v>
      </c>
      <c r="DK334" s="176">
        <v>0</v>
      </c>
      <c r="DL334" s="176">
        <v>0</v>
      </c>
      <c r="DM334" s="176">
        <v>0</v>
      </c>
      <c r="DN334" s="176">
        <v>-860.79399999999998</v>
      </c>
      <c r="DO334" s="176">
        <v>0</v>
      </c>
      <c r="DP334" s="176">
        <v>-1031.184</v>
      </c>
      <c r="DQ334" s="176">
        <v>0</v>
      </c>
      <c r="DR334" s="176">
        <v>0</v>
      </c>
      <c r="DS334" s="176">
        <v>0</v>
      </c>
      <c r="DT334" s="176">
        <v>-926.39700000000005</v>
      </c>
      <c r="DU334" s="176">
        <v>0</v>
      </c>
      <c r="DV334" s="176">
        <v>-1037.018</v>
      </c>
      <c r="DW334" s="176">
        <v>0</v>
      </c>
      <c r="DX334" s="176">
        <v>0</v>
      </c>
      <c r="DY334" s="176">
        <v>0</v>
      </c>
      <c r="DZ334" s="176">
        <v>0</v>
      </c>
      <c r="EA334" s="176">
        <v>0</v>
      </c>
      <c r="EB334" s="176">
        <v>0</v>
      </c>
      <c r="EC334" s="176">
        <v>0</v>
      </c>
      <c r="ED334" s="176">
        <v>0</v>
      </c>
      <c r="EE334" s="176">
        <v>0</v>
      </c>
      <c r="EF334" s="277">
        <f t="shared" si="10"/>
        <v>-3918.8919999999998</v>
      </c>
      <c r="EG334" s="277">
        <f t="shared" si="11"/>
        <v>-1963.415</v>
      </c>
    </row>
    <row r="335" spans="1:137" s="9" customFormat="1" x14ac:dyDescent="0.2">
      <c r="A335" s="255" t="str">
        <f>IF('1'!$A$1=1,B335,C335)</f>
        <v>Short-term</v>
      </c>
      <c r="B335" s="256" t="s">
        <v>173</v>
      </c>
      <c r="C335" s="256" t="s">
        <v>172</v>
      </c>
      <c r="D335" s="176">
        <v>0</v>
      </c>
      <c r="E335" s="176">
        <v>0</v>
      </c>
      <c r="F335" s="176">
        <v>0</v>
      </c>
      <c r="G335" s="176">
        <v>0</v>
      </c>
      <c r="H335" s="176">
        <v>0</v>
      </c>
      <c r="I335" s="176">
        <v>0</v>
      </c>
      <c r="J335" s="176">
        <v>0</v>
      </c>
      <c r="K335" s="176">
        <v>0</v>
      </c>
      <c r="L335" s="176">
        <v>0</v>
      </c>
      <c r="M335" s="176">
        <v>0</v>
      </c>
      <c r="N335" s="176">
        <v>0</v>
      </c>
      <c r="O335" s="176">
        <v>0</v>
      </c>
      <c r="P335" s="176">
        <v>0</v>
      </c>
      <c r="Q335" s="176">
        <v>0</v>
      </c>
      <c r="R335" s="176">
        <v>237.20500000000001</v>
      </c>
      <c r="S335" s="176">
        <v>0</v>
      </c>
      <c r="T335" s="176">
        <v>0</v>
      </c>
      <c r="U335" s="176">
        <v>0</v>
      </c>
      <c r="V335" s="176">
        <v>0</v>
      </c>
      <c r="W335" s="176">
        <v>-100.259</v>
      </c>
      <c r="X335" s="176">
        <v>0</v>
      </c>
      <c r="Y335" s="176">
        <v>0</v>
      </c>
      <c r="Z335" s="176">
        <v>0</v>
      </c>
      <c r="AA335" s="176">
        <v>0</v>
      </c>
      <c r="AB335" s="176">
        <v>0</v>
      </c>
      <c r="AC335" s="176">
        <v>-216.22200000000001</v>
      </c>
      <c r="AD335" s="176">
        <v>0</v>
      </c>
      <c r="AE335" s="176">
        <v>0</v>
      </c>
      <c r="AF335" s="176">
        <v>0</v>
      </c>
      <c r="AG335" s="176">
        <v>0</v>
      </c>
      <c r="AH335" s="176">
        <v>0</v>
      </c>
      <c r="AI335" s="176">
        <v>0</v>
      </c>
      <c r="AJ335" s="176">
        <v>0</v>
      </c>
      <c r="AK335" s="176">
        <v>0</v>
      </c>
      <c r="AL335" s="176">
        <v>0</v>
      </c>
      <c r="AM335" s="176">
        <v>0</v>
      </c>
      <c r="AN335" s="176">
        <v>0</v>
      </c>
      <c r="AO335" s="176">
        <v>0</v>
      </c>
      <c r="AP335" s="176">
        <v>0</v>
      </c>
      <c r="AQ335" s="176">
        <v>0</v>
      </c>
      <c r="AR335" s="176">
        <v>0</v>
      </c>
      <c r="AS335" s="176">
        <v>0</v>
      </c>
      <c r="AT335" s="176">
        <v>0</v>
      </c>
      <c r="AU335" s="176">
        <v>0</v>
      </c>
      <c r="AV335" s="176">
        <v>0</v>
      </c>
      <c r="AW335" s="176">
        <v>0</v>
      </c>
      <c r="AX335" s="176">
        <v>0</v>
      </c>
      <c r="AY335" s="176">
        <v>0</v>
      </c>
      <c r="AZ335" s="176">
        <v>0</v>
      </c>
      <c r="BA335" s="176">
        <v>0</v>
      </c>
      <c r="BB335" s="176">
        <v>0</v>
      </c>
      <c r="BC335" s="176">
        <v>0</v>
      </c>
      <c r="BD335" s="176">
        <v>0</v>
      </c>
      <c r="BE335" s="176">
        <v>0</v>
      </c>
      <c r="BF335" s="176">
        <v>0</v>
      </c>
      <c r="BG335" s="176">
        <v>0</v>
      </c>
      <c r="BH335" s="176">
        <v>0</v>
      </c>
      <c r="BI335" s="176">
        <v>0</v>
      </c>
      <c r="BJ335" s="176">
        <v>0</v>
      </c>
      <c r="BK335" s="176">
        <v>0</v>
      </c>
      <c r="BL335" s="176">
        <v>0</v>
      </c>
      <c r="BM335" s="176">
        <v>0</v>
      </c>
      <c r="BN335" s="176">
        <v>0</v>
      </c>
      <c r="BO335" s="176">
        <v>0</v>
      </c>
      <c r="BP335" s="176">
        <v>0</v>
      </c>
      <c r="BQ335" s="176">
        <v>0</v>
      </c>
      <c r="BR335" s="176">
        <v>0</v>
      </c>
      <c r="BS335" s="176">
        <v>0</v>
      </c>
      <c r="BT335" s="176">
        <v>0</v>
      </c>
      <c r="BU335" s="176">
        <v>0</v>
      </c>
      <c r="BV335" s="176">
        <v>0</v>
      </c>
      <c r="BW335" s="176">
        <v>0</v>
      </c>
      <c r="BX335" s="176">
        <v>0</v>
      </c>
      <c r="BY335" s="176">
        <v>0</v>
      </c>
      <c r="BZ335" s="176">
        <v>0</v>
      </c>
      <c r="CA335" s="176">
        <v>0</v>
      </c>
      <c r="CB335" s="176">
        <v>0</v>
      </c>
      <c r="CC335" s="176">
        <v>0</v>
      </c>
      <c r="CD335" s="176">
        <v>0</v>
      </c>
      <c r="CE335" s="176">
        <v>0</v>
      </c>
      <c r="CF335" s="176">
        <v>133.63900000000001</v>
      </c>
      <c r="CG335" s="176">
        <v>0</v>
      </c>
      <c r="CH335" s="176">
        <v>0</v>
      </c>
      <c r="CI335" s="176">
        <v>0</v>
      </c>
      <c r="CJ335" s="176">
        <v>0</v>
      </c>
      <c r="CK335" s="176">
        <v>0</v>
      </c>
      <c r="CL335" s="176">
        <v>0</v>
      </c>
      <c r="CM335" s="176">
        <v>0</v>
      </c>
      <c r="CN335" s="176">
        <v>0</v>
      </c>
      <c r="CO335" s="176">
        <v>0</v>
      </c>
      <c r="CP335" s="176">
        <v>0</v>
      </c>
      <c r="CQ335" s="176">
        <v>0</v>
      </c>
      <c r="CR335" s="176">
        <v>0</v>
      </c>
      <c r="CS335" s="176">
        <v>0</v>
      </c>
      <c r="CT335" s="176">
        <v>0</v>
      </c>
      <c r="CU335" s="176">
        <v>0</v>
      </c>
      <c r="CV335" s="176">
        <v>0</v>
      </c>
      <c r="CW335" s="176">
        <v>0</v>
      </c>
      <c r="CX335" s="176">
        <v>0</v>
      </c>
      <c r="CY335" s="176">
        <v>0</v>
      </c>
      <c r="CZ335" s="176">
        <v>0</v>
      </c>
      <c r="DA335" s="176">
        <v>0</v>
      </c>
      <c r="DB335" s="176">
        <v>0</v>
      </c>
      <c r="DC335" s="176">
        <v>0</v>
      </c>
      <c r="DD335" s="176">
        <v>0</v>
      </c>
      <c r="DE335" s="176">
        <v>0</v>
      </c>
      <c r="DF335" s="176">
        <v>0</v>
      </c>
      <c r="DG335" s="176">
        <v>0</v>
      </c>
      <c r="DH335" s="176">
        <v>0</v>
      </c>
      <c r="DI335" s="176">
        <v>0</v>
      </c>
      <c r="DJ335" s="176">
        <v>0</v>
      </c>
      <c r="DK335" s="176">
        <v>0</v>
      </c>
      <c r="DL335" s="176">
        <v>0</v>
      </c>
      <c r="DM335" s="176">
        <v>0</v>
      </c>
      <c r="DN335" s="176">
        <v>0</v>
      </c>
      <c r="DO335" s="176">
        <v>0</v>
      </c>
      <c r="DP335" s="176">
        <v>0</v>
      </c>
      <c r="DQ335" s="176">
        <v>0</v>
      </c>
      <c r="DR335" s="176">
        <v>0</v>
      </c>
      <c r="DS335" s="176">
        <v>0</v>
      </c>
      <c r="DT335" s="176">
        <v>0</v>
      </c>
      <c r="DU335" s="176">
        <v>0</v>
      </c>
      <c r="DV335" s="176">
        <v>0</v>
      </c>
      <c r="DW335" s="176">
        <v>0</v>
      </c>
      <c r="DX335" s="176">
        <v>0</v>
      </c>
      <c r="DY335" s="176">
        <v>0</v>
      </c>
      <c r="DZ335" s="176">
        <v>0</v>
      </c>
      <c r="EA335" s="176">
        <v>0</v>
      </c>
      <c r="EB335" s="176">
        <v>0</v>
      </c>
      <c r="EC335" s="176">
        <v>0</v>
      </c>
      <c r="ED335" s="176">
        <v>0</v>
      </c>
      <c r="EE335" s="176">
        <v>0</v>
      </c>
      <c r="EF335" s="277">
        <f t="shared" si="10"/>
        <v>0</v>
      </c>
      <c r="EG335" s="277">
        <f t="shared" si="11"/>
        <v>0</v>
      </c>
    </row>
    <row r="336" spans="1:137" s="9" customFormat="1" x14ac:dyDescent="0.2">
      <c r="A336" s="255" t="str">
        <f>IF('1'!$A$1=1,B336,C336)</f>
        <v>Long-term</v>
      </c>
      <c r="B336" s="256" t="s">
        <v>175</v>
      </c>
      <c r="C336" s="256" t="s">
        <v>174</v>
      </c>
      <c r="D336" s="176">
        <v>0</v>
      </c>
      <c r="E336" s="176">
        <v>-2937.587</v>
      </c>
      <c r="F336" s="176">
        <v>-4674.4989999999998</v>
      </c>
      <c r="G336" s="176">
        <v>-4927.9560000000001</v>
      </c>
      <c r="H336" s="176">
        <v>-1150.3389999999999</v>
      </c>
      <c r="I336" s="176">
        <v>0</v>
      </c>
      <c r="J336" s="176">
        <v>-1740.59</v>
      </c>
      <c r="K336" s="176">
        <v>-21.626999999999999</v>
      </c>
      <c r="L336" s="176">
        <v>65.349999999999994</v>
      </c>
      <c r="M336" s="176">
        <v>1507.05</v>
      </c>
      <c r="N336" s="176">
        <v>-23.312999999999999</v>
      </c>
      <c r="O336" s="176">
        <v>-234.084</v>
      </c>
      <c r="P336" s="176">
        <v>0</v>
      </c>
      <c r="Q336" s="176">
        <v>0</v>
      </c>
      <c r="R336" s="176">
        <v>0</v>
      </c>
      <c r="S336" s="176">
        <v>-333.18299999999999</v>
      </c>
      <c r="T336" s="176">
        <v>0</v>
      </c>
      <c r="U336" s="176">
        <v>0</v>
      </c>
      <c r="V336" s="176">
        <v>0</v>
      </c>
      <c r="W336" s="176">
        <v>-1002.592</v>
      </c>
      <c r="X336" s="176">
        <v>-525.50900000000001</v>
      </c>
      <c r="Y336" s="176">
        <v>0</v>
      </c>
      <c r="Z336" s="176">
        <v>0</v>
      </c>
      <c r="AA336" s="176">
        <v>-524.09</v>
      </c>
      <c r="AB336" s="176">
        <v>0</v>
      </c>
      <c r="AC336" s="176">
        <v>0</v>
      </c>
      <c r="AD336" s="176">
        <v>-540.03099999999995</v>
      </c>
      <c r="AE336" s="176">
        <v>0</v>
      </c>
      <c r="AF336" s="176">
        <v>-79.271000000000001</v>
      </c>
      <c r="AG336" s="176">
        <v>-913.81</v>
      </c>
      <c r="AH336" s="176">
        <v>0</v>
      </c>
      <c r="AI336" s="176">
        <v>0</v>
      </c>
      <c r="AJ336" s="176">
        <v>-443.846</v>
      </c>
      <c r="AK336" s="176">
        <v>0</v>
      </c>
      <c r="AL336" s="176">
        <v>0</v>
      </c>
      <c r="AM336" s="176">
        <v>-467.78100000000001</v>
      </c>
      <c r="AN336" s="176">
        <v>0</v>
      </c>
      <c r="AO336" s="176">
        <v>0</v>
      </c>
      <c r="AP336" s="176">
        <v>3503.38</v>
      </c>
      <c r="AQ336" s="176">
        <v>0</v>
      </c>
      <c r="AR336" s="176">
        <v>0</v>
      </c>
      <c r="AS336" s="176">
        <v>-445.43700000000001</v>
      </c>
      <c r="AT336" s="176">
        <v>316.80799999999999</v>
      </c>
      <c r="AU336" s="176">
        <v>-54.963999999999999</v>
      </c>
      <c r="AV336" s="176">
        <v>-479.25200000000001</v>
      </c>
      <c r="AW336" s="176">
        <v>0</v>
      </c>
      <c r="AX336" s="176">
        <v>0</v>
      </c>
      <c r="AY336" s="176">
        <v>-472.41500000000002</v>
      </c>
      <c r="AZ336" s="176">
        <v>0</v>
      </c>
      <c r="BA336" s="176">
        <v>0</v>
      </c>
      <c r="BB336" s="176">
        <v>-11282.684999999999</v>
      </c>
      <c r="BC336" s="176">
        <v>-10268.803</v>
      </c>
      <c r="BD336" s="176">
        <v>0</v>
      </c>
      <c r="BE336" s="176">
        <v>0</v>
      </c>
      <c r="BF336" s="176">
        <v>0</v>
      </c>
      <c r="BG336" s="176">
        <v>0</v>
      </c>
      <c r="BH336" s="176">
        <v>-866.94</v>
      </c>
      <c r="BI336" s="176">
        <v>-1538.1089999999999</v>
      </c>
      <c r="BJ336" s="176">
        <v>2436.752</v>
      </c>
      <c r="BK336" s="176">
        <v>118.047</v>
      </c>
      <c r="BL336" s="176">
        <v>-1205.9680000000001</v>
      </c>
      <c r="BM336" s="176">
        <v>-1549.5809999999999</v>
      </c>
      <c r="BN336" s="176">
        <v>-7527.5039999999999</v>
      </c>
      <c r="BO336" s="176">
        <v>-1687.9290000000001</v>
      </c>
      <c r="BP336" s="176">
        <v>0</v>
      </c>
      <c r="BQ336" s="176">
        <v>0</v>
      </c>
      <c r="BR336" s="176">
        <v>-163.87700000000001</v>
      </c>
      <c r="BS336" s="176">
        <v>-275.214</v>
      </c>
      <c r="BT336" s="176">
        <v>-1678.6030000000001</v>
      </c>
      <c r="BU336" s="176">
        <v>-1756.1469999999999</v>
      </c>
      <c r="BV336" s="176">
        <v>-9030.9390000000003</v>
      </c>
      <c r="BW336" s="176">
        <v>0</v>
      </c>
      <c r="BX336" s="176">
        <v>-5615.7340000000004</v>
      </c>
      <c r="BY336" s="176">
        <v>-4322.1220000000003</v>
      </c>
      <c r="BZ336" s="176">
        <v>-1667.7339999999999</v>
      </c>
      <c r="CA336" s="176">
        <v>-949.62</v>
      </c>
      <c r="CB336" s="176">
        <v>0</v>
      </c>
      <c r="CC336" s="176">
        <v>0</v>
      </c>
      <c r="CD336" s="176">
        <v>-816.43700000000001</v>
      </c>
      <c r="CE336" s="176">
        <v>-294.63299999999998</v>
      </c>
      <c r="CF336" s="176">
        <v>-1603.6669999999999</v>
      </c>
      <c r="CG336" s="176">
        <v>-896.73900000000003</v>
      </c>
      <c r="CH336" s="176">
        <v>0</v>
      </c>
      <c r="CI336" s="176">
        <v>54.427</v>
      </c>
      <c r="CJ336" s="176">
        <v>-839.43799999999999</v>
      </c>
      <c r="CK336" s="176">
        <v>-909.23699999999997</v>
      </c>
      <c r="CL336" s="176">
        <v>-1755.2940000000001</v>
      </c>
      <c r="CM336" s="176">
        <v>-994.66700000000003</v>
      </c>
      <c r="CN336" s="176">
        <v>0</v>
      </c>
      <c r="CO336" s="176">
        <v>0</v>
      </c>
      <c r="CP336" s="176">
        <v>-828.10199999999998</v>
      </c>
      <c r="CQ336" s="176">
        <v>-402.255</v>
      </c>
      <c r="CR336" s="176">
        <v>-2194.116</v>
      </c>
      <c r="CS336" s="176">
        <v>0</v>
      </c>
      <c r="CT336" s="176">
        <v>0</v>
      </c>
      <c r="CU336" s="176">
        <v>0</v>
      </c>
      <c r="CV336" s="176">
        <v>-950.78399999999999</v>
      </c>
      <c r="CW336" s="176">
        <v>-365.68599999999998</v>
      </c>
      <c r="CX336" s="176">
        <v>-2194.116</v>
      </c>
      <c r="CY336" s="176">
        <v>0</v>
      </c>
      <c r="CZ336" s="176">
        <v>0</v>
      </c>
      <c r="DA336" s="176">
        <v>0</v>
      </c>
      <c r="DB336" s="176">
        <v>-950.78399999999999</v>
      </c>
      <c r="DC336" s="176">
        <v>0</v>
      </c>
      <c r="DD336" s="176">
        <v>-914.21500000000003</v>
      </c>
      <c r="DE336" s="176">
        <v>0</v>
      </c>
      <c r="DF336" s="176">
        <v>0</v>
      </c>
      <c r="DG336" s="176">
        <v>0</v>
      </c>
      <c r="DH336" s="176">
        <v>-1060.317</v>
      </c>
      <c r="DI336" s="176">
        <v>0</v>
      </c>
      <c r="DJ336" s="176">
        <v>-966.59699999999998</v>
      </c>
      <c r="DK336" s="176">
        <v>0</v>
      </c>
      <c r="DL336" s="176">
        <v>0</v>
      </c>
      <c r="DM336" s="176">
        <v>0</v>
      </c>
      <c r="DN336" s="176">
        <v>-860.79399999999998</v>
      </c>
      <c r="DO336" s="176">
        <v>0</v>
      </c>
      <c r="DP336" s="176">
        <v>-1031.184</v>
      </c>
      <c r="DQ336" s="176">
        <v>0</v>
      </c>
      <c r="DR336" s="176">
        <v>0</v>
      </c>
      <c r="DS336" s="176">
        <v>0</v>
      </c>
      <c r="DT336" s="176">
        <v>-926.39700000000005</v>
      </c>
      <c r="DU336" s="176">
        <v>0</v>
      </c>
      <c r="DV336" s="176">
        <v>-1037.018</v>
      </c>
      <c r="DW336" s="176">
        <v>0</v>
      </c>
      <c r="DX336" s="176">
        <v>0</v>
      </c>
      <c r="DY336" s="176">
        <v>0</v>
      </c>
      <c r="DZ336" s="176">
        <v>0</v>
      </c>
      <c r="EA336" s="176">
        <v>0</v>
      </c>
      <c r="EB336" s="176">
        <v>0</v>
      </c>
      <c r="EC336" s="176">
        <v>0</v>
      </c>
      <c r="ED336" s="176">
        <v>0</v>
      </c>
      <c r="EE336" s="176">
        <v>0</v>
      </c>
      <c r="EF336" s="277">
        <f t="shared" si="10"/>
        <v>-3918.8919999999998</v>
      </c>
      <c r="EG336" s="277">
        <f t="shared" si="11"/>
        <v>-1963.415</v>
      </c>
    </row>
    <row r="337" spans="1:137" s="9" customFormat="1" x14ac:dyDescent="0.2">
      <c r="A337" s="248" t="str">
        <f>IF('1'!$A$1=1,B337,C337)</f>
        <v>General government</v>
      </c>
      <c r="B337" s="247" t="s">
        <v>141</v>
      </c>
      <c r="C337" s="247" t="s">
        <v>90</v>
      </c>
      <c r="D337" s="176">
        <v>-616.69399999999996</v>
      </c>
      <c r="E337" s="176">
        <v>-1468.7940000000001</v>
      </c>
      <c r="F337" s="176">
        <v>-348.84300000000002</v>
      </c>
      <c r="G337" s="176">
        <v>-749.41300000000001</v>
      </c>
      <c r="H337" s="176">
        <v>20413.29</v>
      </c>
      <c r="I337" s="176">
        <v>-764.38199999999995</v>
      </c>
      <c r="J337" s="176">
        <v>-1653.56</v>
      </c>
      <c r="K337" s="176">
        <v>-367.65699999999998</v>
      </c>
      <c r="L337" s="176">
        <v>1372.355</v>
      </c>
      <c r="M337" s="176">
        <v>1354.1610000000001</v>
      </c>
      <c r="N337" s="176">
        <v>1468.6949999999999</v>
      </c>
      <c r="O337" s="176">
        <v>1427.912</v>
      </c>
      <c r="P337" s="176">
        <v>-1067.4259999999999</v>
      </c>
      <c r="Q337" s="176">
        <v>26.393000000000001</v>
      </c>
      <c r="R337" s="176">
        <v>-26.356000000000002</v>
      </c>
      <c r="S337" s="176">
        <v>-205.036</v>
      </c>
      <c r="T337" s="176">
        <v>50.412999999999997</v>
      </c>
      <c r="U337" s="176">
        <v>0</v>
      </c>
      <c r="V337" s="176">
        <v>-24.817</v>
      </c>
      <c r="W337" s="176">
        <v>-4361.277</v>
      </c>
      <c r="X337" s="176">
        <v>26117.809000000001</v>
      </c>
      <c r="Y337" s="176">
        <v>-7675.6670000000004</v>
      </c>
      <c r="Z337" s="176">
        <v>-2827.1030000000001</v>
      </c>
      <c r="AA337" s="176">
        <v>-2751.4749999999999</v>
      </c>
      <c r="AB337" s="176">
        <v>-135.75299999999999</v>
      </c>
      <c r="AC337" s="176">
        <v>-432.44400000000002</v>
      </c>
      <c r="AD337" s="176">
        <v>-513.03</v>
      </c>
      <c r="AE337" s="176">
        <v>26.856999999999999</v>
      </c>
      <c r="AF337" s="176">
        <v>-26.423999999999999</v>
      </c>
      <c r="AG337" s="176">
        <v>391.63299999999998</v>
      </c>
      <c r="AH337" s="176">
        <v>-155.816</v>
      </c>
      <c r="AI337" s="176">
        <v>563.976</v>
      </c>
      <c r="AJ337" s="176">
        <v>36813.135999999999</v>
      </c>
      <c r="AK337" s="176">
        <v>1785.883</v>
      </c>
      <c r="AL337" s="176">
        <v>240.34700000000001</v>
      </c>
      <c r="AM337" s="176">
        <v>522.81399999999996</v>
      </c>
      <c r="AN337" s="176">
        <v>3298.3820000000001</v>
      </c>
      <c r="AO337" s="176">
        <v>5434.21</v>
      </c>
      <c r="AP337" s="176">
        <v>711.21299999999997</v>
      </c>
      <c r="AQ337" s="176">
        <v>-2562.8719999999998</v>
      </c>
      <c r="AR337" s="176">
        <v>-1099.6110000000001</v>
      </c>
      <c r="AS337" s="176">
        <v>-812.26700000000005</v>
      </c>
      <c r="AT337" s="176">
        <v>-1293.634</v>
      </c>
      <c r="AU337" s="176">
        <v>17808.470999999998</v>
      </c>
      <c r="AV337" s="176">
        <v>-563.82600000000002</v>
      </c>
      <c r="AW337" s="176">
        <v>56.255000000000024</v>
      </c>
      <c r="AX337" s="176">
        <v>35335.875</v>
      </c>
      <c r="AY337" s="176">
        <v>-27.789999999999992</v>
      </c>
      <c r="AZ337" s="176">
        <v>5882.5060000000003</v>
      </c>
      <c r="BA337" s="176">
        <v>1222.23</v>
      </c>
      <c r="BB337" s="176">
        <v>16494.210999999999</v>
      </c>
      <c r="BC337" s="176">
        <v>16086.897000000001</v>
      </c>
      <c r="BD337" s="176">
        <v>-20364.47</v>
      </c>
      <c r="BE337" s="176">
        <v>45156.188999999998</v>
      </c>
      <c r="BF337" s="176">
        <v>30489.605</v>
      </c>
      <c r="BG337" s="176">
        <v>732.16299999999956</v>
      </c>
      <c r="BH337" s="176">
        <v>-5498.8780000000006</v>
      </c>
      <c r="BI337" s="176">
        <v>2431.2050000000004</v>
      </c>
      <c r="BJ337" s="176">
        <v>4581.0929999999998</v>
      </c>
      <c r="BK337" s="176">
        <v>12158.859</v>
      </c>
      <c r="BL337" s="176">
        <v>41581.762000000002</v>
      </c>
      <c r="BM337" s="176">
        <v>3271.3380000000002</v>
      </c>
      <c r="BN337" s="176">
        <v>-7738.8019999999997</v>
      </c>
      <c r="BO337" s="176">
        <v>-8357.969000000001</v>
      </c>
      <c r="BP337" s="176">
        <v>-33544.725999999995</v>
      </c>
      <c r="BQ337" s="176">
        <v>-6222.8109999999997</v>
      </c>
      <c r="BR337" s="176">
        <v>24363.052</v>
      </c>
      <c r="BS337" s="176">
        <v>-5339.1549999999997</v>
      </c>
      <c r="BT337" s="176">
        <v>-42972.237000000001</v>
      </c>
      <c r="BU337" s="176">
        <v>-4163.768</v>
      </c>
      <c r="BV337" s="176">
        <v>-4020.0409999999997</v>
      </c>
      <c r="BW337" s="176">
        <v>29381.017</v>
      </c>
      <c r="BX337" s="176">
        <v>10130.897999999999</v>
      </c>
      <c r="BY337" s="176">
        <v>6552.8950000000004</v>
      </c>
      <c r="BZ337" s="176">
        <v>2612.7820000000002</v>
      </c>
      <c r="CA337" s="176">
        <v>27650.710000000003</v>
      </c>
      <c r="CB337" s="176">
        <v>855.68899999999996</v>
      </c>
      <c r="CC337" s="176">
        <v>10923.188</v>
      </c>
      <c r="CD337" s="176">
        <v>10042.169000000002</v>
      </c>
      <c r="CE337" s="176">
        <v>-7901.5309999999999</v>
      </c>
      <c r="CF337" s="176">
        <v>-53215.03</v>
      </c>
      <c r="CG337" s="176">
        <v>-3956.2020000000002</v>
      </c>
      <c r="CH337" s="176">
        <v>-3914.0409999999997</v>
      </c>
      <c r="CI337" s="176">
        <v>163.28100000000001</v>
      </c>
      <c r="CJ337" s="176">
        <v>-12115.890000000001</v>
      </c>
      <c r="CK337" s="176">
        <v>-9973.1970000000001</v>
      </c>
      <c r="CL337" s="176">
        <v>29.254999999999999</v>
      </c>
      <c r="CM337" s="176">
        <v>-409.56900000000002</v>
      </c>
      <c r="CN337" s="176">
        <v>-2018.5880000000002</v>
      </c>
      <c r="CO337" s="176">
        <v>-2047.8429999999998</v>
      </c>
      <c r="CP337" s="176">
        <v>-222.95</v>
      </c>
      <c r="CQ337" s="176">
        <v>-2047.8409999999999</v>
      </c>
      <c r="CR337" s="176">
        <v>-292.54899999999998</v>
      </c>
      <c r="CS337" s="176">
        <v>-7386.8580000000002</v>
      </c>
      <c r="CT337" s="176">
        <v>-2157.547</v>
      </c>
      <c r="CU337" s="176">
        <v>-292.54899999999998</v>
      </c>
      <c r="CV337" s="176">
        <v>6143.5250000000005</v>
      </c>
      <c r="CW337" s="176">
        <v>-5777.8389999999999</v>
      </c>
      <c r="CX337" s="176">
        <v>1243.3329999999999</v>
      </c>
      <c r="CY337" s="176">
        <v>-2669.5070000000001</v>
      </c>
      <c r="CZ337" s="176">
        <v>-3035.194</v>
      </c>
      <c r="DA337" s="176">
        <v>3181.4679999999998</v>
      </c>
      <c r="DB337" s="176">
        <v>511.96000000000004</v>
      </c>
      <c r="DC337" s="176">
        <v>-2230.6849999999999</v>
      </c>
      <c r="DD337" s="176">
        <v>-694.80399999999997</v>
      </c>
      <c r="DE337" s="176">
        <v>547.78399999999999</v>
      </c>
      <c r="DF337" s="176">
        <v>-2711.6570000000002</v>
      </c>
      <c r="DG337" s="176">
        <v>-333.84500000000003</v>
      </c>
      <c r="DH337" s="176">
        <v>719.50099999999998</v>
      </c>
      <c r="DI337" s="176">
        <v>-341.75600000000003</v>
      </c>
      <c r="DJ337" s="176">
        <v>-347.97500000000002</v>
      </c>
      <c r="DK337" s="176">
        <v>-472.327</v>
      </c>
      <c r="DL337" s="176">
        <v>-3137.0940000000001</v>
      </c>
      <c r="DM337" s="176">
        <v>-3238.201</v>
      </c>
      <c r="DN337" s="176">
        <v>-1147.7249999999999</v>
      </c>
      <c r="DO337" s="176">
        <v>-219086.28099999999</v>
      </c>
      <c r="DP337" s="176">
        <v>-1278.6679999999999</v>
      </c>
      <c r="DQ337" s="176">
        <v>-2062.123</v>
      </c>
      <c r="DR337" s="176">
        <v>372.15200000000004</v>
      </c>
      <c r="DS337" s="176">
        <v>-501.024</v>
      </c>
      <c r="DT337" s="176">
        <v>547.41700000000003</v>
      </c>
      <c r="DU337" s="176">
        <v>-250.02699999999999</v>
      </c>
      <c r="DV337" s="176">
        <v>2322.9189999999999</v>
      </c>
      <c r="DW337" s="176">
        <v>-1118.165</v>
      </c>
      <c r="DX337" s="176">
        <v>1536.61</v>
      </c>
      <c r="DY337" s="176">
        <v>-249.476</v>
      </c>
      <c r="DZ337" s="176">
        <v>167.17599999999999</v>
      </c>
      <c r="EA337" s="176">
        <v>-745.95399999999995</v>
      </c>
      <c r="EB337" s="176">
        <v>-247.91</v>
      </c>
      <c r="EC337" s="176">
        <v>-1748.338</v>
      </c>
      <c r="ED337" s="176">
        <v>715.76800000000003</v>
      </c>
      <c r="EE337" s="176">
        <v>148881.247</v>
      </c>
      <c r="EF337" s="277">
        <f t="shared" si="10"/>
        <v>-230521.52099999998</v>
      </c>
      <c r="EG337" s="277">
        <f t="shared" si="11"/>
        <v>149811.26699999999</v>
      </c>
    </row>
    <row r="338" spans="1:137" s="9" customFormat="1" x14ac:dyDescent="0.2">
      <c r="A338" s="255" t="str">
        <f>IF('1'!$A$1=1,B338,C338)</f>
        <v>Short-term</v>
      </c>
      <c r="B338" s="256" t="s">
        <v>173</v>
      </c>
      <c r="C338" s="256" t="s">
        <v>172</v>
      </c>
      <c r="D338" s="176">
        <v>15.813000000000001</v>
      </c>
      <c r="E338" s="176">
        <v>0</v>
      </c>
      <c r="F338" s="176">
        <v>0</v>
      </c>
      <c r="G338" s="176">
        <v>0</v>
      </c>
      <c r="H338" s="176">
        <v>0</v>
      </c>
      <c r="I338" s="176">
        <v>0</v>
      </c>
      <c r="J338" s="176">
        <v>0</v>
      </c>
      <c r="K338" s="176">
        <v>0</v>
      </c>
      <c r="L338" s="176">
        <v>-87.134</v>
      </c>
      <c r="M338" s="176">
        <v>0</v>
      </c>
      <c r="N338" s="176">
        <v>0</v>
      </c>
      <c r="O338" s="176">
        <v>0</v>
      </c>
      <c r="P338" s="176">
        <v>0</v>
      </c>
      <c r="Q338" s="176">
        <v>0</v>
      </c>
      <c r="R338" s="176">
        <v>0</v>
      </c>
      <c r="S338" s="176">
        <v>0</v>
      </c>
      <c r="T338" s="176">
        <v>0</v>
      </c>
      <c r="U338" s="176">
        <v>0</v>
      </c>
      <c r="V338" s="176">
        <v>0</v>
      </c>
      <c r="W338" s="176">
        <v>0</v>
      </c>
      <c r="X338" s="176">
        <v>0</v>
      </c>
      <c r="Y338" s="176">
        <v>0</v>
      </c>
      <c r="Z338" s="176">
        <v>0</v>
      </c>
      <c r="AA338" s="176">
        <v>0</v>
      </c>
      <c r="AB338" s="176">
        <v>0</v>
      </c>
      <c r="AC338" s="176">
        <v>0</v>
      </c>
      <c r="AD338" s="176">
        <v>0</v>
      </c>
      <c r="AE338" s="176">
        <v>0</v>
      </c>
      <c r="AF338" s="176">
        <v>0</v>
      </c>
      <c r="AG338" s="176">
        <v>0</v>
      </c>
      <c r="AH338" s="176">
        <v>0</v>
      </c>
      <c r="AI338" s="176">
        <v>0</v>
      </c>
      <c r="AJ338" s="176">
        <v>0</v>
      </c>
      <c r="AK338" s="176">
        <v>0</v>
      </c>
      <c r="AL338" s="176">
        <v>0</v>
      </c>
      <c r="AM338" s="176">
        <v>0</v>
      </c>
      <c r="AN338" s="176">
        <v>1336.413</v>
      </c>
      <c r="AO338" s="176">
        <v>4564.7359999999999</v>
      </c>
      <c r="AP338" s="176">
        <v>0</v>
      </c>
      <c r="AQ338" s="176">
        <v>-3582.79</v>
      </c>
      <c r="AR338" s="176">
        <v>-628.34900000000005</v>
      </c>
      <c r="AS338" s="176">
        <v>-812.26700000000005</v>
      </c>
      <c r="AT338" s="176">
        <v>-924.024</v>
      </c>
      <c r="AU338" s="176">
        <v>18990.205999999998</v>
      </c>
      <c r="AV338" s="176">
        <v>140.95599999999999</v>
      </c>
      <c r="AW338" s="176">
        <v>309.40100000000001</v>
      </c>
      <c r="AX338" s="176">
        <v>-19860.717000000001</v>
      </c>
      <c r="AY338" s="176">
        <v>83.367000000000004</v>
      </c>
      <c r="AZ338" s="176">
        <v>3540.6550000000002</v>
      </c>
      <c r="BA338" s="176">
        <v>814.82</v>
      </c>
      <c r="BB338" s="176">
        <v>1638.6759999999999</v>
      </c>
      <c r="BC338" s="176">
        <v>7963.0140000000001</v>
      </c>
      <c r="BD338" s="176">
        <v>3666.66</v>
      </c>
      <c r="BE338" s="176">
        <v>477.00200000000001</v>
      </c>
      <c r="BF338" s="176">
        <v>-1390.5730000000001</v>
      </c>
      <c r="BG338" s="176">
        <v>-4670.6930000000002</v>
      </c>
      <c r="BH338" s="176">
        <v>-2848.518</v>
      </c>
      <c r="BI338" s="176">
        <v>-2207.9299999999998</v>
      </c>
      <c r="BJ338" s="176">
        <v>-1827.5640000000001</v>
      </c>
      <c r="BK338" s="176">
        <v>-1086.0340000000001</v>
      </c>
      <c r="BL338" s="176">
        <v>-964.774</v>
      </c>
      <c r="BM338" s="176">
        <v>147.57900000000001</v>
      </c>
      <c r="BN338" s="176">
        <v>-818.78099999999995</v>
      </c>
      <c r="BO338" s="176">
        <v>-1660.704</v>
      </c>
      <c r="BP338" s="176">
        <v>-402.21499999999997</v>
      </c>
      <c r="BQ338" s="176">
        <v>240.36600000000001</v>
      </c>
      <c r="BR338" s="176">
        <v>-1666.0830000000001</v>
      </c>
      <c r="BS338" s="176">
        <v>110.086</v>
      </c>
      <c r="BT338" s="176">
        <v>27.977</v>
      </c>
      <c r="BU338" s="176">
        <v>0</v>
      </c>
      <c r="BV338" s="176">
        <v>-1160.7159999999999</v>
      </c>
      <c r="BW338" s="176">
        <v>2169.0680000000002</v>
      </c>
      <c r="BX338" s="176">
        <v>1128.7909999999999</v>
      </c>
      <c r="BY338" s="176">
        <v>780.77</v>
      </c>
      <c r="BZ338" s="176">
        <v>1000.64</v>
      </c>
      <c r="CA338" s="176">
        <v>-1284.78</v>
      </c>
      <c r="CB338" s="176">
        <v>-303.63099999999997</v>
      </c>
      <c r="CC338" s="176">
        <v>-326.87799999999999</v>
      </c>
      <c r="CD338" s="176">
        <v>-517.07600000000002</v>
      </c>
      <c r="CE338" s="176">
        <v>-26.785</v>
      </c>
      <c r="CF338" s="176">
        <v>-294.00599999999997</v>
      </c>
      <c r="CG338" s="176">
        <v>-1529.731</v>
      </c>
      <c r="CH338" s="176">
        <v>-343.80099999999999</v>
      </c>
      <c r="CI338" s="176">
        <v>-299.34800000000001</v>
      </c>
      <c r="CJ338" s="176">
        <v>-195.869</v>
      </c>
      <c r="CK338" s="176">
        <v>-539.86</v>
      </c>
      <c r="CL338" s="176">
        <v>29.254999999999999</v>
      </c>
      <c r="CM338" s="176">
        <v>0</v>
      </c>
      <c r="CN338" s="176">
        <v>263.29399999999998</v>
      </c>
      <c r="CO338" s="176">
        <v>789.88199999999995</v>
      </c>
      <c r="CP338" s="176">
        <v>-63.7</v>
      </c>
      <c r="CQ338" s="176">
        <v>36.569000000000003</v>
      </c>
      <c r="CR338" s="176">
        <v>-109.706</v>
      </c>
      <c r="CS338" s="176">
        <v>-219.41200000000001</v>
      </c>
      <c r="CT338" s="176">
        <v>402.255</v>
      </c>
      <c r="CU338" s="176">
        <v>841.07799999999997</v>
      </c>
      <c r="CV338" s="176">
        <v>5521.8590000000004</v>
      </c>
      <c r="CW338" s="176">
        <v>73.137</v>
      </c>
      <c r="CX338" s="176">
        <v>-1718.7239999999999</v>
      </c>
      <c r="CY338" s="176">
        <v>-2523.2330000000002</v>
      </c>
      <c r="CZ338" s="176">
        <v>-73.137</v>
      </c>
      <c r="DA338" s="176">
        <v>0</v>
      </c>
      <c r="DB338" s="176">
        <v>-2925.4879999999998</v>
      </c>
      <c r="DC338" s="176">
        <v>73.137</v>
      </c>
      <c r="DD338" s="176">
        <v>-109.706</v>
      </c>
      <c r="DE338" s="176">
        <v>-36.518999999999998</v>
      </c>
      <c r="DF338" s="176">
        <v>0</v>
      </c>
      <c r="DG338" s="176">
        <v>37.094000000000001</v>
      </c>
      <c r="DH338" s="176">
        <v>-37.868000000000002</v>
      </c>
      <c r="DI338" s="176">
        <v>-37.972999999999999</v>
      </c>
      <c r="DJ338" s="176">
        <v>-889.26900000000001</v>
      </c>
      <c r="DK338" s="176">
        <v>0</v>
      </c>
      <c r="DL338" s="176">
        <v>-119.13</v>
      </c>
      <c r="DM338" s="176">
        <v>0</v>
      </c>
      <c r="DN338" s="176">
        <v>0</v>
      </c>
      <c r="DO338" s="176">
        <v>0</v>
      </c>
      <c r="DP338" s="176">
        <v>0</v>
      </c>
      <c r="DQ338" s="176">
        <v>0</v>
      </c>
      <c r="DR338" s="176">
        <v>-82.700999999999993</v>
      </c>
      <c r="DS338" s="176">
        <v>0</v>
      </c>
      <c r="DT338" s="176">
        <v>0</v>
      </c>
      <c r="DU338" s="176">
        <v>0</v>
      </c>
      <c r="DV338" s="176">
        <v>0</v>
      </c>
      <c r="DW338" s="176">
        <v>0</v>
      </c>
      <c r="DX338" s="176">
        <v>0</v>
      </c>
      <c r="DY338" s="176">
        <v>0</v>
      </c>
      <c r="DZ338" s="176">
        <v>0</v>
      </c>
      <c r="EA338" s="176">
        <v>0</v>
      </c>
      <c r="EB338" s="176">
        <v>0</v>
      </c>
      <c r="EC338" s="176">
        <v>0</v>
      </c>
      <c r="ED338" s="176">
        <v>0</v>
      </c>
      <c r="EE338" s="176">
        <v>0</v>
      </c>
      <c r="EF338" s="277">
        <f t="shared" si="10"/>
        <v>-1166.941</v>
      </c>
      <c r="EG338" s="277">
        <f t="shared" si="11"/>
        <v>0</v>
      </c>
    </row>
    <row r="339" spans="1:137" s="9" customFormat="1" x14ac:dyDescent="0.2">
      <c r="A339" s="255" t="str">
        <f>IF('1'!$A$1=1,B339,C339)</f>
        <v>Long-term</v>
      </c>
      <c r="B339" s="256" t="s">
        <v>175</v>
      </c>
      <c r="C339" s="256" t="s">
        <v>174</v>
      </c>
      <c r="D339" s="176">
        <v>-632.50699999999995</v>
      </c>
      <c r="E339" s="176">
        <v>-1468.7940000000001</v>
      </c>
      <c r="F339" s="176">
        <v>-348.84300000000002</v>
      </c>
      <c r="G339" s="176">
        <v>-749.41300000000001</v>
      </c>
      <c r="H339" s="176">
        <v>20413.29</v>
      </c>
      <c r="I339" s="176">
        <v>-764.38199999999995</v>
      </c>
      <c r="J339" s="176">
        <v>-1653.56</v>
      </c>
      <c r="K339" s="176">
        <v>-367.65699999999998</v>
      </c>
      <c r="L339" s="176">
        <v>1459.489</v>
      </c>
      <c r="M339" s="176">
        <v>1354.1610000000001</v>
      </c>
      <c r="N339" s="176">
        <v>1468.6949999999999</v>
      </c>
      <c r="O339" s="176">
        <v>1427.912</v>
      </c>
      <c r="P339" s="176">
        <v>-1067.4259999999999</v>
      </c>
      <c r="Q339" s="176">
        <v>26.393000000000001</v>
      </c>
      <c r="R339" s="176">
        <v>-26.356000000000002</v>
      </c>
      <c r="S339" s="176">
        <v>-205.036</v>
      </c>
      <c r="T339" s="176">
        <v>50.412999999999997</v>
      </c>
      <c r="U339" s="176">
        <v>0</v>
      </c>
      <c r="V339" s="176">
        <v>-24.817</v>
      </c>
      <c r="W339" s="176">
        <v>-4361.277</v>
      </c>
      <c r="X339" s="176">
        <v>26117.809000000001</v>
      </c>
      <c r="Y339" s="176">
        <v>-7675.6670000000004</v>
      </c>
      <c r="Z339" s="176">
        <v>-2827.1030000000001</v>
      </c>
      <c r="AA339" s="176">
        <v>-2751.4749999999999</v>
      </c>
      <c r="AB339" s="176">
        <v>-135.75299999999999</v>
      </c>
      <c r="AC339" s="176">
        <v>-432.44400000000002</v>
      </c>
      <c r="AD339" s="176">
        <v>-513.03</v>
      </c>
      <c r="AE339" s="176">
        <v>26.856999999999999</v>
      </c>
      <c r="AF339" s="176">
        <v>-26.423999999999999</v>
      </c>
      <c r="AG339" s="176">
        <v>391.63299999999998</v>
      </c>
      <c r="AH339" s="176">
        <v>-155.816</v>
      </c>
      <c r="AI339" s="176">
        <v>563.976</v>
      </c>
      <c r="AJ339" s="176">
        <v>36813.135999999999</v>
      </c>
      <c r="AK339" s="176">
        <v>1785.883</v>
      </c>
      <c r="AL339" s="176">
        <v>240.34700000000001</v>
      </c>
      <c r="AM339" s="176">
        <v>522.81399999999996</v>
      </c>
      <c r="AN339" s="176">
        <v>1961.9690000000001</v>
      </c>
      <c r="AO339" s="176">
        <v>869.47400000000005</v>
      </c>
      <c r="AP339" s="176">
        <v>711.21299999999997</v>
      </c>
      <c r="AQ339" s="176">
        <v>1019.918</v>
      </c>
      <c r="AR339" s="176">
        <v>-471.262</v>
      </c>
      <c r="AS339" s="176">
        <v>0</v>
      </c>
      <c r="AT339" s="176">
        <v>-369.61</v>
      </c>
      <c r="AU339" s="176">
        <v>-1181.7349999999999</v>
      </c>
      <c r="AV339" s="176">
        <v>-704.78200000000004</v>
      </c>
      <c r="AW339" s="176">
        <v>-253.14599999999999</v>
      </c>
      <c r="AX339" s="176">
        <v>55196.591999999997</v>
      </c>
      <c r="AY339" s="176">
        <v>-111.157</v>
      </c>
      <c r="AZ339" s="176">
        <v>2341.8510000000001</v>
      </c>
      <c r="BA339" s="176">
        <v>407.41</v>
      </c>
      <c r="BB339" s="176">
        <v>14855.535</v>
      </c>
      <c r="BC339" s="176">
        <v>8123.8829999999998</v>
      </c>
      <c r="BD339" s="176">
        <v>-24031.13</v>
      </c>
      <c r="BE339" s="176">
        <v>44679.186999999998</v>
      </c>
      <c r="BF339" s="176">
        <v>31880.178</v>
      </c>
      <c r="BG339" s="176">
        <v>5402.8559999999998</v>
      </c>
      <c r="BH339" s="176">
        <v>-2650.36</v>
      </c>
      <c r="BI339" s="176">
        <v>4639.1350000000002</v>
      </c>
      <c r="BJ339" s="176">
        <v>6408.6570000000002</v>
      </c>
      <c r="BK339" s="176">
        <v>13244.893</v>
      </c>
      <c r="BL339" s="176">
        <v>42546.536</v>
      </c>
      <c r="BM339" s="176">
        <v>3123.759</v>
      </c>
      <c r="BN339" s="176">
        <v>-6920.0209999999997</v>
      </c>
      <c r="BO339" s="176">
        <v>-6697.2650000000003</v>
      </c>
      <c r="BP339" s="176">
        <v>-33142.510999999999</v>
      </c>
      <c r="BQ339" s="176">
        <v>-6463.1769999999997</v>
      </c>
      <c r="BR339" s="176">
        <v>26029.134999999998</v>
      </c>
      <c r="BS339" s="176">
        <v>-5449.241</v>
      </c>
      <c r="BT339" s="176">
        <v>-43000.214</v>
      </c>
      <c r="BU339" s="176">
        <v>-4163.768</v>
      </c>
      <c r="BV339" s="176">
        <v>-2859.3249999999998</v>
      </c>
      <c r="BW339" s="176">
        <v>27211.949000000001</v>
      </c>
      <c r="BX339" s="176">
        <v>9002.107</v>
      </c>
      <c r="BY339" s="176">
        <v>5772.125</v>
      </c>
      <c r="BZ339" s="176">
        <v>1612.1420000000001</v>
      </c>
      <c r="CA339" s="176">
        <v>28935.49</v>
      </c>
      <c r="CB339" s="176">
        <v>1159.32</v>
      </c>
      <c r="CC339" s="176">
        <v>11250.066000000001</v>
      </c>
      <c r="CD339" s="176">
        <v>10559.245000000001</v>
      </c>
      <c r="CE339" s="176">
        <v>-7874.7460000000001</v>
      </c>
      <c r="CF339" s="176">
        <v>-52921.023999999998</v>
      </c>
      <c r="CG339" s="176">
        <v>-2426.471</v>
      </c>
      <c r="CH339" s="176">
        <v>-3570.24</v>
      </c>
      <c r="CI339" s="176">
        <v>462.62900000000002</v>
      </c>
      <c r="CJ339" s="176">
        <v>-11920.021000000001</v>
      </c>
      <c r="CK339" s="176">
        <v>-9433.3369999999995</v>
      </c>
      <c r="CL339" s="176">
        <v>0</v>
      </c>
      <c r="CM339" s="176">
        <v>-409.56900000000002</v>
      </c>
      <c r="CN339" s="176">
        <v>-2281.8820000000001</v>
      </c>
      <c r="CO339" s="176">
        <v>-2837.7249999999999</v>
      </c>
      <c r="CP339" s="176">
        <v>-159.25</v>
      </c>
      <c r="CQ339" s="176">
        <v>-2084.41</v>
      </c>
      <c r="CR339" s="176">
        <v>-182.84299999999999</v>
      </c>
      <c r="CS339" s="176">
        <v>-7167.4459999999999</v>
      </c>
      <c r="CT339" s="176">
        <v>-2559.8020000000001</v>
      </c>
      <c r="CU339" s="176">
        <v>-1133.627</v>
      </c>
      <c r="CV339" s="176">
        <v>621.66600000000005</v>
      </c>
      <c r="CW339" s="176">
        <v>-5850.9759999999997</v>
      </c>
      <c r="CX339" s="176">
        <v>2962.0569999999998</v>
      </c>
      <c r="CY339" s="176">
        <v>-146.274</v>
      </c>
      <c r="CZ339" s="176">
        <v>-2962.0569999999998</v>
      </c>
      <c r="DA339" s="176">
        <v>3181.4679999999998</v>
      </c>
      <c r="DB339" s="176">
        <v>3437.4479999999999</v>
      </c>
      <c r="DC339" s="176">
        <v>-2303.8220000000001</v>
      </c>
      <c r="DD339" s="176">
        <v>-585.09799999999996</v>
      </c>
      <c r="DE339" s="176">
        <v>584.303</v>
      </c>
      <c r="DF339" s="176">
        <v>-2711.6570000000002</v>
      </c>
      <c r="DG339" s="176">
        <v>-370.93900000000002</v>
      </c>
      <c r="DH339" s="176">
        <v>757.36900000000003</v>
      </c>
      <c r="DI339" s="176">
        <v>-303.78300000000002</v>
      </c>
      <c r="DJ339" s="176">
        <v>541.29399999999998</v>
      </c>
      <c r="DK339" s="176">
        <v>-472.327</v>
      </c>
      <c r="DL339" s="176">
        <v>-3017.9639999999999</v>
      </c>
      <c r="DM339" s="176">
        <v>-3238.201</v>
      </c>
      <c r="DN339" s="176">
        <v>-1147.7249999999999</v>
      </c>
      <c r="DO339" s="176">
        <v>-219086.28099999999</v>
      </c>
      <c r="DP339" s="176">
        <v>-1278.6679999999999</v>
      </c>
      <c r="DQ339" s="176">
        <v>-2062.123</v>
      </c>
      <c r="DR339" s="176">
        <v>454.85300000000001</v>
      </c>
      <c r="DS339" s="176">
        <v>-501.024</v>
      </c>
      <c r="DT339" s="176">
        <v>547.41700000000003</v>
      </c>
      <c r="DU339" s="176">
        <v>-250.02699999999999</v>
      </c>
      <c r="DV339" s="176">
        <v>2322.9189999999999</v>
      </c>
      <c r="DW339" s="176">
        <v>-1118.165</v>
      </c>
      <c r="DX339" s="176">
        <v>1536.61</v>
      </c>
      <c r="DY339" s="176">
        <v>-249.476</v>
      </c>
      <c r="DZ339" s="176">
        <v>167.17599999999999</v>
      </c>
      <c r="EA339" s="176">
        <v>-745.95399999999995</v>
      </c>
      <c r="EB339" s="176">
        <v>-247.91</v>
      </c>
      <c r="EC339" s="176">
        <v>-1748.338</v>
      </c>
      <c r="ED339" s="176">
        <v>715.76800000000003</v>
      </c>
      <c r="EE339" s="176">
        <v>148881.247</v>
      </c>
      <c r="EF339" s="277">
        <f t="shared" si="10"/>
        <v>-229354.58</v>
      </c>
      <c r="EG339" s="277">
        <f t="shared" si="11"/>
        <v>149811.26699999999</v>
      </c>
    </row>
    <row r="340" spans="1:137" s="9" customFormat="1" x14ac:dyDescent="0.2">
      <c r="A340" s="248" t="str">
        <f>IF('1'!$A$1=1,B340,C340)</f>
        <v>Other sectors</v>
      </c>
      <c r="B340" s="247" t="s">
        <v>93</v>
      </c>
      <c r="C340" s="247" t="s">
        <v>94</v>
      </c>
      <c r="D340" s="176">
        <v>-253.00299999999999</v>
      </c>
      <c r="E340" s="176">
        <v>-611.99699999999996</v>
      </c>
      <c r="F340" s="176">
        <v>116.28100000000001</v>
      </c>
      <c r="G340" s="176">
        <v>-3747.0630000000001</v>
      </c>
      <c r="H340" s="176">
        <v>-146.40700000000001</v>
      </c>
      <c r="I340" s="176">
        <v>-191.095</v>
      </c>
      <c r="J340" s="176">
        <v>0</v>
      </c>
      <c r="K340" s="176">
        <v>21.626999999999999</v>
      </c>
      <c r="L340" s="176">
        <v>-43.567</v>
      </c>
      <c r="M340" s="176">
        <v>655.23900000000003</v>
      </c>
      <c r="N340" s="176">
        <v>1072.3810000000001</v>
      </c>
      <c r="O340" s="176">
        <v>-23.408000000000001</v>
      </c>
      <c r="P340" s="176">
        <v>-169.81800000000001</v>
      </c>
      <c r="Q340" s="176">
        <v>-580.64700000000005</v>
      </c>
      <c r="R340" s="176">
        <v>-105.425</v>
      </c>
      <c r="S340" s="176">
        <v>615.10800000000006</v>
      </c>
      <c r="T340" s="176">
        <v>-428.51</v>
      </c>
      <c r="U340" s="176">
        <v>0</v>
      </c>
      <c r="V340" s="176">
        <v>-49.634</v>
      </c>
      <c r="W340" s="176">
        <v>0</v>
      </c>
      <c r="X340" s="176">
        <v>420.40699999999998</v>
      </c>
      <c r="Y340" s="176">
        <v>-206.05799999999999</v>
      </c>
      <c r="Z340" s="176">
        <v>-25.701000000000001</v>
      </c>
      <c r="AA340" s="176">
        <v>0</v>
      </c>
      <c r="AB340" s="176">
        <v>0</v>
      </c>
      <c r="AC340" s="176">
        <v>-54.055999999999997</v>
      </c>
      <c r="AD340" s="176">
        <v>0</v>
      </c>
      <c r="AE340" s="176">
        <v>1074.2729999999999</v>
      </c>
      <c r="AF340" s="176">
        <v>3884.2829999999999</v>
      </c>
      <c r="AG340" s="176">
        <v>2715.3209999999999</v>
      </c>
      <c r="AH340" s="176">
        <v>-181.785</v>
      </c>
      <c r="AI340" s="176">
        <v>-25.635000000000002</v>
      </c>
      <c r="AJ340" s="176">
        <v>417.738</v>
      </c>
      <c r="AK340" s="176">
        <v>0</v>
      </c>
      <c r="AL340" s="176">
        <v>0</v>
      </c>
      <c r="AM340" s="176">
        <v>0</v>
      </c>
      <c r="AN340" s="176">
        <v>-28.434000000000001</v>
      </c>
      <c r="AO340" s="176">
        <v>0</v>
      </c>
      <c r="AP340" s="176">
        <v>1159.0129999999999</v>
      </c>
      <c r="AQ340" s="176">
        <v>3007.451</v>
      </c>
      <c r="AR340" s="176">
        <v>26.181000000000001</v>
      </c>
      <c r="AS340" s="176">
        <v>366.83</v>
      </c>
      <c r="AT340" s="176">
        <v>-2481.665</v>
      </c>
      <c r="AU340" s="176">
        <v>-549.64400000000001</v>
      </c>
      <c r="AV340" s="176">
        <v>-225.53</v>
      </c>
      <c r="AW340" s="176">
        <v>0</v>
      </c>
      <c r="AX340" s="176">
        <v>-726.27099999999996</v>
      </c>
      <c r="AY340" s="176">
        <v>-333.47</v>
      </c>
      <c r="AZ340" s="176">
        <v>-139.39599999999999</v>
      </c>
      <c r="BA340" s="176">
        <v>787.66</v>
      </c>
      <c r="BB340" s="176">
        <v>-7065.11</v>
      </c>
      <c r="BC340" s="176">
        <v>160.869</v>
      </c>
      <c r="BD340" s="176">
        <v>26.379000000000001</v>
      </c>
      <c r="BE340" s="176">
        <v>53</v>
      </c>
      <c r="BF340" s="176">
        <v>39399.574000000001</v>
      </c>
      <c r="BG340" s="176">
        <v>75.741</v>
      </c>
      <c r="BH340" s="176">
        <v>6687.826</v>
      </c>
      <c r="BI340" s="176">
        <v>148.84899999999999</v>
      </c>
      <c r="BJ340" s="176">
        <v>12427.434999999999</v>
      </c>
      <c r="BK340" s="176">
        <v>188.875</v>
      </c>
      <c r="BL340" s="176">
        <v>361.79</v>
      </c>
      <c r="BM340" s="176">
        <v>12495.034</v>
      </c>
      <c r="BN340" s="176">
        <v>-1637.5619999999999</v>
      </c>
      <c r="BO340" s="176">
        <v>190.57300000000001</v>
      </c>
      <c r="BP340" s="176">
        <v>-321.77199999999999</v>
      </c>
      <c r="BQ340" s="176">
        <v>213.65899999999999</v>
      </c>
      <c r="BR340" s="176">
        <v>-355.06700000000001</v>
      </c>
      <c r="BS340" s="176">
        <v>192.65</v>
      </c>
      <c r="BT340" s="176">
        <v>-1986.347</v>
      </c>
      <c r="BU340" s="176">
        <v>-226.6</v>
      </c>
      <c r="BV340" s="176">
        <v>-339.72199999999998</v>
      </c>
      <c r="BW340" s="176">
        <v>309.86700000000002</v>
      </c>
      <c r="BX340" s="176">
        <v>197.53800000000001</v>
      </c>
      <c r="BY340" s="176">
        <v>195.19300000000001</v>
      </c>
      <c r="BZ340" s="176">
        <v>-1862.3030000000001</v>
      </c>
      <c r="CA340" s="176">
        <v>-55.86</v>
      </c>
      <c r="CB340" s="176">
        <v>-496.851</v>
      </c>
      <c r="CC340" s="176">
        <v>19285.828000000001</v>
      </c>
      <c r="CD340" s="176">
        <v>8382.0810000000001</v>
      </c>
      <c r="CE340" s="176">
        <v>214.279</v>
      </c>
      <c r="CF340" s="176">
        <v>-1951.1289999999999</v>
      </c>
      <c r="CG340" s="176">
        <v>237.37200000000001</v>
      </c>
      <c r="CH340" s="176">
        <v>21447.883999999998</v>
      </c>
      <c r="CI340" s="176">
        <v>108.854</v>
      </c>
      <c r="CJ340" s="176">
        <v>-839.43799999999999</v>
      </c>
      <c r="CK340" s="176">
        <v>0</v>
      </c>
      <c r="CL340" s="176">
        <v>234.03899999999999</v>
      </c>
      <c r="CM340" s="176">
        <v>204.78399999999999</v>
      </c>
      <c r="CN340" s="176">
        <v>175.529</v>
      </c>
      <c r="CO340" s="176">
        <v>204.78399999999999</v>
      </c>
      <c r="CP340" s="176">
        <v>2388.7559999999999</v>
      </c>
      <c r="CQ340" s="176">
        <v>292.54899999999998</v>
      </c>
      <c r="CR340" s="176">
        <v>292.54899999999998</v>
      </c>
      <c r="CS340" s="176">
        <v>292.54899999999998</v>
      </c>
      <c r="CT340" s="176">
        <v>1023.921</v>
      </c>
      <c r="CU340" s="176">
        <v>1097.058</v>
      </c>
      <c r="CV340" s="176">
        <v>292.54899999999998</v>
      </c>
      <c r="CW340" s="176">
        <v>-4461.3689999999997</v>
      </c>
      <c r="CX340" s="176">
        <v>292.54899999999998</v>
      </c>
      <c r="CY340" s="176">
        <v>292.54899999999998</v>
      </c>
      <c r="CZ340" s="176">
        <v>1023.921</v>
      </c>
      <c r="DA340" s="176">
        <v>292.54899999999998</v>
      </c>
      <c r="DB340" s="176">
        <v>292.54899999999998</v>
      </c>
      <c r="DC340" s="176">
        <v>292.54899999999998</v>
      </c>
      <c r="DD340" s="176">
        <v>-1755.2929999999999</v>
      </c>
      <c r="DE340" s="176">
        <v>292.15199999999999</v>
      </c>
      <c r="DF340" s="176">
        <v>-3579.3870000000002</v>
      </c>
      <c r="DG340" s="176">
        <v>296.75099999999998</v>
      </c>
      <c r="DH340" s="176">
        <v>-3976.19</v>
      </c>
      <c r="DI340" s="176">
        <v>265.81</v>
      </c>
      <c r="DJ340" s="176">
        <v>270.64699999999999</v>
      </c>
      <c r="DK340" s="176">
        <v>275.524</v>
      </c>
      <c r="DL340" s="176">
        <v>-6830.1289999999999</v>
      </c>
      <c r="DM340" s="176">
        <v>202.38800000000001</v>
      </c>
      <c r="DN340" s="176">
        <v>-6558.4279999999999</v>
      </c>
      <c r="DO340" s="176">
        <v>205.947</v>
      </c>
      <c r="DP340" s="176">
        <v>206.23699999999999</v>
      </c>
      <c r="DQ340" s="176">
        <v>206.21199999999999</v>
      </c>
      <c r="DR340" s="176">
        <v>6533.3419999999996</v>
      </c>
      <c r="DS340" s="176">
        <v>250.512</v>
      </c>
      <c r="DT340" s="176">
        <v>6990.0879999999997</v>
      </c>
      <c r="DU340" s="176">
        <v>-3917.0830000000001</v>
      </c>
      <c r="DV340" s="176">
        <v>248.88399999999999</v>
      </c>
      <c r="DW340" s="176">
        <v>248.48099999999999</v>
      </c>
      <c r="DX340" s="176">
        <v>1412.02</v>
      </c>
      <c r="DY340" s="176">
        <v>249.476</v>
      </c>
      <c r="DZ340" s="176">
        <v>-6728.85</v>
      </c>
      <c r="EA340" s="176">
        <v>41.442</v>
      </c>
      <c r="EB340" s="176">
        <v>247.91</v>
      </c>
      <c r="EC340" s="176">
        <v>249.76300000000001</v>
      </c>
      <c r="ED340" s="176">
        <v>926.28800000000001</v>
      </c>
      <c r="EE340" s="176">
        <v>168.8</v>
      </c>
      <c r="EF340" s="277">
        <f t="shared" si="10"/>
        <v>-8948.1279999999988</v>
      </c>
      <c r="EG340" s="277">
        <f t="shared" si="11"/>
        <v>137.21899999999886</v>
      </c>
    </row>
    <row r="341" spans="1:137" s="9" customFormat="1" x14ac:dyDescent="0.2">
      <c r="A341" s="255" t="str">
        <f>IF('1'!$A$1=1,B341,C341)</f>
        <v>Short-term</v>
      </c>
      <c r="B341" s="256" t="s">
        <v>173</v>
      </c>
      <c r="C341" s="256" t="s">
        <v>172</v>
      </c>
      <c r="D341" s="176">
        <v>0</v>
      </c>
      <c r="E341" s="176">
        <v>0</v>
      </c>
      <c r="F341" s="176">
        <v>0</v>
      </c>
      <c r="G341" s="176">
        <v>0</v>
      </c>
      <c r="H341" s="176">
        <v>0</v>
      </c>
      <c r="I341" s="176">
        <v>0</v>
      </c>
      <c r="J341" s="176">
        <v>0</v>
      </c>
      <c r="K341" s="176">
        <v>0</v>
      </c>
      <c r="L341" s="176">
        <v>0</v>
      </c>
      <c r="M341" s="176">
        <v>0</v>
      </c>
      <c r="N341" s="176">
        <v>0</v>
      </c>
      <c r="O341" s="176">
        <v>0</v>
      </c>
      <c r="P341" s="176">
        <v>0</v>
      </c>
      <c r="Q341" s="176">
        <v>0</v>
      </c>
      <c r="R341" s="176">
        <v>0</v>
      </c>
      <c r="S341" s="176">
        <v>102.518</v>
      </c>
      <c r="T341" s="176">
        <v>0</v>
      </c>
      <c r="U341" s="176">
        <v>0</v>
      </c>
      <c r="V341" s="176">
        <v>0</v>
      </c>
      <c r="W341" s="176">
        <v>0</v>
      </c>
      <c r="X341" s="176">
        <v>0</v>
      </c>
      <c r="Y341" s="176">
        <v>0</v>
      </c>
      <c r="Z341" s="176">
        <v>0</v>
      </c>
      <c r="AA341" s="176">
        <v>0</v>
      </c>
      <c r="AB341" s="176">
        <v>0</v>
      </c>
      <c r="AC341" s="176">
        <v>0</v>
      </c>
      <c r="AD341" s="176">
        <v>0</v>
      </c>
      <c r="AE341" s="176">
        <v>0</v>
      </c>
      <c r="AF341" s="176">
        <v>0</v>
      </c>
      <c r="AG341" s="176">
        <v>0</v>
      </c>
      <c r="AH341" s="176">
        <v>0</v>
      </c>
      <c r="AI341" s="176">
        <v>0</v>
      </c>
      <c r="AJ341" s="176">
        <v>0</v>
      </c>
      <c r="AK341" s="176">
        <v>0</v>
      </c>
      <c r="AL341" s="176">
        <v>0</v>
      </c>
      <c r="AM341" s="176">
        <v>0</v>
      </c>
      <c r="AN341" s="176">
        <v>0</v>
      </c>
      <c r="AO341" s="176">
        <v>0</v>
      </c>
      <c r="AP341" s="176">
        <v>0</v>
      </c>
      <c r="AQ341" s="176">
        <v>0</v>
      </c>
      <c r="AR341" s="176">
        <v>0</v>
      </c>
      <c r="AS341" s="176">
        <v>0</v>
      </c>
      <c r="AT341" s="176">
        <v>0</v>
      </c>
      <c r="AU341" s="176">
        <v>0</v>
      </c>
      <c r="AV341" s="176">
        <v>0</v>
      </c>
      <c r="AW341" s="176">
        <v>0</v>
      </c>
      <c r="AX341" s="176">
        <v>0</v>
      </c>
      <c r="AY341" s="176">
        <v>0</v>
      </c>
      <c r="AZ341" s="176">
        <v>0</v>
      </c>
      <c r="BA341" s="176">
        <v>0</v>
      </c>
      <c r="BB341" s="176">
        <v>0</v>
      </c>
      <c r="BC341" s="176">
        <v>0</v>
      </c>
      <c r="BD341" s="176">
        <v>0</v>
      </c>
      <c r="BE341" s="176">
        <v>0</v>
      </c>
      <c r="BF341" s="176">
        <v>0</v>
      </c>
      <c r="BG341" s="176">
        <v>0</v>
      </c>
      <c r="BH341" s="176">
        <v>0</v>
      </c>
      <c r="BI341" s="176">
        <v>0</v>
      </c>
      <c r="BJ341" s="176">
        <v>0</v>
      </c>
      <c r="BK341" s="176">
        <v>0</v>
      </c>
      <c r="BL341" s="176">
        <v>0</v>
      </c>
      <c r="BM341" s="176">
        <v>0</v>
      </c>
      <c r="BN341" s="176">
        <v>0</v>
      </c>
      <c r="BO341" s="176">
        <v>0</v>
      </c>
      <c r="BP341" s="176">
        <v>0</v>
      </c>
      <c r="BQ341" s="176">
        <v>0</v>
      </c>
      <c r="BR341" s="176">
        <v>0</v>
      </c>
      <c r="BS341" s="176">
        <v>0</v>
      </c>
      <c r="BT341" s="176">
        <v>0</v>
      </c>
      <c r="BU341" s="176">
        <v>0</v>
      </c>
      <c r="BV341" s="176">
        <v>0</v>
      </c>
      <c r="BW341" s="176">
        <v>0</v>
      </c>
      <c r="BX341" s="176">
        <v>0</v>
      </c>
      <c r="BY341" s="176">
        <v>0</v>
      </c>
      <c r="BZ341" s="176">
        <v>0</v>
      </c>
      <c r="CA341" s="176">
        <v>0</v>
      </c>
      <c r="CB341" s="176">
        <v>0</v>
      </c>
      <c r="CC341" s="176">
        <v>0</v>
      </c>
      <c r="CD341" s="176">
        <v>0</v>
      </c>
      <c r="CE341" s="176">
        <v>0</v>
      </c>
      <c r="CF341" s="176">
        <v>0</v>
      </c>
      <c r="CG341" s="176">
        <v>0</v>
      </c>
      <c r="CH341" s="176">
        <v>0</v>
      </c>
      <c r="CI341" s="176">
        <v>0</v>
      </c>
      <c r="CJ341" s="176">
        <v>0</v>
      </c>
      <c r="CK341" s="176">
        <v>0</v>
      </c>
      <c r="CL341" s="176">
        <v>0</v>
      </c>
      <c r="CM341" s="176">
        <v>0</v>
      </c>
      <c r="CN341" s="176">
        <v>0</v>
      </c>
      <c r="CO341" s="176">
        <v>0</v>
      </c>
      <c r="CP341" s="176">
        <v>0</v>
      </c>
      <c r="CQ341" s="176">
        <v>0</v>
      </c>
      <c r="CR341" s="176">
        <v>0</v>
      </c>
      <c r="CS341" s="176">
        <v>0</v>
      </c>
      <c r="CT341" s="176">
        <v>0</v>
      </c>
      <c r="CU341" s="176">
        <v>0</v>
      </c>
      <c r="CV341" s="176">
        <v>0</v>
      </c>
      <c r="CW341" s="176">
        <v>0</v>
      </c>
      <c r="CX341" s="176">
        <v>0</v>
      </c>
      <c r="CY341" s="176">
        <v>0</v>
      </c>
      <c r="CZ341" s="176">
        <v>0</v>
      </c>
      <c r="DA341" s="176">
        <v>0</v>
      </c>
      <c r="DB341" s="176">
        <v>0</v>
      </c>
      <c r="DC341" s="176">
        <v>0</v>
      </c>
      <c r="DD341" s="176">
        <v>0</v>
      </c>
      <c r="DE341" s="176">
        <v>0</v>
      </c>
      <c r="DF341" s="176">
        <v>0</v>
      </c>
      <c r="DG341" s="176">
        <v>0</v>
      </c>
      <c r="DH341" s="176">
        <v>0</v>
      </c>
      <c r="DI341" s="176">
        <v>0</v>
      </c>
      <c r="DJ341" s="176">
        <v>0</v>
      </c>
      <c r="DK341" s="176">
        <v>0</v>
      </c>
      <c r="DL341" s="176">
        <v>0</v>
      </c>
      <c r="DM341" s="176">
        <v>0</v>
      </c>
      <c r="DN341" s="176">
        <v>0</v>
      </c>
      <c r="DO341" s="176">
        <v>0</v>
      </c>
      <c r="DP341" s="176">
        <v>0</v>
      </c>
      <c r="DQ341" s="176">
        <v>0</v>
      </c>
      <c r="DR341" s="176">
        <v>0</v>
      </c>
      <c r="DS341" s="176">
        <v>0</v>
      </c>
      <c r="DT341" s="176">
        <v>0</v>
      </c>
      <c r="DU341" s="176">
        <v>0</v>
      </c>
      <c r="DV341" s="176">
        <v>0</v>
      </c>
      <c r="DW341" s="176">
        <v>0</v>
      </c>
      <c r="DX341" s="176">
        <v>0</v>
      </c>
      <c r="DY341" s="176">
        <v>0</v>
      </c>
      <c r="DZ341" s="176">
        <v>0</v>
      </c>
      <c r="EA341" s="176">
        <v>0</v>
      </c>
      <c r="EB341" s="176">
        <v>0</v>
      </c>
      <c r="EC341" s="176">
        <v>0</v>
      </c>
      <c r="ED341" s="176">
        <v>0</v>
      </c>
      <c r="EE341" s="176">
        <v>0</v>
      </c>
      <c r="EF341" s="277">
        <f t="shared" si="10"/>
        <v>0</v>
      </c>
      <c r="EG341" s="277">
        <f t="shared" si="11"/>
        <v>0</v>
      </c>
    </row>
    <row r="342" spans="1:137" s="9" customFormat="1" x14ac:dyDescent="0.2">
      <c r="A342" s="255" t="str">
        <f>IF('1'!$A$1=1,B342,C342)</f>
        <v>Long-term</v>
      </c>
      <c r="B342" s="256" t="s">
        <v>175</v>
      </c>
      <c r="C342" s="256" t="s">
        <v>174</v>
      </c>
      <c r="D342" s="176">
        <v>-253.00299999999999</v>
      </c>
      <c r="E342" s="176">
        <v>-611.99699999999996</v>
      </c>
      <c r="F342" s="176">
        <v>116.28100000000001</v>
      </c>
      <c r="G342" s="176">
        <v>-3747.0630000000001</v>
      </c>
      <c r="H342" s="176">
        <v>-146.40700000000001</v>
      </c>
      <c r="I342" s="176">
        <v>-191.095</v>
      </c>
      <c r="J342" s="176">
        <v>0</v>
      </c>
      <c r="K342" s="176">
        <v>21.626999999999999</v>
      </c>
      <c r="L342" s="176">
        <v>-43.567</v>
      </c>
      <c r="M342" s="176">
        <v>655.23900000000003</v>
      </c>
      <c r="N342" s="176">
        <v>1072.3810000000001</v>
      </c>
      <c r="O342" s="176">
        <v>-23.408000000000001</v>
      </c>
      <c r="P342" s="176">
        <v>-169.81800000000001</v>
      </c>
      <c r="Q342" s="176">
        <v>-580.64700000000005</v>
      </c>
      <c r="R342" s="176">
        <v>-105.425</v>
      </c>
      <c r="S342" s="176">
        <v>512.59</v>
      </c>
      <c r="T342" s="176">
        <v>-428.51</v>
      </c>
      <c r="U342" s="176">
        <v>0</v>
      </c>
      <c r="V342" s="176">
        <v>-49.634</v>
      </c>
      <c r="W342" s="176">
        <v>0</v>
      </c>
      <c r="X342" s="176">
        <v>420.40699999999998</v>
      </c>
      <c r="Y342" s="176">
        <v>-206.05799999999999</v>
      </c>
      <c r="Z342" s="176">
        <v>-25.701000000000001</v>
      </c>
      <c r="AA342" s="176">
        <v>0</v>
      </c>
      <c r="AB342" s="176">
        <v>0</v>
      </c>
      <c r="AC342" s="176">
        <v>-54.055999999999997</v>
      </c>
      <c r="AD342" s="176">
        <v>0</v>
      </c>
      <c r="AE342" s="176">
        <v>1074.2729999999999</v>
      </c>
      <c r="AF342" s="176">
        <v>3884.2829999999999</v>
      </c>
      <c r="AG342" s="176">
        <v>2715.3209999999999</v>
      </c>
      <c r="AH342" s="176">
        <v>-181.785</v>
      </c>
      <c r="AI342" s="176">
        <v>-25.635000000000002</v>
      </c>
      <c r="AJ342" s="176">
        <v>417.738</v>
      </c>
      <c r="AK342" s="176">
        <v>0</v>
      </c>
      <c r="AL342" s="176">
        <v>0</v>
      </c>
      <c r="AM342" s="176">
        <v>0</v>
      </c>
      <c r="AN342" s="176">
        <v>-28.434000000000001</v>
      </c>
      <c r="AO342" s="176">
        <v>0</v>
      </c>
      <c r="AP342" s="176">
        <v>1159.0129999999999</v>
      </c>
      <c r="AQ342" s="176">
        <v>3007.451</v>
      </c>
      <c r="AR342" s="176">
        <v>26.181000000000001</v>
      </c>
      <c r="AS342" s="176">
        <v>366.83</v>
      </c>
      <c r="AT342" s="176">
        <v>-2481.665</v>
      </c>
      <c r="AU342" s="176">
        <v>-549.64400000000001</v>
      </c>
      <c r="AV342" s="176">
        <v>-225.53</v>
      </c>
      <c r="AW342" s="176">
        <v>0</v>
      </c>
      <c r="AX342" s="176">
        <v>-726.27099999999996</v>
      </c>
      <c r="AY342" s="176">
        <v>-333.47</v>
      </c>
      <c r="AZ342" s="176">
        <v>-139.39599999999999</v>
      </c>
      <c r="BA342" s="176">
        <v>787.66</v>
      </c>
      <c r="BB342" s="176">
        <v>-7065.11</v>
      </c>
      <c r="BC342" s="176">
        <v>160.869</v>
      </c>
      <c r="BD342" s="176">
        <v>26.379000000000001</v>
      </c>
      <c r="BE342" s="176">
        <v>53</v>
      </c>
      <c r="BF342" s="176">
        <v>39399.574000000001</v>
      </c>
      <c r="BG342" s="176">
        <v>75.741</v>
      </c>
      <c r="BH342" s="176">
        <v>6687.826</v>
      </c>
      <c r="BI342" s="176">
        <v>148.84899999999999</v>
      </c>
      <c r="BJ342" s="176">
        <v>12427.434999999999</v>
      </c>
      <c r="BK342" s="176">
        <v>188.875</v>
      </c>
      <c r="BL342" s="176">
        <v>361.79</v>
      </c>
      <c r="BM342" s="176">
        <v>12495.034</v>
      </c>
      <c r="BN342" s="176">
        <v>-1637.5619999999999</v>
      </c>
      <c r="BO342" s="176">
        <v>190.57300000000001</v>
      </c>
      <c r="BP342" s="176">
        <v>-321.77199999999999</v>
      </c>
      <c r="BQ342" s="176">
        <v>213.65899999999999</v>
      </c>
      <c r="BR342" s="176">
        <v>-355.06700000000001</v>
      </c>
      <c r="BS342" s="176">
        <v>192.65</v>
      </c>
      <c r="BT342" s="176">
        <v>-1986.347</v>
      </c>
      <c r="BU342" s="176">
        <v>-226.6</v>
      </c>
      <c r="BV342" s="176">
        <v>-339.72199999999998</v>
      </c>
      <c r="BW342" s="176">
        <v>309.86700000000002</v>
      </c>
      <c r="BX342" s="176">
        <v>197.53800000000001</v>
      </c>
      <c r="BY342" s="176">
        <v>195.19300000000001</v>
      </c>
      <c r="BZ342" s="176">
        <v>-1862.3030000000001</v>
      </c>
      <c r="CA342" s="176">
        <v>-55.86</v>
      </c>
      <c r="CB342" s="176">
        <v>-496.851</v>
      </c>
      <c r="CC342" s="176">
        <v>19285.828000000001</v>
      </c>
      <c r="CD342" s="176">
        <v>8382.0810000000001</v>
      </c>
      <c r="CE342" s="176">
        <v>214.279</v>
      </c>
      <c r="CF342" s="176">
        <v>-1951.1289999999999</v>
      </c>
      <c r="CG342" s="176">
        <v>237.37200000000001</v>
      </c>
      <c r="CH342" s="176">
        <v>21447.883999999998</v>
      </c>
      <c r="CI342" s="176">
        <v>108.854</v>
      </c>
      <c r="CJ342" s="176">
        <v>-839.43799999999999</v>
      </c>
      <c r="CK342" s="176">
        <v>0</v>
      </c>
      <c r="CL342" s="176">
        <v>234.03899999999999</v>
      </c>
      <c r="CM342" s="176">
        <v>204.78399999999999</v>
      </c>
      <c r="CN342" s="176">
        <v>175.529</v>
      </c>
      <c r="CO342" s="176">
        <v>204.78399999999999</v>
      </c>
      <c r="CP342" s="176">
        <v>2388.7559999999999</v>
      </c>
      <c r="CQ342" s="176">
        <v>292.54899999999998</v>
      </c>
      <c r="CR342" s="176">
        <v>292.54899999999998</v>
      </c>
      <c r="CS342" s="176">
        <v>292.54899999999998</v>
      </c>
      <c r="CT342" s="176">
        <v>1023.921</v>
      </c>
      <c r="CU342" s="176">
        <v>1097.058</v>
      </c>
      <c r="CV342" s="176">
        <v>292.54899999999998</v>
      </c>
      <c r="CW342" s="176">
        <v>-4461.3689999999997</v>
      </c>
      <c r="CX342" s="176">
        <v>292.54899999999998</v>
      </c>
      <c r="CY342" s="176">
        <v>292.54899999999998</v>
      </c>
      <c r="CZ342" s="176">
        <v>1023.921</v>
      </c>
      <c r="DA342" s="176">
        <v>292.54899999999998</v>
      </c>
      <c r="DB342" s="176">
        <v>292.54899999999998</v>
      </c>
      <c r="DC342" s="176">
        <v>292.54899999999998</v>
      </c>
      <c r="DD342" s="176">
        <v>-1755.2929999999999</v>
      </c>
      <c r="DE342" s="176">
        <v>292.15199999999999</v>
      </c>
      <c r="DF342" s="176">
        <v>-3579.3870000000002</v>
      </c>
      <c r="DG342" s="176">
        <v>296.75099999999998</v>
      </c>
      <c r="DH342" s="176">
        <v>-3976.19</v>
      </c>
      <c r="DI342" s="176">
        <v>265.81</v>
      </c>
      <c r="DJ342" s="176">
        <v>270.64699999999999</v>
      </c>
      <c r="DK342" s="176">
        <v>275.524</v>
      </c>
      <c r="DL342" s="176">
        <v>-6830.1289999999999</v>
      </c>
      <c r="DM342" s="176">
        <v>202.38800000000001</v>
      </c>
      <c r="DN342" s="176">
        <v>-6558.4279999999999</v>
      </c>
      <c r="DO342" s="176">
        <v>205.947</v>
      </c>
      <c r="DP342" s="176">
        <v>206.23699999999999</v>
      </c>
      <c r="DQ342" s="176">
        <v>206.21199999999999</v>
      </c>
      <c r="DR342" s="176">
        <v>6533.3419999999996</v>
      </c>
      <c r="DS342" s="176">
        <v>250.512</v>
      </c>
      <c r="DT342" s="176">
        <v>6990.0879999999997</v>
      </c>
      <c r="DU342" s="176">
        <v>-3917.0830000000001</v>
      </c>
      <c r="DV342" s="176">
        <v>248.88399999999999</v>
      </c>
      <c r="DW342" s="176">
        <v>248.48099999999999</v>
      </c>
      <c r="DX342" s="176">
        <v>1412.02</v>
      </c>
      <c r="DY342" s="176">
        <v>249.476</v>
      </c>
      <c r="DZ342" s="176">
        <v>-6728.85</v>
      </c>
      <c r="EA342" s="176">
        <v>41.442</v>
      </c>
      <c r="EB342" s="176">
        <v>247.91</v>
      </c>
      <c r="EC342" s="176">
        <v>249.76300000000001</v>
      </c>
      <c r="ED342" s="176">
        <v>926.28800000000001</v>
      </c>
      <c r="EE342" s="176">
        <v>168.8</v>
      </c>
      <c r="EF342" s="277">
        <f t="shared" si="10"/>
        <v>-8948.1279999999988</v>
      </c>
      <c r="EG342" s="277">
        <f t="shared" si="11"/>
        <v>137.21899999999886</v>
      </c>
    </row>
    <row r="343" spans="1:137" s="9" customFormat="1" x14ac:dyDescent="0.2">
      <c r="A343" s="255" t="str">
        <f>IF('1'!$A$1=1,B343,C343)</f>
        <v>Other financial corporations</v>
      </c>
      <c r="B343" s="256" t="s">
        <v>452</v>
      </c>
      <c r="C343" s="327" t="s">
        <v>453</v>
      </c>
      <c r="D343" s="176">
        <v>0</v>
      </c>
      <c r="E343" s="176">
        <v>0</v>
      </c>
      <c r="F343" s="176">
        <v>0</v>
      </c>
      <c r="G343" s="176">
        <v>0</v>
      </c>
      <c r="H343" s="176">
        <v>0</v>
      </c>
      <c r="I343" s="176">
        <v>0</v>
      </c>
      <c r="J343" s="176">
        <v>0</v>
      </c>
      <c r="K343" s="176">
        <v>0</v>
      </c>
      <c r="L343" s="176">
        <v>0</v>
      </c>
      <c r="M343" s="176">
        <v>0</v>
      </c>
      <c r="N343" s="176">
        <v>0</v>
      </c>
      <c r="O343" s="176">
        <v>0</v>
      </c>
      <c r="P343" s="176">
        <v>0</v>
      </c>
      <c r="Q343" s="176">
        <v>0</v>
      </c>
      <c r="R343" s="176">
        <v>0</v>
      </c>
      <c r="S343" s="176">
        <v>0</v>
      </c>
      <c r="T343" s="176">
        <v>0</v>
      </c>
      <c r="U343" s="176">
        <v>0</v>
      </c>
      <c r="V343" s="176">
        <v>0</v>
      </c>
      <c r="W343" s="176">
        <v>0</v>
      </c>
      <c r="X343" s="176">
        <v>0</v>
      </c>
      <c r="Y343" s="176">
        <v>0</v>
      </c>
      <c r="Z343" s="176">
        <v>0</v>
      </c>
      <c r="AA343" s="176">
        <v>0</v>
      </c>
      <c r="AB343" s="176">
        <v>0</v>
      </c>
      <c r="AC343" s="176">
        <v>0</v>
      </c>
      <c r="AD343" s="176">
        <v>0</v>
      </c>
      <c r="AE343" s="176">
        <v>0</v>
      </c>
      <c r="AF343" s="176">
        <v>0</v>
      </c>
      <c r="AG343" s="176">
        <v>0</v>
      </c>
      <c r="AH343" s="176">
        <v>0</v>
      </c>
      <c r="AI343" s="176">
        <v>0</v>
      </c>
      <c r="AJ343" s="176">
        <v>0</v>
      </c>
      <c r="AK343" s="176">
        <v>0</v>
      </c>
      <c r="AL343" s="176">
        <v>0</v>
      </c>
      <c r="AM343" s="176">
        <v>0</v>
      </c>
      <c r="AN343" s="176">
        <v>0</v>
      </c>
      <c r="AO343" s="176">
        <v>0</v>
      </c>
      <c r="AP343" s="176">
        <v>0</v>
      </c>
      <c r="AQ343" s="176">
        <v>0</v>
      </c>
      <c r="AR343" s="176">
        <v>0</v>
      </c>
      <c r="AS343" s="176">
        <v>0</v>
      </c>
      <c r="AT343" s="176">
        <v>0</v>
      </c>
      <c r="AU343" s="176">
        <v>0</v>
      </c>
      <c r="AV343" s="176">
        <v>0</v>
      </c>
      <c r="AW343" s="176">
        <v>0</v>
      </c>
      <c r="AX343" s="176">
        <v>0</v>
      </c>
      <c r="AY343" s="176">
        <v>0</v>
      </c>
      <c r="AZ343" s="176">
        <v>0</v>
      </c>
      <c r="BA343" s="176">
        <v>0</v>
      </c>
      <c r="BB343" s="176">
        <v>0</v>
      </c>
      <c r="BC343" s="176">
        <v>0</v>
      </c>
      <c r="BD343" s="176">
        <v>0</v>
      </c>
      <c r="BE343" s="176">
        <v>0</v>
      </c>
      <c r="BF343" s="176">
        <v>0</v>
      </c>
      <c r="BG343" s="176">
        <v>0</v>
      </c>
      <c r="BH343" s="176">
        <v>0</v>
      </c>
      <c r="BI343" s="176">
        <v>0</v>
      </c>
      <c r="BJ343" s="176">
        <v>0</v>
      </c>
      <c r="BK343" s="176">
        <v>0</v>
      </c>
      <c r="BL343" s="176">
        <v>0</v>
      </c>
      <c r="BM343" s="176">
        <v>0</v>
      </c>
      <c r="BN343" s="176">
        <v>0</v>
      </c>
      <c r="BO343" s="176">
        <v>0</v>
      </c>
      <c r="BP343" s="176">
        <v>0</v>
      </c>
      <c r="BQ343" s="176">
        <v>0</v>
      </c>
      <c r="BR343" s="176">
        <v>0</v>
      </c>
      <c r="BS343" s="176">
        <v>0</v>
      </c>
      <c r="BT343" s="176">
        <v>0</v>
      </c>
      <c r="BU343" s="176">
        <v>0</v>
      </c>
      <c r="BV343" s="176">
        <v>0</v>
      </c>
      <c r="BW343" s="176">
        <v>0</v>
      </c>
      <c r="BX343" s="176">
        <v>0</v>
      </c>
      <c r="BY343" s="176">
        <v>0</v>
      </c>
      <c r="BZ343" s="176">
        <v>0</v>
      </c>
      <c r="CA343" s="176">
        <v>0</v>
      </c>
      <c r="CB343" s="176">
        <v>0</v>
      </c>
      <c r="CC343" s="176">
        <v>0</v>
      </c>
      <c r="CD343" s="176">
        <v>0</v>
      </c>
      <c r="CE343" s="176">
        <v>0</v>
      </c>
      <c r="CF343" s="176">
        <v>0</v>
      </c>
      <c r="CG343" s="176">
        <v>0</v>
      </c>
      <c r="CH343" s="176">
        <v>0</v>
      </c>
      <c r="CI343" s="176">
        <v>0</v>
      </c>
      <c r="CJ343" s="176">
        <v>0</v>
      </c>
      <c r="CK343" s="176">
        <v>0</v>
      </c>
      <c r="CL343" s="176">
        <v>0</v>
      </c>
      <c r="CM343" s="176">
        <v>0</v>
      </c>
      <c r="CN343" s="176">
        <v>0</v>
      </c>
      <c r="CO343" s="176">
        <v>0</v>
      </c>
      <c r="CP343" s="176">
        <v>0</v>
      </c>
      <c r="CQ343" s="176">
        <v>0</v>
      </c>
      <c r="CR343" s="176">
        <v>0</v>
      </c>
      <c r="CS343" s="176">
        <v>0</v>
      </c>
      <c r="CT343" s="176">
        <v>0</v>
      </c>
      <c r="CU343" s="176">
        <v>0</v>
      </c>
      <c r="CV343" s="176">
        <v>0</v>
      </c>
      <c r="CW343" s="176">
        <v>0</v>
      </c>
      <c r="CX343" s="176">
        <v>0</v>
      </c>
      <c r="CY343" s="176">
        <v>0</v>
      </c>
      <c r="CZ343" s="176">
        <v>0</v>
      </c>
      <c r="DA343" s="176">
        <v>0</v>
      </c>
      <c r="DB343" s="176">
        <v>0</v>
      </c>
      <c r="DC343" s="176">
        <v>0</v>
      </c>
      <c r="DD343" s="176">
        <v>0</v>
      </c>
      <c r="DE343" s="176">
        <v>0</v>
      </c>
      <c r="DF343" s="176">
        <v>0</v>
      </c>
      <c r="DG343" s="176">
        <v>0</v>
      </c>
      <c r="DH343" s="176">
        <v>0</v>
      </c>
      <c r="DI343" s="176">
        <v>0</v>
      </c>
      <c r="DJ343" s="176">
        <v>0</v>
      </c>
      <c r="DK343" s="176">
        <v>0</v>
      </c>
      <c r="DL343" s="176">
        <v>0</v>
      </c>
      <c r="DM343" s="176">
        <v>0</v>
      </c>
      <c r="DN343" s="176">
        <v>0</v>
      </c>
      <c r="DO343" s="176">
        <v>0</v>
      </c>
      <c r="DP343" s="176">
        <v>0</v>
      </c>
      <c r="DQ343" s="176">
        <v>0</v>
      </c>
      <c r="DR343" s="176">
        <v>0</v>
      </c>
      <c r="DS343" s="176">
        <v>0</v>
      </c>
      <c r="DT343" s="176">
        <v>0</v>
      </c>
      <c r="DU343" s="176">
        <v>0</v>
      </c>
      <c r="DV343" s="176">
        <v>0</v>
      </c>
      <c r="DW343" s="176">
        <v>0</v>
      </c>
      <c r="DX343" s="176">
        <v>0</v>
      </c>
      <c r="DY343" s="176">
        <v>0</v>
      </c>
      <c r="DZ343" s="176">
        <v>0</v>
      </c>
      <c r="EA343" s="176">
        <v>0</v>
      </c>
      <c r="EB343" s="176">
        <v>0</v>
      </c>
      <c r="EC343" s="176">
        <v>0</v>
      </c>
      <c r="ED343" s="176">
        <v>0</v>
      </c>
      <c r="EE343" s="176">
        <v>0</v>
      </c>
      <c r="EF343" s="277">
        <f t="shared" si="10"/>
        <v>0</v>
      </c>
      <c r="EG343" s="277">
        <f t="shared" si="11"/>
        <v>0</v>
      </c>
    </row>
    <row r="344" spans="1:137" x14ac:dyDescent="0.2">
      <c r="A344" s="346" t="str">
        <f>IF('1'!$A$1=1,B344,C344)</f>
        <v>Short-term</v>
      </c>
      <c r="B344" s="328" t="s">
        <v>173</v>
      </c>
      <c r="C344" s="329" t="s">
        <v>172</v>
      </c>
      <c r="D344" s="176">
        <v>0</v>
      </c>
      <c r="E344" s="176">
        <v>0</v>
      </c>
      <c r="F344" s="176">
        <v>0</v>
      </c>
      <c r="G344" s="176">
        <v>0</v>
      </c>
      <c r="H344" s="176">
        <v>0</v>
      </c>
      <c r="I344" s="176">
        <v>0</v>
      </c>
      <c r="J344" s="176">
        <v>0</v>
      </c>
      <c r="K344" s="176">
        <v>0</v>
      </c>
      <c r="L344" s="176">
        <v>0</v>
      </c>
      <c r="M344" s="176">
        <v>0</v>
      </c>
      <c r="N344" s="176">
        <v>0</v>
      </c>
      <c r="O344" s="176">
        <v>0</v>
      </c>
      <c r="P344" s="176">
        <v>0</v>
      </c>
      <c r="Q344" s="176">
        <v>0</v>
      </c>
      <c r="R344" s="176">
        <v>0</v>
      </c>
      <c r="S344" s="176">
        <v>0</v>
      </c>
      <c r="T344" s="176">
        <v>0</v>
      </c>
      <c r="U344" s="176">
        <v>0</v>
      </c>
      <c r="V344" s="176">
        <v>0</v>
      </c>
      <c r="W344" s="176">
        <v>0</v>
      </c>
      <c r="X344" s="176">
        <v>0</v>
      </c>
      <c r="Y344" s="176">
        <v>0</v>
      </c>
      <c r="Z344" s="176">
        <v>0</v>
      </c>
      <c r="AA344" s="176">
        <v>0</v>
      </c>
      <c r="AB344" s="176">
        <v>0</v>
      </c>
      <c r="AC344" s="176">
        <v>0</v>
      </c>
      <c r="AD344" s="176">
        <v>0</v>
      </c>
      <c r="AE344" s="176">
        <v>0</v>
      </c>
      <c r="AF344" s="176">
        <v>0</v>
      </c>
      <c r="AG344" s="176">
        <v>0</v>
      </c>
      <c r="AH344" s="176">
        <v>0</v>
      </c>
      <c r="AI344" s="176">
        <v>0</v>
      </c>
      <c r="AJ344" s="176">
        <v>0</v>
      </c>
      <c r="AK344" s="176">
        <v>0</v>
      </c>
      <c r="AL344" s="176">
        <v>0</v>
      </c>
      <c r="AM344" s="176">
        <v>0</v>
      </c>
      <c r="AN344" s="176">
        <v>0</v>
      </c>
      <c r="AO344" s="176">
        <v>0</v>
      </c>
      <c r="AP344" s="176">
        <v>0</v>
      </c>
      <c r="AQ344" s="176">
        <v>0</v>
      </c>
      <c r="AR344" s="176">
        <v>0</v>
      </c>
      <c r="AS344" s="176">
        <v>0</v>
      </c>
      <c r="AT344" s="176">
        <v>0</v>
      </c>
      <c r="AU344" s="176">
        <v>0</v>
      </c>
      <c r="AV344" s="176">
        <v>0</v>
      </c>
      <c r="AW344" s="176">
        <v>0</v>
      </c>
      <c r="AX344" s="176">
        <v>0</v>
      </c>
      <c r="AY344" s="176">
        <v>0</v>
      </c>
      <c r="AZ344" s="176">
        <v>0</v>
      </c>
      <c r="BA344" s="176">
        <v>0</v>
      </c>
      <c r="BB344" s="176">
        <v>0</v>
      </c>
      <c r="BC344" s="176">
        <v>0</v>
      </c>
      <c r="BD344" s="176">
        <v>0</v>
      </c>
      <c r="BE344" s="176">
        <v>0</v>
      </c>
      <c r="BF344" s="176">
        <v>0</v>
      </c>
      <c r="BG344" s="176">
        <v>0</v>
      </c>
      <c r="BH344" s="176">
        <v>0</v>
      </c>
      <c r="BI344" s="176">
        <v>0</v>
      </c>
      <c r="BJ344" s="176">
        <v>0</v>
      </c>
      <c r="BK344" s="176">
        <v>0</v>
      </c>
      <c r="BL344" s="176">
        <v>0</v>
      </c>
      <c r="BM344" s="176">
        <v>0</v>
      </c>
      <c r="BN344" s="176">
        <v>0</v>
      </c>
      <c r="BO344" s="176">
        <v>0</v>
      </c>
      <c r="BP344" s="176">
        <v>0</v>
      </c>
      <c r="BQ344" s="176">
        <v>0</v>
      </c>
      <c r="BR344" s="176">
        <v>0</v>
      </c>
      <c r="BS344" s="176">
        <v>0</v>
      </c>
      <c r="BT344" s="176">
        <v>0</v>
      </c>
      <c r="BU344" s="176">
        <v>0</v>
      </c>
      <c r="BV344" s="176">
        <v>0</v>
      </c>
      <c r="BW344" s="176">
        <v>0</v>
      </c>
      <c r="BX344" s="176">
        <v>0</v>
      </c>
      <c r="BY344" s="176">
        <v>0</v>
      </c>
      <c r="BZ344" s="176">
        <v>0</v>
      </c>
      <c r="CA344" s="176">
        <v>0</v>
      </c>
      <c r="CB344" s="176">
        <v>0</v>
      </c>
      <c r="CC344" s="176">
        <v>0</v>
      </c>
      <c r="CD344" s="176">
        <v>0</v>
      </c>
      <c r="CE344" s="176">
        <v>0</v>
      </c>
      <c r="CF344" s="176">
        <v>0</v>
      </c>
      <c r="CG344" s="176">
        <v>0</v>
      </c>
      <c r="CH344" s="176">
        <v>0</v>
      </c>
      <c r="CI344" s="176">
        <v>0</v>
      </c>
      <c r="CJ344" s="176">
        <v>0</v>
      </c>
      <c r="CK344" s="176">
        <v>0</v>
      </c>
      <c r="CL344" s="176">
        <v>0</v>
      </c>
      <c r="CM344" s="176">
        <v>0</v>
      </c>
      <c r="CN344" s="176">
        <v>0</v>
      </c>
      <c r="CO344" s="176">
        <v>0</v>
      </c>
      <c r="CP344" s="176">
        <v>0</v>
      </c>
      <c r="CQ344" s="176">
        <v>0</v>
      </c>
      <c r="CR344" s="176">
        <v>0</v>
      </c>
      <c r="CS344" s="176">
        <v>0</v>
      </c>
      <c r="CT344" s="176">
        <v>0</v>
      </c>
      <c r="CU344" s="176">
        <v>0</v>
      </c>
      <c r="CV344" s="176">
        <v>0</v>
      </c>
      <c r="CW344" s="176">
        <v>0</v>
      </c>
      <c r="CX344" s="176">
        <v>0</v>
      </c>
      <c r="CY344" s="176">
        <v>0</v>
      </c>
      <c r="CZ344" s="176">
        <v>0</v>
      </c>
      <c r="DA344" s="176">
        <v>0</v>
      </c>
      <c r="DB344" s="176">
        <v>0</v>
      </c>
      <c r="DC344" s="176">
        <v>0</v>
      </c>
      <c r="DD344" s="176">
        <v>0</v>
      </c>
      <c r="DE344" s="176">
        <v>0</v>
      </c>
      <c r="DF344" s="176">
        <v>0</v>
      </c>
      <c r="DG344" s="176">
        <v>0</v>
      </c>
      <c r="DH344" s="176">
        <v>0</v>
      </c>
      <c r="DI344" s="176">
        <v>0</v>
      </c>
      <c r="DJ344" s="176">
        <v>0</v>
      </c>
      <c r="DK344" s="176">
        <v>0</v>
      </c>
      <c r="DL344" s="176">
        <v>0</v>
      </c>
      <c r="DM344" s="176">
        <v>0</v>
      </c>
      <c r="DN344" s="176">
        <v>0</v>
      </c>
      <c r="DO344" s="176">
        <v>0</v>
      </c>
      <c r="DP344" s="176">
        <v>0</v>
      </c>
      <c r="DQ344" s="176">
        <v>0</v>
      </c>
      <c r="DR344" s="176">
        <v>0</v>
      </c>
      <c r="DS344" s="176">
        <v>0</v>
      </c>
      <c r="DT344" s="176">
        <v>0</v>
      </c>
      <c r="DU344" s="176">
        <v>0</v>
      </c>
      <c r="DV344" s="176">
        <v>0</v>
      </c>
      <c r="DW344" s="176">
        <v>0</v>
      </c>
      <c r="DX344" s="176">
        <v>0</v>
      </c>
      <c r="DY344" s="176">
        <v>0</v>
      </c>
      <c r="DZ344" s="176">
        <v>0</v>
      </c>
      <c r="EA344" s="176">
        <v>0</v>
      </c>
      <c r="EB344" s="176">
        <v>0</v>
      </c>
      <c r="EC344" s="176">
        <v>0</v>
      </c>
      <c r="ED344" s="176">
        <v>0</v>
      </c>
      <c r="EE344" s="176">
        <v>0</v>
      </c>
      <c r="EF344" s="277">
        <f t="shared" si="10"/>
        <v>0</v>
      </c>
      <c r="EG344" s="277">
        <f t="shared" si="11"/>
        <v>0</v>
      </c>
    </row>
    <row r="345" spans="1:137" x14ac:dyDescent="0.2">
      <c r="A345" s="346" t="str">
        <f>IF('1'!$A$1=1,B345,C345)</f>
        <v>Long-term</v>
      </c>
      <c r="B345" s="328" t="s">
        <v>175</v>
      </c>
      <c r="C345" s="329" t="s">
        <v>174</v>
      </c>
      <c r="D345" s="176">
        <v>0</v>
      </c>
      <c r="E345" s="176">
        <v>0</v>
      </c>
      <c r="F345" s="176">
        <v>0</v>
      </c>
      <c r="G345" s="176">
        <v>0</v>
      </c>
      <c r="H345" s="176">
        <v>0</v>
      </c>
      <c r="I345" s="176">
        <v>0</v>
      </c>
      <c r="J345" s="176">
        <v>0</v>
      </c>
      <c r="K345" s="176">
        <v>0</v>
      </c>
      <c r="L345" s="176">
        <v>0</v>
      </c>
      <c r="M345" s="176">
        <v>0</v>
      </c>
      <c r="N345" s="176">
        <v>0</v>
      </c>
      <c r="O345" s="176">
        <v>0</v>
      </c>
      <c r="P345" s="176">
        <v>0</v>
      </c>
      <c r="Q345" s="176">
        <v>0</v>
      </c>
      <c r="R345" s="176">
        <v>0</v>
      </c>
      <c r="S345" s="176">
        <v>0</v>
      </c>
      <c r="T345" s="176">
        <v>0</v>
      </c>
      <c r="U345" s="176">
        <v>0</v>
      </c>
      <c r="V345" s="176">
        <v>0</v>
      </c>
      <c r="W345" s="176">
        <v>0</v>
      </c>
      <c r="X345" s="176">
        <v>0</v>
      </c>
      <c r="Y345" s="176">
        <v>0</v>
      </c>
      <c r="Z345" s="176">
        <v>0</v>
      </c>
      <c r="AA345" s="176">
        <v>0</v>
      </c>
      <c r="AB345" s="176">
        <v>0</v>
      </c>
      <c r="AC345" s="176">
        <v>0</v>
      </c>
      <c r="AD345" s="176">
        <v>0</v>
      </c>
      <c r="AE345" s="176">
        <v>0</v>
      </c>
      <c r="AF345" s="176">
        <v>0</v>
      </c>
      <c r="AG345" s="176">
        <v>0</v>
      </c>
      <c r="AH345" s="176">
        <v>0</v>
      </c>
      <c r="AI345" s="176">
        <v>0</v>
      </c>
      <c r="AJ345" s="176">
        <v>0</v>
      </c>
      <c r="AK345" s="176">
        <v>0</v>
      </c>
      <c r="AL345" s="176">
        <v>0</v>
      </c>
      <c r="AM345" s="176">
        <v>0</v>
      </c>
      <c r="AN345" s="176">
        <v>0</v>
      </c>
      <c r="AO345" s="176">
        <v>0</v>
      </c>
      <c r="AP345" s="176">
        <v>0</v>
      </c>
      <c r="AQ345" s="176">
        <v>0</v>
      </c>
      <c r="AR345" s="176">
        <v>0</v>
      </c>
      <c r="AS345" s="176">
        <v>0</v>
      </c>
      <c r="AT345" s="176">
        <v>0</v>
      </c>
      <c r="AU345" s="176">
        <v>0</v>
      </c>
      <c r="AV345" s="176">
        <v>0</v>
      </c>
      <c r="AW345" s="176">
        <v>0</v>
      </c>
      <c r="AX345" s="176">
        <v>0</v>
      </c>
      <c r="AY345" s="176">
        <v>0</v>
      </c>
      <c r="AZ345" s="176">
        <v>0</v>
      </c>
      <c r="BA345" s="176">
        <v>0</v>
      </c>
      <c r="BB345" s="176">
        <v>0</v>
      </c>
      <c r="BC345" s="176">
        <v>0</v>
      </c>
      <c r="BD345" s="176">
        <v>0</v>
      </c>
      <c r="BE345" s="176">
        <v>0</v>
      </c>
      <c r="BF345" s="176">
        <v>0</v>
      </c>
      <c r="BG345" s="176">
        <v>0</v>
      </c>
      <c r="BH345" s="176">
        <v>0</v>
      </c>
      <c r="BI345" s="176">
        <v>0</v>
      </c>
      <c r="BJ345" s="176">
        <v>0</v>
      </c>
      <c r="BK345" s="176">
        <v>0</v>
      </c>
      <c r="BL345" s="176">
        <v>0</v>
      </c>
      <c r="BM345" s="176">
        <v>0</v>
      </c>
      <c r="BN345" s="176">
        <v>0</v>
      </c>
      <c r="BO345" s="176">
        <v>0</v>
      </c>
      <c r="BP345" s="176">
        <v>0</v>
      </c>
      <c r="BQ345" s="176">
        <v>0</v>
      </c>
      <c r="BR345" s="176">
        <v>0</v>
      </c>
      <c r="BS345" s="176">
        <v>0</v>
      </c>
      <c r="BT345" s="176">
        <v>0</v>
      </c>
      <c r="BU345" s="176">
        <v>0</v>
      </c>
      <c r="BV345" s="176">
        <v>0</v>
      </c>
      <c r="BW345" s="176">
        <v>0</v>
      </c>
      <c r="BX345" s="176">
        <v>0</v>
      </c>
      <c r="BY345" s="176">
        <v>0</v>
      </c>
      <c r="BZ345" s="176">
        <v>0</v>
      </c>
      <c r="CA345" s="176">
        <v>0</v>
      </c>
      <c r="CB345" s="176">
        <v>0</v>
      </c>
      <c r="CC345" s="176">
        <v>0</v>
      </c>
      <c r="CD345" s="176">
        <v>0</v>
      </c>
      <c r="CE345" s="176">
        <v>0</v>
      </c>
      <c r="CF345" s="176">
        <v>0</v>
      </c>
      <c r="CG345" s="176">
        <v>0</v>
      </c>
      <c r="CH345" s="176">
        <v>0</v>
      </c>
      <c r="CI345" s="176">
        <v>0</v>
      </c>
      <c r="CJ345" s="176">
        <v>0</v>
      </c>
      <c r="CK345" s="176">
        <v>0</v>
      </c>
      <c r="CL345" s="176">
        <v>0</v>
      </c>
      <c r="CM345" s="176">
        <v>0</v>
      </c>
      <c r="CN345" s="176">
        <v>0</v>
      </c>
      <c r="CO345" s="176">
        <v>0</v>
      </c>
      <c r="CP345" s="176">
        <v>0</v>
      </c>
      <c r="CQ345" s="176">
        <v>0</v>
      </c>
      <c r="CR345" s="176">
        <v>0</v>
      </c>
      <c r="CS345" s="176">
        <v>0</v>
      </c>
      <c r="CT345" s="176">
        <v>0</v>
      </c>
      <c r="CU345" s="176">
        <v>0</v>
      </c>
      <c r="CV345" s="176">
        <v>0</v>
      </c>
      <c r="CW345" s="176">
        <v>0</v>
      </c>
      <c r="CX345" s="176">
        <v>0</v>
      </c>
      <c r="CY345" s="176">
        <v>0</v>
      </c>
      <c r="CZ345" s="176">
        <v>0</v>
      </c>
      <c r="DA345" s="176">
        <v>0</v>
      </c>
      <c r="DB345" s="176">
        <v>0</v>
      </c>
      <c r="DC345" s="176">
        <v>0</v>
      </c>
      <c r="DD345" s="176">
        <v>0</v>
      </c>
      <c r="DE345" s="176">
        <v>0</v>
      </c>
      <c r="DF345" s="176">
        <v>0</v>
      </c>
      <c r="DG345" s="176">
        <v>0</v>
      </c>
      <c r="DH345" s="176">
        <v>0</v>
      </c>
      <c r="DI345" s="176">
        <v>0</v>
      </c>
      <c r="DJ345" s="176">
        <v>0</v>
      </c>
      <c r="DK345" s="176">
        <v>0</v>
      </c>
      <c r="DL345" s="176">
        <v>0</v>
      </c>
      <c r="DM345" s="176">
        <v>0</v>
      </c>
      <c r="DN345" s="176">
        <v>0</v>
      </c>
      <c r="DO345" s="176">
        <v>0</v>
      </c>
      <c r="DP345" s="176">
        <v>0</v>
      </c>
      <c r="DQ345" s="176">
        <v>0</v>
      </c>
      <c r="DR345" s="176">
        <v>0</v>
      </c>
      <c r="DS345" s="176">
        <v>0</v>
      </c>
      <c r="DT345" s="176">
        <v>0</v>
      </c>
      <c r="DU345" s="176">
        <v>0</v>
      </c>
      <c r="DV345" s="176">
        <v>0</v>
      </c>
      <c r="DW345" s="176">
        <v>0</v>
      </c>
      <c r="DX345" s="176">
        <v>0</v>
      </c>
      <c r="DY345" s="176">
        <v>0</v>
      </c>
      <c r="DZ345" s="176">
        <v>0</v>
      </c>
      <c r="EA345" s="176">
        <v>0</v>
      </c>
      <c r="EB345" s="176">
        <v>0</v>
      </c>
      <c r="EC345" s="176">
        <v>0</v>
      </c>
      <c r="ED345" s="176">
        <v>0</v>
      </c>
      <c r="EE345" s="176">
        <v>0</v>
      </c>
      <c r="EF345" s="277">
        <f t="shared" si="10"/>
        <v>0</v>
      </c>
      <c r="EG345" s="277">
        <f t="shared" si="11"/>
        <v>0</v>
      </c>
    </row>
    <row r="346" spans="1:137" ht="25.5" x14ac:dyDescent="0.2">
      <c r="A346" s="255" t="str">
        <f>IF('1'!$A$1=1,B346,C346)</f>
        <v>Nonfinancial corporations, households, and NPISHs</v>
      </c>
      <c r="B346" s="256" t="s">
        <v>399</v>
      </c>
      <c r="C346" s="327" t="s">
        <v>405</v>
      </c>
      <c r="D346" s="176">
        <v>0</v>
      </c>
      <c r="E346" s="176">
        <v>0</v>
      </c>
      <c r="F346" s="176">
        <v>0</v>
      </c>
      <c r="G346" s="176">
        <v>0</v>
      </c>
      <c r="H346" s="176">
        <v>0</v>
      </c>
      <c r="I346" s="176">
        <v>0</v>
      </c>
      <c r="J346" s="176">
        <v>0</v>
      </c>
      <c r="K346" s="176">
        <v>0</v>
      </c>
      <c r="L346" s="176">
        <v>0</v>
      </c>
      <c r="M346" s="176">
        <v>0</v>
      </c>
      <c r="N346" s="176">
        <v>0</v>
      </c>
      <c r="O346" s="176">
        <v>0</v>
      </c>
      <c r="P346" s="176">
        <v>0</v>
      </c>
      <c r="Q346" s="176">
        <v>0</v>
      </c>
      <c r="R346" s="176">
        <v>0</v>
      </c>
      <c r="S346" s="176">
        <v>0</v>
      </c>
      <c r="T346" s="176">
        <v>0</v>
      </c>
      <c r="U346" s="176">
        <v>0</v>
      </c>
      <c r="V346" s="176">
        <v>0</v>
      </c>
      <c r="W346" s="176">
        <v>0</v>
      </c>
      <c r="X346" s="176">
        <v>0</v>
      </c>
      <c r="Y346" s="176">
        <v>0</v>
      </c>
      <c r="Z346" s="176">
        <v>0</v>
      </c>
      <c r="AA346" s="176">
        <v>0</v>
      </c>
      <c r="AB346" s="176">
        <v>0</v>
      </c>
      <c r="AC346" s="176">
        <v>0</v>
      </c>
      <c r="AD346" s="176">
        <v>0</v>
      </c>
      <c r="AE346" s="176">
        <v>0</v>
      </c>
      <c r="AF346" s="176">
        <v>0</v>
      </c>
      <c r="AG346" s="176">
        <v>0</v>
      </c>
      <c r="AH346" s="176">
        <v>0</v>
      </c>
      <c r="AI346" s="176">
        <v>0</v>
      </c>
      <c r="AJ346" s="176">
        <v>0</v>
      </c>
      <c r="AK346" s="176">
        <v>0</v>
      </c>
      <c r="AL346" s="176">
        <v>0</v>
      </c>
      <c r="AM346" s="176">
        <v>0</v>
      </c>
      <c r="AN346" s="176">
        <v>0</v>
      </c>
      <c r="AO346" s="176">
        <v>0</v>
      </c>
      <c r="AP346" s="176">
        <v>0</v>
      </c>
      <c r="AQ346" s="176">
        <v>0</v>
      </c>
      <c r="AR346" s="176">
        <v>0</v>
      </c>
      <c r="AS346" s="176">
        <v>0</v>
      </c>
      <c r="AT346" s="176">
        <v>0</v>
      </c>
      <c r="AU346" s="176">
        <v>0</v>
      </c>
      <c r="AV346" s="176">
        <v>0</v>
      </c>
      <c r="AW346" s="176">
        <v>0</v>
      </c>
      <c r="AX346" s="176">
        <v>0</v>
      </c>
      <c r="AY346" s="176">
        <v>0</v>
      </c>
      <c r="AZ346" s="176">
        <v>0</v>
      </c>
      <c r="BA346" s="176">
        <v>0</v>
      </c>
      <c r="BB346" s="176">
        <v>0</v>
      </c>
      <c r="BC346" s="176">
        <v>0</v>
      </c>
      <c r="BD346" s="176">
        <v>0</v>
      </c>
      <c r="BE346" s="176">
        <v>0</v>
      </c>
      <c r="BF346" s="176">
        <v>0</v>
      </c>
      <c r="BG346" s="176">
        <v>0</v>
      </c>
      <c r="BH346" s="176">
        <v>0</v>
      </c>
      <c r="BI346" s="176">
        <v>0</v>
      </c>
      <c r="BJ346" s="176">
        <v>0</v>
      </c>
      <c r="BK346" s="176">
        <v>0</v>
      </c>
      <c r="BL346" s="176">
        <v>361.79</v>
      </c>
      <c r="BM346" s="176">
        <v>12495.034</v>
      </c>
      <c r="BN346" s="176">
        <v>-1637.5619999999999</v>
      </c>
      <c r="BO346" s="176">
        <v>190.57300000000001</v>
      </c>
      <c r="BP346" s="176">
        <v>-321.77199999999999</v>
      </c>
      <c r="BQ346" s="176">
        <v>213.65899999999999</v>
      </c>
      <c r="BR346" s="176">
        <v>-355.06700000000001</v>
      </c>
      <c r="BS346" s="176">
        <v>192.65</v>
      </c>
      <c r="BT346" s="176">
        <v>-1986.347</v>
      </c>
      <c r="BU346" s="176">
        <v>-226.6</v>
      </c>
      <c r="BV346" s="176">
        <v>-339.72199999999998</v>
      </c>
      <c r="BW346" s="176">
        <v>309.86700000000002</v>
      </c>
      <c r="BX346" s="176">
        <v>197.53800000000001</v>
      </c>
      <c r="BY346" s="176">
        <v>195.19300000000001</v>
      </c>
      <c r="BZ346" s="176">
        <v>-1862.3030000000001</v>
      </c>
      <c r="CA346" s="176">
        <v>-55.86</v>
      </c>
      <c r="CB346" s="176">
        <v>-496.851</v>
      </c>
      <c r="CC346" s="176">
        <v>19285.828000000001</v>
      </c>
      <c r="CD346" s="176">
        <v>8382.0810000000001</v>
      </c>
      <c r="CE346" s="176">
        <v>214.279</v>
      </c>
      <c r="CF346" s="176">
        <v>-1951.1289999999999</v>
      </c>
      <c r="CG346" s="176">
        <v>237.37200000000001</v>
      </c>
      <c r="CH346" s="176">
        <v>21447.883999999998</v>
      </c>
      <c r="CI346" s="176">
        <v>108.854</v>
      </c>
      <c r="CJ346" s="176">
        <v>-839.43799999999999</v>
      </c>
      <c r="CK346" s="176">
        <v>0</v>
      </c>
      <c r="CL346" s="176">
        <v>234.03899999999999</v>
      </c>
      <c r="CM346" s="176">
        <v>204.78399999999999</v>
      </c>
      <c r="CN346" s="176">
        <v>175.529</v>
      </c>
      <c r="CO346" s="176">
        <v>204.78399999999999</v>
      </c>
      <c r="CP346" s="176">
        <v>2388.7559999999999</v>
      </c>
      <c r="CQ346" s="176">
        <v>292.54899999999998</v>
      </c>
      <c r="CR346" s="176">
        <v>292.54899999999998</v>
      </c>
      <c r="CS346" s="176">
        <v>292.54899999999998</v>
      </c>
      <c r="CT346" s="176">
        <v>1023.921</v>
      </c>
      <c r="CU346" s="176">
        <v>1097.058</v>
      </c>
      <c r="CV346" s="176">
        <v>292.54899999999998</v>
      </c>
      <c r="CW346" s="176">
        <v>-4461.3689999999997</v>
      </c>
      <c r="CX346" s="176">
        <v>292.54899999999998</v>
      </c>
      <c r="CY346" s="176">
        <v>292.54899999999998</v>
      </c>
      <c r="CZ346" s="176">
        <v>1023.921</v>
      </c>
      <c r="DA346" s="176">
        <v>292.54899999999998</v>
      </c>
      <c r="DB346" s="176">
        <v>292.54899999999998</v>
      </c>
      <c r="DC346" s="176">
        <v>292.54899999999998</v>
      </c>
      <c r="DD346" s="176">
        <v>-1755.2929999999999</v>
      </c>
      <c r="DE346" s="176">
        <v>292.15199999999999</v>
      </c>
      <c r="DF346" s="176">
        <v>-3579.3870000000002</v>
      </c>
      <c r="DG346" s="176">
        <v>296.75099999999998</v>
      </c>
      <c r="DH346" s="176">
        <v>-3976.19</v>
      </c>
      <c r="DI346" s="176">
        <v>265.81</v>
      </c>
      <c r="DJ346" s="176">
        <v>270.64699999999999</v>
      </c>
      <c r="DK346" s="176">
        <v>275.524</v>
      </c>
      <c r="DL346" s="176">
        <v>-6830.1289999999999</v>
      </c>
      <c r="DM346" s="176">
        <v>202.38800000000001</v>
      </c>
      <c r="DN346" s="176">
        <v>-6558.4279999999999</v>
      </c>
      <c r="DO346" s="176">
        <v>205.947</v>
      </c>
      <c r="DP346" s="176">
        <v>206.23699999999999</v>
      </c>
      <c r="DQ346" s="176">
        <v>206.21199999999999</v>
      </c>
      <c r="DR346" s="176">
        <v>6533.3419999999996</v>
      </c>
      <c r="DS346" s="176">
        <v>250.512</v>
      </c>
      <c r="DT346" s="176">
        <v>6990.0879999999997</v>
      </c>
      <c r="DU346" s="176">
        <v>-3917.0830000000001</v>
      </c>
      <c r="DV346" s="176">
        <v>248.88399999999999</v>
      </c>
      <c r="DW346" s="176">
        <v>248.48099999999999</v>
      </c>
      <c r="DX346" s="176">
        <v>1412.02</v>
      </c>
      <c r="DY346" s="176">
        <v>249.476</v>
      </c>
      <c r="DZ346" s="176">
        <v>-6728.85</v>
      </c>
      <c r="EA346" s="176">
        <v>41.442</v>
      </c>
      <c r="EB346" s="176">
        <v>247.91</v>
      </c>
      <c r="EC346" s="176">
        <v>249.76300000000001</v>
      </c>
      <c r="ED346" s="176">
        <v>926.28800000000001</v>
      </c>
      <c r="EE346" s="176">
        <v>168.8</v>
      </c>
      <c r="EF346" s="277">
        <f t="shared" si="10"/>
        <v>-8948.1279999999988</v>
      </c>
      <c r="EG346" s="277">
        <f t="shared" si="11"/>
        <v>137.21899999999886</v>
      </c>
    </row>
    <row r="347" spans="1:137" x14ac:dyDescent="0.2">
      <c r="A347" s="346" t="str">
        <f>IF('1'!$A$1=1,B347,C347)</f>
        <v>Short-term</v>
      </c>
      <c r="B347" s="328" t="s">
        <v>173</v>
      </c>
      <c r="C347" s="329" t="s">
        <v>172</v>
      </c>
      <c r="D347" s="176">
        <v>0</v>
      </c>
      <c r="E347" s="176">
        <v>0</v>
      </c>
      <c r="F347" s="176">
        <v>0</v>
      </c>
      <c r="G347" s="176">
        <v>0</v>
      </c>
      <c r="H347" s="176">
        <v>0</v>
      </c>
      <c r="I347" s="176">
        <v>0</v>
      </c>
      <c r="J347" s="176">
        <v>0</v>
      </c>
      <c r="K347" s="176">
        <v>0</v>
      </c>
      <c r="L347" s="176">
        <v>0</v>
      </c>
      <c r="M347" s="176">
        <v>0</v>
      </c>
      <c r="N347" s="176">
        <v>0</v>
      </c>
      <c r="O347" s="176">
        <v>0</v>
      </c>
      <c r="P347" s="176">
        <v>0</v>
      </c>
      <c r="Q347" s="176">
        <v>0</v>
      </c>
      <c r="R347" s="176">
        <v>0</v>
      </c>
      <c r="S347" s="176">
        <v>0</v>
      </c>
      <c r="T347" s="176">
        <v>0</v>
      </c>
      <c r="U347" s="176">
        <v>0</v>
      </c>
      <c r="V347" s="176">
        <v>0</v>
      </c>
      <c r="W347" s="176">
        <v>0</v>
      </c>
      <c r="X347" s="176">
        <v>0</v>
      </c>
      <c r="Y347" s="176">
        <v>0</v>
      </c>
      <c r="Z347" s="176">
        <v>0</v>
      </c>
      <c r="AA347" s="176">
        <v>0</v>
      </c>
      <c r="AB347" s="176">
        <v>0</v>
      </c>
      <c r="AC347" s="176">
        <v>0</v>
      </c>
      <c r="AD347" s="176">
        <v>0</v>
      </c>
      <c r="AE347" s="176">
        <v>0</v>
      </c>
      <c r="AF347" s="176">
        <v>0</v>
      </c>
      <c r="AG347" s="176">
        <v>0</v>
      </c>
      <c r="AH347" s="176">
        <v>0</v>
      </c>
      <c r="AI347" s="176">
        <v>0</v>
      </c>
      <c r="AJ347" s="176">
        <v>0</v>
      </c>
      <c r="AK347" s="176">
        <v>0</v>
      </c>
      <c r="AL347" s="176">
        <v>0</v>
      </c>
      <c r="AM347" s="176">
        <v>0</v>
      </c>
      <c r="AN347" s="176">
        <v>0</v>
      </c>
      <c r="AO347" s="176">
        <v>0</v>
      </c>
      <c r="AP347" s="176">
        <v>0</v>
      </c>
      <c r="AQ347" s="176">
        <v>0</v>
      </c>
      <c r="AR347" s="176">
        <v>0</v>
      </c>
      <c r="AS347" s="176">
        <v>0</v>
      </c>
      <c r="AT347" s="176">
        <v>0</v>
      </c>
      <c r="AU347" s="176">
        <v>0</v>
      </c>
      <c r="AV347" s="176">
        <v>0</v>
      </c>
      <c r="AW347" s="176">
        <v>0</v>
      </c>
      <c r="AX347" s="176">
        <v>0</v>
      </c>
      <c r="AY347" s="176">
        <v>0</v>
      </c>
      <c r="AZ347" s="176">
        <v>0</v>
      </c>
      <c r="BA347" s="176">
        <v>0</v>
      </c>
      <c r="BB347" s="176">
        <v>0</v>
      </c>
      <c r="BC347" s="176">
        <v>0</v>
      </c>
      <c r="BD347" s="176">
        <v>0</v>
      </c>
      <c r="BE347" s="176">
        <v>0</v>
      </c>
      <c r="BF347" s="176">
        <v>0</v>
      </c>
      <c r="BG347" s="176">
        <v>0</v>
      </c>
      <c r="BH347" s="176">
        <v>0</v>
      </c>
      <c r="BI347" s="176">
        <v>0</v>
      </c>
      <c r="BJ347" s="176">
        <v>0</v>
      </c>
      <c r="BK347" s="176">
        <v>0</v>
      </c>
      <c r="BL347" s="176">
        <v>0</v>
      </c>
      <c r="BM347" s="176">
        <v>0</v>
      </c>
      <c r="BN347" s="176">
        <v>0</v>
      </c>
      <c r="BO347" s="176">
        <v>0</v>
      </c>
      <c r="BP347" s="176">
        <v>0</v>
      </c>
      <c r="BQ347" s="176">
        <v>0</v>
      </c>
      <c r="BR347" s="176">
        <v>0</v>
      </c>
      <c r="BS347" s="176">
        <v>0</v>
      </c>
      <c r="BT347" s="176">
        <v>0</v>
      </c>
      <c r="BU347" s="176">
        <v>0</v>
      </c>
      <c r="BV347" s="176">
        <v>0</v>
      </c>
      <c r="BW347" s="176">
        <v>0</v>
      </c>
      <c r="BX347" s="176">
        <v>0</v>
      </c>
      <c r="BY347" s="176">
        <v>0</v>
      </c>
      <c r="BZ347" s="176">
        <v>0</v>
      </c>
      <c r="CA347" s="176">
        <v>0</v>
      </c>
      <c r="CB347" s="176">
        <v>0</v>
      </c>
      <c r="CC347" s="176">
        <v>0</v>
      </c>
      <c r="CD347" s="176">
        <v>0</v>
      </c>
      <c r="CE347" s="176">
        <v>0</v>
      </c>
      <c r="CF347" s="176">
        <v>0</v>
      </c>
      <c r="CG347" s="176">
        <v>0</v>
      </c>
      <c r="CH347" s="176">
        <v>0</v>
      </c>
      <c r="CI347" s="176">
        <v>0</v>
      </c>
      <c r="CJ347" s="176">
        <v>0</v>
      </c>
      <c r="CK347" s="176">
        <v>0</v>
      </c>
      <c r="CL347" s="176">
        <v>0</v>
      </c>
      <c r="CM347" s="176">
        <v>0</v>
      </c>
      <c r="CN347" s="176">
        <v>0</v>
      </c>
      <c r="CO347" s="176">
        <v>0</v>
      </c>
      <c r="CP347" s="176">
        <v>0</v>
      </c>
      <c r="CQ347" s="176">
        <v>0</v>
      </c>
      <c r="CR347" s="176">
        <v>0</v>
      </c>
      <c r="CS347" s="176">
        <v>0</v>
      </c>
      <c r="CT347" s="176">
        <v>0</v>
      </c>
      <c r="CU347" s="176">
        <v>0</v>
      </c>
      <c r="CV347" s="176">
        <v>0</v>
      </c>
      <c r="CW347" s="176">
        <v>0</v>
      </c>
      <c r="CX347" s="176">
        <v>0</v>
      </c>
      <c r="CY347" s="176">
        <v>0</v>
      </c>
      <c r="CZ347" s="176">
        <v>0</v>
      </c>
      <c r="DA347" s="176">
        <v>0</v>
      </c>
      <c r="DB347" s="176">
        <v>0</v>
      </c>
      <c r="DC347" s="176">
        <v>0</v>
      </c>
      <c r="DD347" s="176">
        <v>0</v>
      </c>
      <c r="DE347" s="176">
        <v>0</v>
      </c>
      <c r="DF347" s="176">
        <v>0</v>
      </c>
      <c r="DG347" s="176">
        <v>0</v>
      </c>
      <c r="DH347" s="176">
        <v>0</v>
      </c>
      <c r="DI347" s="176">
        <v>0</v>
      </c>
      <c r="DJ347" s="176">
        <v>0</v>
      </c>
      <c r="DK347" s="176">
        <v>0</v>
      </c>
      <c r="DL347" s="176">
        <v>0</v>
      </c>
      <c r="DM347" s="176">
        <v>0</v>
      </c>
      <c r="DN347" s="176">
        <v>0</v>
      </c>
      <c r="DO347" s="176">
        <v>0</v>
      </c>
      <c r="DP347" s="176">
        <v>0</v>
      </c>
      <c r="DQ347" s="176">
        <v>0</v>
      </c>
      <c r="DR347" s="176">
        <v>0</v>
      </c>
      <c r="DS347" s="176">
        <v>0</v>
      </c>
      <c r="DT347" s="176">
        <v>0</v>
      </c>
      <c r="DU347" s="176">
        <v>0</v>
      </c>
      <c r="DV347" s="176">
        <v>0</v>
      </c>
      <c r="DW347" s="176">
        <v>0</v>
      </c>
      <c r="DX347" s="176">
        <v>0</v>
      </c>
      <c r="DY347" s="176">
        <v>0</v>
      </c>
      <c r="DZ347" s="176">
        <v>0</v>
      </c>
      <c r="EA347" s="176">
        <v>0</v>
      </c>
      <c r="EB347" s="176">
        <v>0</v>
      </c>
      <c r="EC347" s="176">
        <v>0</v>
      </c>
      <c r="ED347" s="176">
        <v>0</v>
      </c>
      <c r="EE347" s="176">
        <v>0</v>
      </c>
      <c r="EF347" s="277">
        <f t="shared" si="10"/>
        <v>0</v>
      </c>
      <c r="EG347" s="277">
        <f t="shared" si="11"/>
        <v>0</v>
      </c>
    </row>
    <row r="348" spans="1:137" x14ac:dyDescent="0.2">
      <c r="A348" s="346" t="str">
        <f>IF('1'!$A$1=1,B348,C348)</f>
        <v>Long-term</v>
      </c>
      <c r="B348" s="328" t="s">
        <v>175</v>
      </c>
      <c r="C348" s="329" t="s">
        <v>174</v>
      </c>
      <c r="D348" s="176">
        <v>0</v>
      </c>
      <c r="E348" s="176">
        <v>0</v>
      </c>
      <c r="F348" s="176">
        <v>0</v>
      </c>
      <c r="G348" s="176">
        <v>0</v>
      </c>
      <c r="H348" s="176">
        <v>0</v>
      </c>
      <c r="I348" s="176">
        <v>0</v>
      </c>
      <c r="J348" s="176">
        <v>0</v>
      </c>
      <c r="K348" s="176">
        <v>0</v>
      </c>
      <c r="L348" s="176">
        <v>0</v>
      </c>
      <c r="M348" s="176">
        <v>0</v>
      </c>
      <c r="N348" s="176">
        <v>0</v>
      </c>
      <c r="O348" s="176">
        <v>0</v>
      </c>
      <c r="P348" s="176">
        <v>0</v>
      </c>
      <c r="Q348" s="176">
        <v>0</v>
      </c>
      <c r="R348" s="176">
        <v>0</v>
      </c>
      <c r="S348" s="176">
        <v>0</v>
      </c>
      <c r="T348" s="176">
        <v>0</v>
      </c>
      <c r="U348" s="176">
        <v>0</v>
      </c>
      <c r="V348" s="176">
        <v>0</v>
      </c>
      <c r="W348" s="176">
        <v>0</v>
      </c>
      <c r="X348" s="176">
        <v>0</v>
      </c>
      <c r="Y348" s="176">
        <v>0</v>
      </c>
      <c r="Z348" s="176">
        <v>0</v>
      </c>
      <c r="AA348" s="176">
        <v>0</v>
      </c>
      <c r="AB348" s="176">
        <v>0</v>
      </c>
      <c r="AC348" s="176">
        <v>0</v>
      </c>
      <c r="AD348" s="176">
        <v>0</v>
      </c>
      <c r="AE348" s="176">
        <v>0</v>
      </c>
      <c r="AF348" s="176">
        <v>0</v>
      </c>
      <c r="AG348" s="176">
        <v>0</v>
      </c>
      <c r="AH348" s="176">
        <v>0</v>
      </c>
      <c r="AI348" s="176">
        <v>0</v>
      </c>
      <c r="AJ348" s="176">
        <v>0</v>
      </c>
      <c r="AK348" s="176">
        <v>0</v>
      </c>
      <c r="AL348" s="176">
        <v>0</v>
      </c>
      <c r="AM348" s="176">
        <v>0</v>
      </c>
      <c r="AN348" s="176">
        <v>0</v>
      </c>
      <c r="AO348" s="176">
        <v>0</v>
      </c>
      <c r="AP348" s="176">
        <v>0</v>
      </c>
      <c r="AQ348" s="176">
        <v>0</v>
      </c>
      <c r="AR348" s="176">
        <v>0</v>
      </c>
      <c r="AS348" s="176">
        <v>0</v>
      </c>
      <c r="AT348" s="176">
        <v>0</v>
      </c>
      <c r="AU348" s="176">
        <v>0</v>
      </c>
      <c r="AV348" s="176">
        <v>0</v>
      </c>
      <c r="AW348" s="176">
        <v>0</v>
      </c>
      <c r="AX348" s="176">
        <v>0</v>
      </c>
      <c r="AY348" s="176">
        <v>0</v>
      </c>
      <c r="AZ348" s="176">
        <v>0</v>
      </c>
      <c r="BA348" s="176">
        <v>0</v>
      </c>
      <c r="BB348" s="176">
        <v>0</v>
      </c>
      <c r="BC348" s="176">
        <v>0</v>
      </c>
      <c r="BD348" s="176">
        <v>0</v>
      </c>
      <c r="BE348" s="176">
        <v>0</v>
      </c>
      <c r="BF348" s="176">
        <v>0</v>
      </c>
      <c r="BG348" s="176">
        <v>0</v>
      </c>
      <c r="BH348" s="176">
        <v>0</v>
      </c>
      <c r="BI348" s="176">
        <v>0</v>
      </c>
      <c r="BJ348" s="176">
        <v>0</v>
      </c>
      <c r="BK348" s="176">
        <v>0</v>
      </c>
      <c r="BL348" s="176">
        <v>361.79</v>
      </c>
      <c r="BM348" s="176">
        <v>12495.034</v>
      </c>
      <c r="BN348" s="176">
        <v>-1637.5619999999999</v>
      </c>
      <c r="BO348" s="176">
        <v>190.57300000000001</v>
      </c>
      <c r="BP348" s="176">
        <v>-321.77199999999999</v>
      </c>
      <c r="BQ348" s="176">
        <v>213.65899999999999</v>
      </c>
      <c r="BR348" s="176">
        <v>-355.06700000000001</v>
      </c>
      <c r="BS348" s="176">
        <v>192.65</v>
      </c>
      <c r="BT348" s="176">
        <v>-1986.347</v>
      </c>
      <c r="BU348" s="176">
        <v>-226.6</v>
      </c>
      <c r="BV348" s="176">
        <v>-339.72199999999998</v>
      </c>
      <c r="BW348" s="176">
        <v>309.86700000000002</v>
      </c>
      <c r="BX348" s="176">
        <v>197.53800000000001</v>
      </c>
      <c r="BY348" s="176">
        <v>195.19300000000001</v>
      </c>
      <c r="BZ348" s="176">
        <v>-1862.3030000000001</v>
      </c>
      <c r="CA348" s="176">
        <v>-55.86</v>
      </c>
      <c r="CB348" s="176">
        <v>-496.851</v>
      </c>
      <c r="CC348" s="176">
        <v>19285.828000000001</v>
      </c>
      <c r="CD348" s="176">
        <v>8382.0810000000001</v>
      </c>
      <c r="CE348" s="176">
        <v>214.279</v>
      </c>
      <c r="CF348" s="176">
        <v>-1951.1289999999999</v>
      </c>
      <c r="CG348" s="176">
        <v>237.37200000000001</v>
      </c>
      <c r="CH348" s="176">
        <v>21447.883999999998</v>
      </c>
      <c r="CI348" s="176">
        <v>108.854</v>
      </c>
      <c r="CJ348" s="176">
        <v>-839.43799999999999</v>
      </c>
      <c r="CK348" s="176">
        <v>0</v>
      </c>
      <c r="CL348" s="176">
        <v>234.03899999999999</v>
      </c>
      <c r="CM348" s="176">
        <v>204.78399999999999</v>
      </c>
      <c r="CN348" s="176">
        <v>175.529</v>
      </c>
      <c r="CO348" s="176">
        <v>204.78399999999999</v>
      </c>
      <c r="CP348" s="176">
        <v>2388.7559999999999</v>
      </c>
      <c r="CQ348" s="176">
        <v>292.54899999999998</v>
      </c>
      <c r="CR348" s="176">
        <v>292.54899999999998</v>
      </c>
      <c r="CS348" s="176">
        <v>292.54899999999998</v>
      </c>
      <c r="CT348" s="176">
        <v>1023.921</v>
      </c>
      <c r="CU348" s="176">
        <v>1097.058</v>
      </c>
      <c r="CV348" s="176">
        <v>292.54899999999998</v>
      </c>
      <c r="CW348" s="176">
        <v>-4461.3689999999997</v>
      </c>
      <c r="CX348" s="176">
        <v>292.54899999999998</v>
      </c>
      <c r="CY348" s="176">
        <v>292.54899999999998</v>
      </c>
      <c r="CZ348" s="176">
        <v>1023.921</v>
      </c>
      <c r="DA348" s="176">
        <v>292.54899999999998</v>
      </c>
      <c r="DB348" s="176">
        <v>292.54899999999998</v>
      </c>
      <c r="DC348" s="176">
        <v>292.54899999999998</v>
      </c>
      <c r="DD348" s="176">
        <v>-1755.2929999999999</v>
      </c>
      <c r="DE348" s="176">
        <v>292.15199999999999</v>
      </c>
      <c r="DF348" s="176">
        <v>-3579.3870000000002</v>
      </c>
      <c r="DG348" s="176">
        <v>296.75099999999998</v>
      </c>
      <c r="DH348" s="176">
        <v>-3976.19</v>
      </c>
      <c r="DI348" s="176">
        <v>265.81</v>
      </c>
      <c r="DJ348" s="176">
        <v>270.64699999999999</v>
      </c>
      <c r="DK348" s="176">
        <v>275.524</v>
      </c>
      <c r="DL348" s="176">
        <v>-6830.1289999999999</v>
      </c>
      <c r="DM348" s="176">
        <v>202.38800000000001</v>
      </c>
      <c r="DN348" s="176">
        <v>-6558.4279999999999</v>
      </c>
      <c r="DO348" s="176">
        <v>205.947</v>
      </c>
      <c r="DP348" s="176">
        <v>206.23699999999999</v>
      </c>
      <c r="DQ348" s="176">
        <v>206.21199999999999</v>
      </c>
      <c r="DR348" s="176">
        <v>6533.3419999999996</v>
      </c>
      <c r="DS348" s="176">
        <v>250.512</v>
      </c>
      <c r="DT348" s="176">
        <v>6990.0879999999997</v>
      </c>
      <c r="DU348" s="176">
        <v>-3917.0830000000001</v>
      </c>
      <c r="DV348" s="176">
        <v>248.88399999999999</v>
      </c>
      <c r="DW348" s="176">
        <v>248.48099999999999</v>
      </c>
      <c r="DX348" s="176">
        <v>1412.02</v>
      </c>
      <c r="DY348" s="176">
        <v>249.476</v>
      </c>
      <c r="DZ348" s="176">
        <v>-6728.85</v>
      </c>
      <c r="EA348" s="176">
        <v>41.442</v>
      </c>
      <c r="EB348" s="176">
        <v>247.91</v>
      </c>
      <c r="EC348" s="176">
        <v>249.76300000000001</v>
      </c>
      <c r="ED348" s="176">
        <v>926.28800000000001</v>
      </c>
      <c r="EE348" s="176">
        <v>168.8</v>
      </c>
      <c r="EF348" s="277">
        <f t="shared" si="10"/>
        <v>-8948.1279999999988</v>
      </c>
      <c r="EG348" s="277">
        <f t="shared" si="11"/>
        <v>137.21899999999886</v>
      </c>
    </row>
    <row r="349" spans="1:137" x14ac:dyDescent="0.2">
      <c r="A349" s="238" t="str">
        <f>IF('1'!$A$1=1,B349,C349)</f>
        <v xml:space="preserve"> Financial derivatives</v>
      </c>
      <c r="B349" s="31" t="s">
        <v>149</v>
      </c>
      <c r="C349" s="31" t="s">
        <v>394</v>
      </c>
      <c r="D349" s="179">
        <v>0</v>
      </c>
      <c r="E349" s="179">
        <v>0</v>
      </c>
      <c r="F349" s="179">
        <v>0</v>
      </c>
      <c r="G349" s="179">
        <v>0</v>
      </c>
      <c r="H349" s="179">
        <v>0</v>
      </c>
      <c r="I349" s="179">
        <v>0</v>
      </c>
      <c r="J349" s="179">
        <v>0</v>
      </c>
      <c r="K349" s="179">
        <v>0</v>
      </c>
      <c r="L349" s="179">
        <v>0</v>
      </c>
      <c r="M349" s="179">
        <v>0</v>
      </c>
      <c r="N349" s="179">
        <v>0</v>
      </c>
      <c r="O349" s="179">
        <v>0</v>
      </c>
      <c r="P349" s="179">
        <v>0</v>
      </c>
      <c r="Q349" s="179">
        <v>0</v>
      </c>
      <c r="R349" s="179">
        <v>0</v>
      </c>
      <c r="S349" s="179">
        <v>0</v>
      </c>
      <c r="T349" s="179">
        <v>0</v>
      </c>
      <c r="U349" s="179">
        <v>0</v>
      </c>
      <c r="V349" s="179">
        <v>0</v>
      </c>
      <c r="W349" s="179">
        <v>0</v>
      </c>
      <c r="X349" s="179">
        <v>0</v>
      </c>
      <c r="Y349" s="179">
        <v>0</v>
      </c>
      <c r="Z349" s="179">
        <v>0</v>
      </c>
      <c r="AA349" s="179">
        <v>0</v>
      </c>
      <c r="AB349" s="179">
        <v>0</v>
      </c>
      <c r="AC349" s="179">
        <v>0</v>
      </c>
      <c r="AD349" s="179">
        <v>0</v>
      </c>
      <c r="AE349" s="179">
        <v>0</v>
      </c>
      <c r="AF349" s="179">
        <v>0</v>
      </c>
      <c r="AG349" s="179">
        <v>0</v>
      </c>
      <c r="AH349" s="179">
        <v>0</v>
      </c>
      <c r="AI349" s="179">
        <v>0</v>
      </c>
      <c r="AJ349" s="179">
        <v>0</v>
      </c>
      <c r="AK349" s="179">
        <v>0</v>
      </c>
      <c r="AL349" s="179">
        <v>0</v>
      </c>
      <c r="AM349" s="179">
        <v>0</v>
      </c>
      <c r="AN349" s="179">
        <v>0</v>
      </c>
      <c r="AO349" s="179">
        <v>0</v>
      </c>
      <c r="AP349" s="179">
        <v>0</v>
      </c>
      <c r="AQ349" s="179">
        <v>0</v>
      </c>
      <c r="AR349" s="179">
        <v>0</v>
      </c>
      <c r="AS349" s="179">
        <v>0</v>
      </c>
      <c r="AT349" s="179">
        <v>0</v>
      </c>
      <c r="AU349" s="179">
        <v>0</v>
      </c>
      <c r="AV349" s="179">
        <v>0</v>
      </c>
      <c r="AW349" s="179">
        <v>0</v>
      </c>
      <c r="AX349" s="179">
        <v>0</v>
      </c>
      <c r="AY349" s="179">
        <v>0</v>
      </c>
      <c r="AZ349" s="179">
        <v>0</v>
      </c>
      <c r="BA349" s="179">
        <v>0</v>
      </c>
      <c r="BB349" s="179">
        <v>0</v>
      </c>
      <c r="BC349" s="179">
        <v>0</v>
      </c>
      <c r="BD349" s="179">
        <v>0</v>
      </c>
      <c r="BE349" s="179">
        <v>0</v>
      </c>
      <c r="BF349" s="179">
        <v>0</v>
      </c>
      <c r="BG349" s="179">
        <v>0</v>
      </c>
      <c r="BH349" s="179">
        <v>0</v>
      </c>
      <c r="BI349" s="179">
        <v>0</v>
      </c>
      <c r="BJ349" s="179">
        <v>0</v>
      </c>
      <c r="BK349" s="179">
        <v>0</v>
      </c>
      <c r="BL349" s="179">
        <v>0</v>
      </c>
      <c r="BM349" s="179">
        <v>0</v>
      </c>
      <c r="BN349" s="179">
        <v>0</v>
      </c>
      <c r="BO349" s="179">
        <v>0</v>
      </c>
      <c r="BP349" s="179">
        <v>0</v>
      </c>
      <c r="BQ349" s="179">
        <v>0</v>
      </c>
      <c r="BR349" s="179">
        <v>0</v>
      </c>
      <c r="BS349" s="179">
        <v>0</v>
      </c>
      <c r="BT349" s="179">
        <v>9204.34</v>
      </c>
      <c r="BU349" s="179">
        <v>0</v>
      </c>
      <c r="BV349" s="179">
        <v>0</v>
      </c>
      <c r="BW349" s="179">
        <v>0</v>
      </c>
      <c r="BX349" s="179">
        <v>0</v>
      </c>
      <c r="BY349" s="179">
        <v>0</v>
      </c>
      <c r="BZ349" s="179">
        <v>0</v>
      </c>
      <c r="CA349" s="179">
        <v>0</v>
      </c>
      <c r="CB349" s="179">
        <v>0</v>
      </c>
      <c r="CC349" s="179">
        <v>0</v>
      </c>
      <c r="CD349" s="179">
        <v>0</v>
      </c>
      <c r="CE349" s="179">
        <v>0</v>
      </c>
      <c r="CF349" s="179">
        <v>0</v>
      </c>
      <c r="CG349" s="179">
        <v>0</v>
      </c>
      <c r="CH349" s="179">
        <v>0</v>
      </c>
      <c r="CI349" s="179">
        <v>4626.2879999999996</v>
      </c>
      <c r="CJ349" s="179">
        <v>923.38199999999995</v>
      </c>
      <c r="CK349" s="179">
        <v>397.791</v>
      </c>
      <c r="CL349" s="179">
        <v>0</v>
      </c>
      <c r="CM349" s="179">
        <v>0</v>
      </c>
      <c r="CN349" s="179">
        <v>0</v>
      </c>
      <c r="CO349" s="179">
        <v>0</v>
      </c>
      <c r="CP349" s="179">
        <v>0</v>
      </c>
      <c r="CQ349" s="179">
        <v>0</v>
      </c>
      <c r="CR349" s="179">
        <v>0</v>
      </c>
      <c r="CS349" s="179">
        <v>0</v>
      </c>
      <c r="CT349" s="179">
        <v>0</v>
      </c>
      <c r="CU349" s="179">
        <v>0</v>
      </c>
      <c r="CV349" s="179">
        <v>0</v>
      </c>
      <c r="CW349" s="179">
        <v>0</v>
      </c>
      <c r="CX349" s="179">
        <v>0</v>
      </c>
      <c r="CY349" s="179">
        <v>0</v>
      </c>
      <c r="CZ349" s="179">
        <v>0</v>
      </c>
      <c r="DA349" s="179">
        <v>0</v>
      </c>
      <c r="DB349" s="179">
        <v>0</v>
      </c>
      <c r="DC349" s="179">
        <v>0</v>
      </c>
      <c r="DD349" s="179">
        <v>0</v>
      </c>
      <c r="DE349" s="179">
        <v>0</v>
      </c>
      <c r="DF349" s="179">
        <v>0</v>
      </c>
      <c r="DG349" s="179">
        <v>0</v>
      </c>
      <c r="DH349" s="179">
        <v>0</v>
      </c>
      <c r="DI349" s="179">
        <v>0</v>
      </c>
      <c r="DJ349" s="179">
        <v>0</v>
      </c>
      <c r="DK349" s="179">
        <v>0</v>
      </c>
      <c r="DL349" s="179">
        <v>0</v>
      </c>
      <c r="DM349" s="179">
        <v>0</v>
      </c>
      <c r="DN349" s="179">
        <v>2336.44</v>
      </c>
      <c r="DO349" s="179">
        <v>0</v>
      </c>
      <c r="DP349" s="179">
        <v>0</v>
      </c>
      <c r="DQ349" s="179">
        <v>0</v>
      </c>
      <c r="DR349" s="179">
        <v>0</v>
      </c>
      <c r="DS349" s="179">
        <v>0</v>
      </c>
      <c r="DT349" s="179">
        <v>0</v>
      </c>
      <c r="DU349" s="179">
        <v>0</v>
      </c>
      <c r="DV349" s="179">
        <v>0</v>
      </c>
      <c r="DW349" s="179">
        <v>0</v>
      </c>
      <c r="DX349" s="179">
        <v>0</v>
      </c>
      <c r="DY349" s="179">
        <v>0</v>
      </c>
      <c r="DZ349" s="179">
        <v>0</v>
      </c>
      <c r="EA349" s="179">
        <v>0</v>
      </c>
      <c r="EB349" s="179">
        <v>0</v>
      </c>
      <c r="EC349" s="179">
        <v>0</v>
      </c>
      <c r="ED349" s="179">
        <v>0</v>
      </c>
      <c r="EE349" s="179">
        <v>149050.04699999999</v>
      </c>
      <c r="EF349" s="278">
        <f t="shared" si="10"/>
        <v>2336.44</v>
      </c>
      <c r="EG349" s="278">
        <f t="shared" si="11"/>
        <v>149050.04699999999</v>
      </c>
    </row>
    <row r="350" spans="1:137" x14ac:dyDescent="0.2">
      <c r="A350" s="254" t="str">
        <f>IF('1'!$A$1=1,B350,C350)</f>
        <v>Assets</v>
      </c>
      <c r="B350" s="241" t="s">
        <v>143</v>
      </c>
      <c r="C350" s="241" t="s">
        <v>142</v>
      </c>
      <c r="D350" s="179">
        <v>0</v>
      </c>
      <c r="E350" s="179">
        <v>0</v>
      </c>
      <c r="F350" s="179">
        <v>0</v>
      </c>
      <c r="G350" s="179">
        <v>0</v>
      </c>
      <c r="H350" s="179">
        <v>0</v>
      </c>
      <c r="I350" s="179">
        <v>0</v>
      </c>
      <c r="J350" s="179">
        <v>0</v>
      </c>
      <c r="K350" s="179">
        <v>0</v>
      </c>
      <c r="L350" s="179">
        <v>0</v>
      </c>
      <c r="M350" s="179">
        <v>0</v>
      </c>
      <c r="N350" s="179">
        <v>0</v>
      </c>
      <c r="O350" s="179">
        <v>0</v>
      </c>
      <c r="P350" s="179">
        <v>0</v>
      </c>
      <c r="Q350" s="179">
        <v>0</v>
      </c>
      <c r="R350" s="179">
        <v>0</v>
      </c>
      <c r="S350" s="179">
        <v>0</v>
      </c>
      <c r="T350" s="179">
        <v>0</v>
      </c>
      <c r="U350" s="179">
        <v>0</v>
      </c>
      <c r="V350" s="179">
        <v>0</v>
      </c>
      <c r="W350" s="179">
        <v>0</v>
      </c>
      <c r="X350" s="179">
        <v>0</v>
      </c>
      <c r="Y350" s="179">
        <v>0</v>
      </c>
      <c r="Z350" s="179">
        <v>0</v>
      </c>
      <c r="AA350" s="179">
        <v>0</v>
      </c>
      <c r="AB350" s="179">
        <v>0</v>
      </c>
      <c r="AC350" s="179">
        <v>0</v>
      </c>
      <c r="AD350" s="179">
        <v>0</v>
      </c>
      <c r="AE350" s="179">
        <v>0</v>
      </c>
      <c r="AF350" s="179">
        <v>0</v>
      </c>
      <c r="AG350" s="179">
        <v>0</v>
      </c>
      <c r="AH350" s="179">
        <v>0</v>
      </c>
      <c r="AI350" s="179">
        <v>0</v>
      </c>
      <c r="AJ350" s="179">
        <v>0</v>
      </c>
      <c r="AK350" s="179">
        <v>0</v>
      </c>
      <c r="AL350" s="179">
        <v>0</v>
      </c>
      <c r="AM350" s="179">
        <v>0</v>
      </c>
      <c r="AN350" s="179">
        <v>0</v>
      </c>
      <c r="AO350" s="179">
        <v>0</v>
      </c>
      <c r="AP350" s="179">
        <v>0</v>
      </c>
      <c r="AQ350" s="179">
        <v>0</v>
      </c>
      <c r="AR350" s="179">
        <v>0</v>
      </c>
      <c r="AS350" s="179">
        <v>0</v>
      </c>
      <c r="AT350" s="179">
        <v>0</v>
      </c>
      <c r="AU350" s="179">
        <v>0</v>
      </c>
      <c r="AV350" s="179">
        <v>0</v>
      </c>
      <c r="AW350" s="179">
        <v>0</v>
      </c>
      <c r="AX350" s="179">
        <v>0</v>
      </c>
      <c r="AY350" s="179">
        <v>0</v>
      </c>
      <c r="AZ350" s="179">
        <v>0</v>
      </c>
      <c r="BA350" s="179">
        <v>0</v>
      </c>
      <c r="BB350" s="179">
        <v>0</v>
      </c>
      <c r="BC350" s="179">
        <v>0</v>
      </c>
      <c r="BD350" s="179">
        <v>0</v>
      </c>
      <c r="BE350" s="179">
        <v>0</v>
      </c>
      <c r="BF350" s="179">
        <v>0</v>
      </c>
      <c r="BG350" s="179">
        <v>0</v>
      </c>
      <c r="BH350" s="179">
        <v>0</v>
      </c>
      <c r="BI350" s="179">
        <v>0</v>
      </c>
      <c r="BJ350" s="179">
        <v>0</v>
      </c>
      <c r="BK350" s="179">
        <v>0</v>
      </c>
      <c r="BL350" s="179">
        <v>0</v>
      </c>
      <c r="BM350" s="179">
        <v>0</v>
      </c>
      <c r="BN350" s="179">
        <v>0</v>
      </c>
      <c r="BO350" s="179">
        <v>0</v>
      </c>
      <c r="BP350" s="179">
        <v>0</v>
      </c>
      <c r="BQ350" s="179">
        <v>0</v>
      </c>
      <c r="BR350" s="179">
        <v>0</v>
      </c>
      <c r="BS350" s="179">
        <v>0</v>
      </c>
      <c r="BT350" s="179">
        <v>0</v>
      </c>
      <c r="BU350" s="179">
        <v>0</v>
      </c>
      <c r="BV350" s="179">
        <v>0</v>
      </c>
      <c r="BW350" s="179">
        <v>0</v>
      </c>
      <c r="BX350" s="179">
        <v>0</v>
      </c>
      <c r="BY350" s="179">
        <v>0</v>
      </c>
      <c r="BZ350" s="179">
        <v>0</v>
      </c>
      <c r="CA350" s="179">
        <v>0</v>
      </c>
      <c r="CB350" s="179">
        <v>0</v>
      </c>
      <c r="CC350" s="179">
        <v>0</v>
      </c>
      <c r="CD350" s="179">
        <v>0</v>
      </c>
      <c r="CE350" s="179">
        <v>0</v>
      </c>
      <c r="CF350" s="179">
        <v>0</v>
      </c>
      <c r="CG350" s="179">
        <v>0</v>
      </c>
      <c r="CH350" s="179">
        <v>0</v>
      </c>
      <c r="CI350" s="179">
        <v>0</v>
      </c>
      <c r="CJ350" s="179">
        <v>0</v>
      </c>
      <c r="CK350" s="179">
        <v>0</v>
      </c>
      <c r="CL350" s="179">
        <v>0</v>
      </c>
      <c r="CM350" s="179">
        <v>0</v>
      </c>
      <c r="CN350" s="179">
        <v>0</v>
      </c>
      <c r="CO350" s="179">
        <v>0</v>
      </c>
      <c r="CP350" s="179">
        <v>0</v>
      </c>
      <c r="CQ350" s="179">
        <v>0</v>
      </c>
      <c r="CR350" s="179">
        <v>0</v>
      </c>
      <c r="CS350" s="179">
        <v>0</v>
      </c>
      <c r="CT350" s="179">
        <v>0</v>
      </c>
      <c r="CU350" s="179">
        <v>0</v>
      </c>
      <c r="CV350" s="179">
        <v>0</v>
      </c>
      <c r="CW350" s="179">
        <v>0</v>
      </c>
      <c r="CX350" s="179">
        <v>0</v>
      </c>
      <c r="CY350" s="179">
        <v>0</v>
      </c>
      <c r="CZ350" s="179">
        <v>0</v>
      </c>
      <c r="DA350" s="179">
        <v>0</v>
      </c>
      <c r="DB350" s="179">
        <v>0</v>
      </c>
      <c r="DC350" s="179">
        <v>0</v>
      </c>
      <c r="DD350" s="179">
        <v>0</v>
      </c>
      <c r="DE350" s="179">
        <v>0</v>
      </c>
      <c r="DF350" s="179">
        <v>0</v>
      </c>
      <c r="DG350" s="179">
        <v>0</v>
      </c>
      <c r="DH350" s="179">
        <v>0</v>
      </c>
      <c r="DI350" s="179">
        <v>0</v>
      </c>
      <c r="DJ350" s="179">
        <v>0</v>
      </c>
      <c r="DK350" s="179">
        <v>0</v>
      </c>
      <c r="DL350" s="179">
        <v>0</v>
      </c>
      <c r="DM350" s="179">
        <v>0</v>
      </c>
      <c r="DN350" s="179">
        <v>0</v>
      </c>
      <c r="DO350" s="179">
        <v>0</v>
      </c>
      <c r="DP350" s="179">
        <v>0</v>
      </c>
      <c r="DQ350" s="179">
        <v>0</v>
      </c>
      <c r="DR350" s="179">
        <v>0</v>
      </c>
      <c r="DS350" s="179">
        <v>0</v>
      </c>
      <c r="DT350" s="179">
        <v>0</v>
      </c>
      <c r="DU350" s="179">
        <v>0</v>
      </c>
      <c r="DV350" s="179">
        <v>0</v>
      </c>
      <c r="DW350" s="179">
        <v>0</v>
      </c>
      <c r="DX350" s="179">
        <v>0</v>
      </c>
      <c r="DY350" s="179">
        <v>0</v>
      </c>
      <c r="DZ350" s="179">
        <v>0</v>
      </c>
      <c r="EA350" s="179">
        <v>0</v>
      </c>
      <c r="EB350" s="179">
        <v>0</v>
      </c>
      <c r="EC350" s="179">
        <v>0</v>
      </c>
      <c r="ED350" s="179">
        <v>0</v>
      </c>
      <c r="EE350" s="179">
        <v>0</v>
      </c>
      <c r="EF350" s="278">
        <f t="shared" si="10"/>
        <v>0</v>
      </c>
      <c r="EG350" s="278">
        <f t="shared" si="11"/>
        <v>0</v>
      </c>
    </row>
    <row r="351" spans="1:137" x14ac:dyDescent="0.2">
      <c r="A351" s="254" t="str">
        <f>IF('1'!$A$1=1,B351,C351)</f>
        <v>Liabilities</v>
      </c>
      <c r="B351" s="241" t="s">
        <v>145</v>
      </c>
      <c r="C351" s="241" t="s">
        <v>144</v>
      </c>
      <c r="D351" s="179">
        <v>0</v>
      </c>
      <c r="E351" s="179">
        <v>0</v>
      </c>
      <c r="F351" s="179">
        <v>0</v>
      </c>
      <c r="G351" s="179">
        <v>0</v>
      </c>
      <c r="H351" s="179">
        <v>0</v>
      </c>
      <c r="I351" s="179">
        <v>0</v>
      </c>
      <c r="J351" s="179">
        <v>0</v>
      </c>
      <c r="K351" s="179">
        <v>0</v>
      </c>
      <c r="L351" s="179">
        <v>0</v>
      </c>
      <c r="M351" s="179">
        <v>0</v>
      </c>
      <c r="N351" s="179">
        <v>0</v>
      </c>
      <c r="O351" s="179">
        <v>0</v>
      </c>
      <c r="P351" s="179">
        <v>0</v>
      </c>
      <c r="Q351" s="179">
        <v>0</v>
      </c>
      <c r="R351" s="179">
        <v>0</v>
      </c>
      <c r="S351" s="179">
        <v>0</v>
      </c>
      <c r="T351" s="179">
        <v>0</v>
      </c>
      <c r="U351" s="179">
        <v>0</v>
      </c>
      <c r="V351" s="179">
        <v>0</v>
      </c>
      <c r="W351" s="179">
        <v>0</v>
      </c>
      <c r="X351" s="179">
        <v>0</v>
      </c>
      <c r="Y351" s="179">
        <v>0</v>
      </c>
      <c r="Z351" s="179">
        <v>0</v>
      </c>
      <c r="AA351" s="179">
        <v>0</v>
      </c>
      <c r="AB351" s="179">
        <v>0</v>
      </c>
      <c r="AC351" s="179">
        <v>0</v>
      </c>
      <c r="AD351" s="179">
        <v>0</v>
      </c>
      <c r="AE351" s="179">
        <v>0</v>
      </c>
      <c r="AF351" s="179">
        <v>0</v>
      </c>
      <c r="AG351" s="179">
        <v>0</v>
      </c>
      <c r="AH351" s="179">
        <v>0</v>
      </c>
      <c r="AI351" s="179">
        <v>0</v>
      </c>
      <c r="AJ351" s="179">
        <v>0</v>
      </c>
      <c r="AK351" s="179">
        <v>0</v>
      </c>
      <c r="AL351" s="179">
        <v>0</v>
      </c>
      <c r="AM351" s="179">
        <v>0</v>
      </c>
      <c r="AN351" s="179">
        <v>0</v>
      </c>
      <c r="AO351" s="179">
        <v>0</v>
      </c>
      <c r="AP351" s="179">
        <v>0</v>
      </c>
      <c r="AQ351" s="179">
        <v>0</v>
      </c>
      <c r="AR351" s="179">
        <v>0</v>
      </c>
      <c r="AS351" s="179">
        <v>0</v>
      </c>
      <c r="AT351" s="179">
        <v>0</v>
      </c>
      <c r="AU351" s="179">
        <v>0</v>
      </c>
      <c r="AV351" s="179">
        <v>0</v>
      </c>
      <c r="AW351" s="179">
        <v>0</v>
      </c>
      <c r="AX351" s="179">
        <v>0</v>
      </c>
      <c r="AY351" s="179">
        <v>0</v>
      </c>
      <c r="AZ351" s="179">
        <v>0</v>
      </c>
      <c r="BA351" s="179">
        <v>0</v>
      </c>
      <c r="BB351" s="179">
        <v>0</v>
      </c>
      <c r="BC351" s="179">
        <v>0</v>
      </c>
      <c r="BD351" s="179">
        <v>0</v>
      </c>
      <c r="BE351" s="179">
        <v>0</v>
      </c>
      <c r="BF351" s="179">
        <v>0</v>
      </c>
      <c r="BG351" s="179">
        <v>0</v>
      </c>
      <c r="BH351" s="179">
        <v>0</v>
      </c>
      <c r="BI351" s="179">
        <v>0</v>
      </c>
      <c r="BJ351" s="179">
        <v>0</v>
      </c>
      <c r="BK351" s="179">
        <v>0</v>
      </c>
      <c r="BL351" s="179">
        <v>0</v>
      </c>
      <c r="BM351" s="179">
        <v>0</v>
      </c>
      <c r="BN351" s="179">
        <v>0</v>
      </c>
      <c r="BO351" s="179">
        <v>0</v>
      </c>
      <c r="BP351" s="179">
        <v>0</v>
      </c>
      <c r="BQ351" s="179">
        <v>0</v>
      </c>
      <c r="BR351" s="179">
        <v>0</v>
      </c>
      <c r="BS351" s="179">
        <v>0</v>
      </c>
      <c r="BT351" s="179">
        <v>-9204.34</v>
      </c>
      <c r="BU351" s="179">
        <v>0</v>
      </c>
      <c r="BV351" s="179">
        <v>0</v>
      </c>
      <c r="BW351" s="179">
        <v>0</v>
      </c>
      <c r="BX351" s="179">
        <v>0</v>
      </c>
      <c r="BY351" s="179">
        <v>0</v>
      </c>
      <c r="BZ351" s="179">
        <v>0</v>
      </c>
      <c r="CA351" s="179">
        <v>0</v>
      </c>
      <c r="CB351" s="179">
        <v>0</v>
      </c>
      <c r="CC351" s="179">
        <v>0</v>
      </c>
      <c r="CD351" s="179">
        <v>0</v>
      </c>
      <c r="CE351" s="179">
        <v>0</v>
      </c>
      <c r="CF351" s="179">
        <v>0</v>
      </c>
      <c r="CG351" s="179">
        <v>0</v>
      </c>
      <c r="CH351" s="179">
        <v>0</v>
      </c>
      <c r="CI351" s="179">
        <v>-4626.2879999999996</v>
      </c>
      <c r="CJ351" s="179">
        <v>-923.38199999999995</v>
      </c>
      <c r="CK351" s="179">
        <v>-397.791</v>
      </c>
      <c r="CL351" s="179">
        <v>0</v>
      </c>
      <c r="CM351" s="179">
        <v>0</v>
      </c>
      <c r="CN351" s="179">
        <v>0</v>
      </c>
      <c r="CO351" s="179">
        <v>0</v>
      </c>
      <c r="CP351" s="179">
        <v>0</v>
      </c>
      <c r="CQ351" s="179">
        <v>0</v>
      </c>
      <c r="CR351" s="179">
        <v>0</v>
      </c>
      <c r="CS351" s="179">
        <v>0</v>
      </c>
      <c r="CT351" s="179">
        <v>0</v>
      </c>
      <c r="CU351" s="179">
        <v>0</v>
      </c>
      <c r="CV351" s="179">
        <v>0</v>
      </c>
      <c r="CW351" s="179">
        <v>0</v>
      </c>
      <c r="CX351" s="179">
        <v>0</v>
      </c>
      <c r="CY351" s="179">
        <v>0</v>
      </c>
      <c r="CZ351" s="179">
        <v>0</v>
      </c>
      <c r="DA351" s="179">
        <v>0</v>
      </c>
      <c r="DB351" s="179">
        <v>0</v>
      </c>
      <c r="DC351" s="179">
        <v>0</v>
      </c>
      <c r="DD351" s="179">
        <v>0</v>
      </c>
      <c r="DE351" s="179">
        <v>0</v>
      </c>
      <c r="DF351" s="179">
        <v>0</v>
      </c>
      <c r="DG351" s="179">
        <v>0</v>
      </c>
      <c r="DH351" s="179">
        <v>0</v>
      </c>
      <c r="DI351" s="179">
        <v>0</v>
      </c>
      <c r="DJ351" s="179">
        <v>0</v>
      </c>
      <c r="DK351" s="179">
        <v>0</v>
      </c>
      <c r="DL351" s="179">
        <v>0</v>
      </c>
      <c r="DM351" s="179">
        <v>0</v>
      </c>
      <c r="DN351" s="179">
        <v>-2336.44</v>
      </c>
      <c r="DO351" s="179">
        <v>0</v>
      </c>
      <c r="DP351" s="179">
        <v>0</v>
      </c>
      <c r="DQ351" s="179">
        <v>0</v>
      </c>
      <c r="DR351" s="179">
        <v>0</v>
      </c>
      <c r="DS351" s="179">
        <v>0</v>
      </c>
      <c r="DT351" s="179">
        <v>0</v>
      </c>
      <c r="DU351" s="179">
        <v>0</v>
      </c>
      <c r="DV351" s="179">
        <v>0</v>
      </c>
      <c r="DW351" s="179">
        <v>0</v>
      </c>
      <c r="DX351" s="179">
        <v>0</v>
      </c>
      <c r="DY351" s="179">
        <v>0</v>
      </c>
      <c r="DZ351" s="179">
        <v>0</v>
      </c>
      <c r="EA351" s="179">
        <v>0</v>
      </c>
      <c r="EB351" s="179">
        <v>0</v>
      </c>
      <c r="EC351" s="179">
        <v>0</v>
      </c>
      <c r="ED351" s="179">
        <v>0</v>
      </c>
      <c r="EE351" s="179">
        <v>-149050.04699999999</v>
      </c>
      <c r="EF351" s="278">
        <f t="shared" si="10"/>
        <v>-2336.44</v>
      </c>
      <c r="EG351" s="278">
        <f t="shared" si="11"/>
        <v>-149050.04699999999</v>
      </c>
    </row>
    <row r="352" spans="1:137" s="9" customFormat="1" x14ac:dyDescent="0.2">
      <c r="A352" s="233" t="str">
        <f>IF('1'!$A$1=1,B352,C352)</f>
        <v>General government</v>
      </c>
      <c r="B352" s="38" t="s">
        <v>89</v>
      </c>
      <c r="C352" s="38" t="s">
        <v>90</v>
      </c>
      <c r="D352" s="176">
        <v>0</v>
      </c>
      <c r="E352" s="176">
        <v>0</v>
      </c>
      <c r="F352" s="176">
        <v>0</v>
      </c>
      <c r="G352" s="176">
        <v>0</v>
      </c>
      <c r="H352" s="176">
        <v>0</v>
      </c>
      <c r="I352" s="176">
        <v>0</v>
      </c>
      <c r="J352" s="176">
        <v>0</v>
      </c>
      <c r="K352" s="176">
        <v>0</v>
      </c>
      <c r="L352" s="176">
        <v>0</v>
      </c>
      <c r="M352" s="176">
        <v>0</v>
      </c>
      <c r="N352" s="176">
        <v>0</v>
      </c>
      <c r="O352" s="176">
        <v>0</v>
      </c>
      <c r="P352" s="176">
        <v>0</v>
      </c>
      <c r="Q352" s="176">
        <v>0</v>
      </c>
      <c r="R352" s="176">
        <v>0</v>
      </c>
      <c r="S352" s="176">
        <v>0</v>
      </c>
      <c r="T352" s="176">
        <v>0</v>
      </c>
      <c r="U352" s="176">
        <v>0</v>
      </c>
      <c r="V352" s="176">
        <v>0</v>
      </c>
      <c r="W352" s="176">
        <v>0</v>
      </c>
      <c r="X352" s="176">
        <v>0</v>
      </c>
      <c r="Y352" s="176">
        <v>0</v>
      </c>
      <c r="Z352" s="176">
        <v>0</v>
      </c>
      <c r="AA352" s="176">
        <v>0</v>
      </c>
      <c r="AB352" s="176">
        <v>0</v>
      </c>
      <c r="AC352" s="176">
        <v>0</v>
      </c>
      <c r="AD352" s="176">
        <v>0</v>
      </c>
      <c r="AE352" s="176">
        <v>0</v>
      </c>
      <c r="AF352" s="176">
        <v>0</v>
      </c>
      <c r="AG352" s="176">
        <v>0</v>
      </c>
      <c r="AH352" s="176">
        <v>0</v>
      </c>
      <c r="AI352" s="176">
        <v>0</v>
      </c>
      <c r="AJ352" s="176">
        <v>0</v>
      </c>
      <c r="AK352" s="176">
        <v>0</v>
      </c>
      <c r="AL352" s="176">
        <v>0</v>
      </c>
      <c r="AM352" s="176">
        <v>0</v>
      </c>
      <c r="AN352" s="176">
        <v>0</v>
      </c>
      <c r="AO352" s="176">
        <v>0</v>
      </c>
      <c r="AP352" s="176">
        <v>0</v>
      </c>
      <c r="AQ352" s="176">
        <v>0</v>
      </c>
      <c r="AR352" s="176">
        <v>0</v>
      </c>
      <c r="AS352" s="176">
        <v>0</v>
      </c>
      <c r="AT352" s="176">
        <v>0</v>
      </c>
      <c r="AU352" s="176">
        <v>0</v>
      </c>
      <c r="AV352" s="176">
        <v>0</v>
      </c>
      <c r="AW352" s="176">
        <v>0</v>
      </c>
      <c r="AX352" s="176">
        <v>0</v>
      </c>
      <c r="AY352" s="176">
        <v>0</v>
      </c>
      <c r="AZ352" s="176">
        <v>0</v>
      </c>
      <c r="BA352" s="176">
        <v>0</v>
      </c>
      <c r="BB352" s="176">
        <v>0</v>
      </c>
      <c r="BC352" s="176">
        <v>0</v>
      </c>
      <c r="BD352" s="176">
        <v>0</v>
      </c>
      <c r="BE352" s="176">
        <v>0</v>
      </c>
      <c r="BF352" s="176">
        <v>0</v>
      </c>
      <c r="BG352" s="176">
        <v>0</v>
      </c>
      <c r="BH352" s="176">
        <v>0</v>
      </c>
      <c r="BI352" s="176">
        <v>0</v>
      </c>
      <c r="BJ352" s="176">
        <v>0</v>
      </c>
      <c r="BK352" s="176">
        <v>0</v>
      </c>
      <c r="BL352" s="176">
        <v>0</v>
      </c>
      <c r="BM352" s="176">
        <v>0</v>
      </c>
      <c r="BN352" s="176">
        <v>0</v>
      </c>
      <c r="BO352" s="176">
        <v>0</v>
      </c>
      <c r="BP352" s="176">
        <v>0</v>
      </c>
      <c r="BQ352" s="176">
        <v>0</v>
      </c>
      <c r="BR352" s="176">
        <v>0</v>
      </c>
      <c r="BS352" s="176">
        <v>0</v>
      </c>
      <c r="BT352" s="176">
        <v>-9204.34</v>
      </c>
      <c r="BU352" s="176">
        <v>0</v>
      </c>
      <c r="BV352" s="176">
        <v>0</v>
      </c>
      <c r="BW352" s="176">
        <v>0</v>
      </c>
      <c r="BX352" s="176">
        <v>0</v>
      </c>
      <c r="BY352" s="176">
        <v>0</v>
      </c>
      <c r="BZ352" s="176">
        <v>0</v>
      </c>
      <c r="CA352" s="176">
        <v>0</v>
      </c>
      <c r="CB352" s="176">
        <v>0</v>
      </c>
      <c r="CC352" s="176">
        <v>0</v>
      </c>
      <c r="CD352" s="176">
        <v>0</v>
      </c>
      <c r="CE352" s="176">
        <v>0</v>
      </c>
      <c r="CF352" s="176">
        <v>0</v>
      </c>
      <c r="CG352" s="176">
        <v>0</v>
      </c>
      <c r="CH352" s="176">
        <v>0</v>
      </c>
      <c r="CI352" s="176">
        <v>-4626.2879999999996</v>
      </c>
      <c r="CJ352" s="176">
        <v>-923.38199999999995</v>
      </c>
      <c r="CK352" s="176">
        <v>-397.791</v>
      </c>
      <c r="CL352" s="176">
        <v>0</v>
      </c>
      <c r="CM352" s="176">
        <v>0</v>
      </c>
      <c r="CN352" s="176">
        <v>0</v>
      </c>
      <c r="CO352" s="176">
        <v>0</v>
      </c>
      <c r="CP352" s="176">
        <v>0</v>
      </c>
      <c r="CQ352" s="176">
        <v>0</v>
      </c>
      <c r="CR352" s="176">
        <v>0</v>
      </c>
      <c r="CS352" s="176">
        <v>0</v>
      </c>
      <c r="CT352" s="176">
        <v>0</v>
      </c>
      <c r="CU352" s="176">
        <v>0</v>
      </c>
      <c r="CV352" s="176">
        <v>0</v>
      </c>
      <c r="CW352" s="176">
        <v>0</v>
      </c>
      <c r="CX352" s="176">
        <v>0</v>
      </c>
      <c r="CY352" s="176">
        <v>0</v>
      </c>
      <c r="CZ352" s="176">
        <v>0</v>
      </c>
      <c r="DA352" s="176">
        <v>0</v>
      </c>
      <c r="DB352" s="176">
        <v>0</v>
      </c>
      <c r="DC352" s="176">
        <v>0</v>
      </c>
      <c r="DD352" s="176">
        <v>0</v>
      </c>
      <c r="DE352" s="176">
        <v>0</v>
      </c>
      <c r="DF352" s="176">
        <v>0</v>
      </c>
      <c r="DG352" s="176">
        <v>0</v>
      </c>
      <c r="DH352" s="176">
        <v>0</v>
      </c>
      <c r="DI352" s="176">
        <v>0</v>
      </c>
      <c r="DJ352" s="176">
        <v>0</v>
      </c>
      <c r="DK352" s="176">
        <v>0</v>
      </c>
      <c r="DL352" s="176">
        <v>0</v>
      </c>
      <c r="DM352" s="176">
        <v>0</v>
      </c>
      <c r="DN352" s="176">
        <v>-2336.44</v>
      </c>
      <c r="DO352" s="176">
        <v>0</v>
      </c>
      <c r="DP352" s="176">
        <v>0</v>
      </c>
      <c r="DQ352" s="176">
        <v>0</v>
      </c>
      <c r="DR352" s="176">
        <v>0</v>
      </c>
      <c r="DS352" s="176">
        <v>0</v>
      </c>
      <c r="DT352" s="176">
        <v>0</v>
      </c>
      <c r="DU352" s="176">
        <v>0</v>
      </c>
      <c r="DV352" s="176">
        <v>0</v>
      </c>
      <c r="DW352" s="176">
        <v>0</v>
      </c>
      <c r="DX352" s="176">
        <v>0</v>
      </c>
      <c r="DY352" s="176">
        <v>0</v>
      </c>
      <c r="DZ352" s="176">
        <v>0</v>
      </c>
      <c r="EA352" s="176">
        <v>0</v>
      </c>
      <c r="EB352" s="176">
        <v>0</v>
      </c>
      <c r="EC352" s="176">
        <v>0</v>
      </c>
      <c r="ED352" s="176">
        <v>0</v>
      </c>
      <c r="EE352" s="176">
        <v>-149050.04699999999</v>
      </c>
      <c r="EF352" s="277">
        <f t="shared" si="10"/>
        <v>-2336.44</v>
      </c>
      <c r="EG352" s="277">
        <f t="shared" si="11"/>
        <v>-149050.04699999999</v>
      </c>
    </row>
    <row r="353" spans="1:137" s="9" customFormat="1" x14ac:dyDescent="0.2">
      <c r="A353" s="238" t="str">
        <f>IF('1'!$A$1=1,B353,C353)</f>
        <v>Other investment</v>
      </c>
      <c r="B353" s="239" t="s">
        <v>153</v>
      </c>
      <c r="C353" s="239" t="s">
        <v>152</v>
      </c>
      <c r="D353" s="179">
        <v>16271.251</v>
      </c>
      <c r="E353" s="179">
        <v>18090.641</v>
      </c>
      <c r="F353" s="179">
        <v>-85948.66800000002</v>
      </c>
      <c r="G353" s="179">
        <v>2725.1380000000008</v>
      </c>
      <c r="H353" s="179">
        <v>21082.576999999997</v>
      </c>
      <c r="I353" s="179">
        <v>8047.2439999999997</v>
      </c>
      <c r="J353" s="179">
        <v>-6831.817</v>
      </c>
      <c r="K353" s="179">
        <v>-37217.96100000001</v>
      </c>
      <c r="L353" s="179">
        <v>-3180.3780000000015</v>
      </c>
      <c r="M353" s="179">
        <v>3822.2300000000005</v>
      </c>
      <c r="N353" s="179">
        <v>1258.8819999999996</v>
      </c>
      <c r="O353" s="179">
        <v>45505.904000000002</v>
      </c>
      <c r="P353" s="179">
        <v>-12736.34</v>
      </c>
      <c r="Q353" s="179">
        <v>24703.897999999997</v>
      </c>
      <c r="R353" s="179">
        <v>21111.286000000004</v>
      </c>
      <c r="S353" s="179">
        <v>5228.4159999999974</v>
      </c>
      <c r="T353" s="179">
        <v>-2041.7240000000002</v>
      </c>
      <c r="U353" s="179">
        <v>723.5890000000004</v>
      </c>
      <c r="V353" s="179">
        <v>-3151.7299999999996</v>
      </c>
      <c r="W353" s="179">
        <v>-8421.7759999999998</v>
      </c>
      <c r="X353" s="179">
        <v>-20986.818000000007</v>
      </c>
      <c r="Y353" s="179">
        <v>-7212.0370000000003</v>
      </c>
      <c r="Z353" s="179">
        <v>10460.282999999999</v>
      </c>
      <c r="AA353" s="179">
        <v>-17399.804000000004</v>
      </c>
      <c r="AB353" s="179">
        <v>13249.499</v>
      </c>
      <c r="AC353" s="179">
        <v>7243.4430000000011</v>
      </c>
      <c r="AD353" s="179">
        <v>486.02699999999822</v>
      </c>
      <c r="AE353" s="179">
        <v>-44988.74</v>
      </c>
      <c r="AF353" s="179">
        <v>3012.2990000000018</v>
      </c>
      <c r="AG353" s="179">
        <v>10339.108</v>
      </c>
      <c r="AH353" s="179">
        <v>-7037.6849999999977</v>
      </c>
      <c r="AI353" s="179">
        <v>-2871.1499999999978</v>
      </c>
      <c r="AJ353" s="179">
        <v>652.71600000000126</v>
      </c>
      <c r="AK353" s="179">
        <v>-4637.9660000000003</v>
      </c>
      <c r="AL353" s="179">
        <v>12124.197</v>
      </c>
      <c r="AM353" s="179">
        <v>-660.39600000000155</v>
      </c>
      <c r="AN353" s="179">
        <v>18965.697999999997</v>
      </c>
      <c r="AO353" s="179">
        <v>23394.273999999998</v>
      </c>
      <c r="AP353" s="179">
        <v>18596.892</v>
      </c>
      <c r="AQ353" s="179">
        <v>4262.7359999999999</v>
      </c>
      <c r="AR353" s="179">
        <v>3325.0179999999991</v>
      </c>
      <c r="AS353" s="179">
        <v>1886.556</v>
      </c>
      <c r="AT353" s="179">
        <v>-6864.177999999999</v>
      </c>
      <c r="AU353" s="179">
        <v>24156.861000000001</v>
      </c>
      <c r="AV353" s="179">
        <v>-3270.1869999999999</v>
      </c>
      <c r="AW353" s="179">
        <v>-11532.225</v>
      </c>
      <c r="AX353" s="179">
        <v>7569.9770000000008</v>
      </c>
      <c r="AY353" s="179">
        <v>-80459.969999999987</v>
      </c>
      <c r="AZ353" s="179">
        <v>28994.343000000001</v>
      </c>
      <c r="BA353" s="179">
        <v>23249.541000000005</v>
      </c>
      <c r="BB353" s="179">
        <v>-22726.548000000003</v>
      </c>
      <c r="BC353" s="179">
        <v>11716.622000000001</v>
      </c>
      <c r="BD353" s="179">
        <v>11026.359</v>
      </c>
      <c r="BE353" s="179">
        <v>5830.0250000000015</v>
      </c>
      <c r="BF353" s="179">
        <v>33605.519</v>
      </c>
      <c r="BG353" s="179">
        <v>-13355.659</v>
      </c>
      <c r="BH353" s="179">
        <v>-5994.273000000001</v>
      </c>
      <c r="BI353" s="179">
        <v>-5110.49</v>
      </c>
      <c r="BJ353" s="179">
        <v>20639.288</v>
      </c>
      <c r="BK353" s="179">
        <v>-6350.9360000000052</v>
      </c>
      <c r="BL353" s="179">
        <v>38928.634999999995</v>
      </c>
      <c r="BM353" s="179">
        <v>6444.2889999999998</v>
      </c>
      <c r="BN353" s="179">
        <v>33068.192000000003</v>
      </c>
      <c r="BO353" s="179">
        <v>15245.805999999999</v>
      </c>
      <c r="BP353" s="179">
        <v>11959.190999999995</v>
      </c>
      <c r="BQ353" s="179">
        <v>-81261.051000000007</v>
      </c>
      <c r="BR353" s="179">
        <v>29115.485000000001</v>
      </c>
      <c r="BS353" s="179">
        <v>12467.204000000002</v>
      </c>
      <c r="BT353" s="179">
        <v>6546.5519999999997</v>
      </c>
      <c r="BU353" s="179">
        <v>19459.239999999998</v>
      </c>
      <c r="BV353" s="179">
        <v>4303.1449999999986</v>
      </c>
      <c r="BW353" s="179">
        <v>-61325.47800000001</v>
      </c>
      <c r="BX353" s="179">
        <v>35077.175000000003</v>
      </c>
      <c r="BY353" s="179">
        <v>14165.405999999999</v>
      </c>
      <c r="BZ353" s="179">
        <v>35828.477000000006</v>
      </c>
      <c r="CA353" s="179">
        <v>24466.688999999998</v>
      </c>
      <c r="CB353" s="179">
        <v>31936.497999999992</v>
      </c>
      <c r="CC353" s="179">
        <v>20484.381999999998</v>
      </c>
      <c r="CD353" s="179">
        <v>15512.294</v>
      </c>
      <c r="CE353" s="179">
        <v>-49752.255999999994</v>
      </c>
      <c r="CF353" s="179">
        <v>20740.765999999996</v>
      </c>
      <c r="CG353" s="179">
        <v>-15824.808000000003</v>
      </c>
      <c r="CH353" s="179">
        <v>-17877.643999999997</v>
      </c>
      <c r="CI353" s="179">
        <v>-24056.698</v>
      </c>
      <c r="CJ353" s="179">
        <v>52604.789000000004</v>
      </c>
      <c r="CK353" s="179">
        <v>15087.655999999999</v>
      </c>
      <c r="CL353" s="179">
        <v>18108.783999999992</v>
      </c>
      <c r="CM353" s="179">
        <v>57953.957999999999</v>
      </c>
      <c r="CN353" s="179">
        <v>44935.526999999987</v>
      </c>
      <c r="CO353" s="179">
        <v>64594.818999999989</v>
      </c>
      <c r="CP353" s="179">
        <v>65260.821000000011</v>
      </c>
      <c r="CQ353" s="179">
        <v>-38470.166000000012</v>
      </c>
      <c r="CR353" s="179">
        <v>115191.08899999998</v>
      </c>
      <c r="CS353" s="179">
        <v>-75294.750000000029</v>
      </c>
      <c r="CT353" s="179">
        <v>-91531.206999999995</v>
      </c>
      <c r="CU353" s="179">
        <v>-4973.3300000000017</v>
      </c>
      <c r="CV353" s="179">
        <v>-66408.577800000014</v>
      </c>
      <c r="CW353" s="179">
        <v>23221.061599999986</v>
      </c>
      <c r="CX353" s="179">
        <v>-90507.284200000024</v>
      </c>
      <c r="CY353" s="179">
        <v>-121042.06340000001</v>
      </c>
      <c r="CZ353" s="179">
        <v>-48636.238799999992</v>
      </c>
      <c r="DA353" s="179">
        <v>-51525.159199999987</v>
      </c>
      <c r="DB353" s="179">
        <v>-122504.80899999999</v>
      </c>
      <c r="DC353" s="179">
        <v>-37299.973400000003</v>
      </c>
      <c r="DD353" s="179">
        <v>-2962.0583999999853</v>
      </c>
      <c r="DE353" s="179">
        <v>85.738161290319113</v>
      </c>
      <c r="DF353" s="179">
        <v>-49462.475279999999</v>
      </c>
      <c r="DG353" s="179">
        <v>-105376.72810967744</v>
      </c>
      <c r="DH353" s="179">
        <v>65894.369000000006</v>
      </c>
      <c r="DI353" s="179">
        <v>59920.625</v>
      </c>
      <c r="DJ353" s="179">
        <v>-305458.21299999999</v>
      </c>
      <c r="DK353" s="179">
        <v>-5609.7679999999964</v>
      </c>
      <c r="DL353" s="179">
        <v>62271.625</v>
      </c>
      <c r="DM353" s="179">
        <v>-41408.006000000001</v>
      </c>
      <c r="DN353" s="179">
        <v>-73372.346000000005</v>
      </c>
      <c r="DO353" s="179">
        <v>-83206.868000000017</v>
      </c>
      <c r="DP353" s="179">
        <v>31759.07</v>
      </c>
      <c r="DQ353" s="179">
        <v>9721.8739999999962</v>
      </c>
      <c r="DR353" s="179">
        <v>-183084.91700000002</v>
      </c>
      <c r="DS353" s="179">
        <v>-188479.44699999996</v>
      </c>
      <c r="DT353" s="179">
        <v>-44461.165999999983</v>
      </c>
      <c r="DU353" s="179">
        <v>20210.483999999997</v>
      </c>
      <c r="DV353" s="179">
        <v>-125224.09400000001</v>
      </c>
      <c r="DW353" s="179">
        <v>-213126.155</v>
      </c>
      <c r="DX353" s="179">
        <v>-39058.617999999988</v>
      </c>
      <c r="DY353" s="179">
        <v>-140364.24</v>
      </c>
      <c r="DZ353" s="179">
        <v>-88461.811000000002</v>
      </c>
      <c r="EA353" s="179">
        <v>-192796.09099999999</v>
      </c>
      <c r="EB353" s="179">
        <v>-129513.735</v>
      </c>
      <c r="EC353" s="179">
        <v>-182748.351</v>
      </c>
      <c r="ED353" s="179">
        <v>-332672.15700000001</v>
      </c>
      <c r="EE353" s="179">
        <v>-133689.33600000001</v>
      </c>
      <c r="EF353" s="278">
        <f t="shared" si="10"/>
        <v>-651052.00199999998</v>
      </c>
      <c r="EG353" s="278">
        <f t="shared" si="11"/>
        <v>-1601905.27</v>
      </c>
    </row>
    <row r="354" spans="1:137" x14ac:dyDescent="0.2">
      <c r="A354" s="240" t="str">
        <f>IF('1'!$A$1=1,B354,C354)</f>
        <v>Assets</v>
      </c>
      <c r="B354" s="241" t="s">
        <v>143</v>
      </c>
      <c r="C354" s="241" t="s">
        <v>142</v>
      </c>
      <c r="D354" s="179">
        <v>1944.96</v>
      </c>
      <c r="E354" s="179">
        <v>-244.79900000000043</v>
      </c>
      <c r="F354" s="179">
        <v>-255.8189999999986</v>
      </c>
      <c r="G354" s="179">
        <v>-2361.7849999999999</v>
      </c>
      <c r="H354" s="179">
        <v>6671.9669999999987</v>
      </c>
      <c r="I354" s="179">
        <v>5350.674</v>
      </c>
      <c r="J354" s="179">
        <v>-4851.8950000000004</v>
      </c>
      <c r="K354" s="179">
        <v>2638.4779999999992</v>
      </c>
      <c r="L354" s="179">
        <v>-1002.0370000000009</v>
      </c>
      <c r="M354" s="179">
        <v>262.09700000000066</v>
      </c>
      <c r="N354" s="179">
        <v>-186.50200000000041</v>
      </c>
      <c r="O354" s="179">
        <v>3253.7670000000007</v>
      </c>
      <c r="P354" s="179">
        <v>339.63599999999997</v>
      </c>
      <c r="Q354" s="179">
        <v>-5199.4310000000005</v>
      </c>
      <c r="R354" s="179">
        <v>11201.369000000002</v>
      </c>
      <c r="S354" s="179">
        <v>-16761.691999999999</v>
      </c>
      <c r="T354" s="179">
        <v>-17316.849000000002</v>
      </c>
      <c r="U354" s="179">
        <v>2594.9400000000005</v>
      </c>
      <c r="V354" s="179">
        <v>-11117.916999999999</v>
      </c>
      <c r="W354" s="179">
        <v>-7494.3779999999997</v>
      </c>
      <c r="X354" s="179">
        <v>-18313.997000000003</v>
      </c>
      <c r="Y354" s="179">
        <v>592.41800000000012</v>
      </c>
      <c r="Z354" s="179">
        <v>2415.8890000000001</v>
      </c>
      <c r="AA354" s="179">
        <v>-11529.991000000002</v>
      </c>
      <c r="AB354" s="179">
        <v>1737.6389999999997</v>
      </c>
      <c r="AC354" s="179">
        <v>9784.0529999999999</v>
      </c>
      <c r="AD354" s="179">
        <v>8721.5029999999988</v>
      </c>
      <c r="AE354" s="179">
        <v>1235.415</v>
      </c>
      <c r="AF354" s="179">
        <v>5681.0930000000008</v>
      </c>
      <c r="AG354" s="179">
        <v>7388.8070000000007</v>
      </c>
      <c r="AH354" s="179">
        <v>4232.9979999999996</v>
      </c>
      <c r="AI354" s="179">
        <v>-12304.929999999997</v>
      </c>
      <c r="AJ354" s="179">
        <v>4882.3100000000013</v>
      </c>
      <c r="AK354" s="179">
        <v>-15060.060999999998</v>
      </c>
      <c r="AL354" s="179">
        <v>-3658.6220000000003</v>
      </c>
      <c r="AM354" s="179">
        <v>4622.7729999999992</v>
      </c>
      <c r="AN354" s="179">
        <v>1905.1009999999999</v>
      </c>
      <c r="AO354" s="179">
        <v>13612.696</v>
      </c>
      <c r="AP354" s="179">
        <v>5320.924</v>
      </c>
      <c r="AQ354" s="179">
        <v>3948.915</v>
      </c>
      <c r="AR354" s="179">
        <v>4922.0719999999992</v>
      </c>
      <c r="AS354" s="179">
        <v>864.67199999999968</v>
      </c>
      <c r="AT354" s="179">
        <v>5464.942</v>
      </c>
      <c r="AU354" s="179">
        <v>21573.532999999999</v>
      </c>
      <c r="AV354" s="179">
        <v>140.95700000000033</v>
      </c>
      <c r="AW354" s="179">
        <v>-84.380999999999858</v>
      </c>
      <c r="AX354" s="179">
        <v>-1312.8740000000003</v>
      </c>
      <c r="AY354" s="179">
        <v>-2584.3899999999994</v>
      </c>
      <c r="AZ354" s="179">
        <v>18706.927000000003</v>
      </c>
      <c r="BA354" s="179">
        <v>16051.961000000001</v>
      </c>
      <c r="BB354" s="179">
        <v>-3787.7580000000025</v>
      </c>
      <c r="BC354" s="179">
        <v>14692.699000000001</v>
      </c>
      <c r="BD354" s="179">
        <v>7597.1089999999995</v>
      </c>
      <c r="BE354" s="179">
        <v>19106.580000000002</v>
      </c>
      <c r="BF354" s="179">
        <v>38421.023000000001</v>
      </c>
      <c r="BG354" s="179">
        <v>-4291.9890000000005</v>
      </c>
      <c r="BH354" s="179">
        <v>-9462.0349999999999</v>
      </c>
      <c r="BI354" s="179">
        <v>10568.295</v>
      </c>
      <c r="BJ354" s="179">
        <v>27705.868000000002</v>
      </c>
      <c r="BK354" s="179">
        <v>17329.326999999997</v>
      </c>
      <c r="BL354" s="179">
        <v>33405.301999999996</v>
      </c>
      <c r="BM354" s="179">
        <v>7944.6760000000004</v>
      </c>
      <c r="BN354" s="179">
        <v>12994.848999999998</v>
      </c>
      <c r="BO354" s="179">
        <v>9637.5279999999984</v>
      </c>
      <c r="BP354" s="179">
        <v>20512.961999999996</v>
      </c>
      <c r="BQ354" s="179">
        <v>3285.0030000000006</v>
      </c>
      <c r="BR354" s="179">
        <v>22150.710999999999</v>
      </c>
      <c r="BS354" s="179">
        <v>9219.6770000000015</v>
      </c>
      <c r="BT354" s="179">
        <v>13037.151</v>
      </c>
      <c r="BU354" s="179">
        <v>16711.720999999998</v>
      </c>
      <c r="BV354" s="179">
        <v>16957.784</v>
      </c>
      <c r="BW354" s="179">
        <v>-3493.0449999999969</v>
      </c>
      <c r="BX354" s="179">
        <v>19386.983</v>
      </c>
      <c r="BY354" s="179">
        <v>15336.561999999998</v>
      </c>
      <c r="BZ354" s="179">
        <v>25405.142000000003</v>
      </c>
      <c r="CA354" s="179">
        <v>21115.087999999996</v>
      </c>
      <c r="CB354" s="179">
        <v>36352.954999999994</v>
      </c>
      <c r="CC354" s="179">
        <v>18305.191999999999</v>
      </c>
      <c r="CD354" s="179">
        <v>16682.52</v>
      </c>
      <c r="CE354" s="179">
        <v>14142.400999999998</v>
      </c>
      <c r="CF354" s="179">
        <v>11599.861999999997</v>
      </c>
      <c r="CG354" s="179">
        <v>9415.7610000000004</v>
      </c>
      <c r="CH354" s="179">
        <v>20495.821</v>
      </c>
      <c r="CI354" s="179">
        <v>-6531.2299999999987</v>
      </c>
      <c r="CJ354" s="179">
        <v>35927.952000000005</v>
      </c>
      <c r="CK354" s="179">
        <v>36028.525999999998</v>
      </c>
      <c r="CL354" s="179">
        <v>81679.680000000008</v>
      </c>
      <c r="CM354" s="179">
        <v>71850.035000000003</v>
      </c>
      <c r="CN354" s="179">
        <v>62225.171999999991</v>
      </c>
      <c r="CO354" s="179">
        <v>107189.95399999998</v>
      </c>
      <c r="CP354" s="179">
        <v>55036.945000000007</v>
      </c>
      <c r="CQ354" s="179">
        <v>6838.3290000000006</v>
      </c>
      <c r="CR354" s="179">
        <v>74380.531999999992</v>
      </c>
      <c r="CS354" s="179">
        <v>76684.353000000003</v>
      </c>
      <c r="CT354" s="179">
        <v>11994.499999999998</v>
      </c>
      <c r="CU354" s="179">
        <v>33094.582000000002</v>
      </c>
      <c r="CV354" s="179">
        <v>78915.039000000004</v>
      </c>
      <c r="CW354" s="179">
        <v>58217.211999999992</v>
      </c>
      <c r="CX354" s="179">
        <v>28816.058000000001</v>
      </c>
      <c r="CY354" s="179">
        <v>31960.957000000002</v>
      </c>
      <c r="CZ354" s="179">
        <v>22343.414000000001</v>
      </c>
      <c r="DA354" s="179">
        <v>39164.969000000005</v>
      </c>
      <c r="DB354" s="179">
        <v>-7277.1509999999998</v>
      </c>
      <c r="DC354" s="179">
        <v>17918.612000000001</v>
      </c>
      <c r="DD354" s="179">
        <v>15651.360000000002</v>
      </c>
      <c r="DE354" s="179">
        <v>47036.409999999996</v>
      </c>
      <c r="DF354" s="179">
        <v>16306.092999999997</v>
      </c>
      <c r="DG354" s="179">
        <v>42620.920000000006</v>
      </c>
      <c r="DH354" s="179">
        <v>102320.618</v>
      </c>
      <c r="DI354" s="179">
        <v>48339.493999999999</v>
      </c>
      <c r="DJ354" s="179">
        <v>32825.621999999996</v>
      </c>
      <c r="DK354" s="179">
        <v>35739.379999999997</v>
      </c>
      <c r="DL354" s="179">
        <v>55038.133000000002</v>
      </c>
      <c r="DM354" s="179">
        <v>44646.696000000004</v>
      </c>
      <c r="DN354" s="179">
        <v>27791.34</v>
      </c>
      <c r="DO354" s="179">
        <v>41106.995999999992</v>
      </c>
      <c r="DP354" s="179">
        <v>13817.865999999996</v>
      </c>
      <c r="DQ354" s="179">
        <v>81082.672999999995</v>
      </c>
      <c r="DR354" s="179">
        <v>64010.206999999995</v>
      </c>
      <c r="DS354" s="179">
        <v>71395.936000000016</v>
      </c>
      <c r="DT354" s="179">
        <v>101440.496</v>
      </c>
      <c r="DU354" s="179">
        <v>-17918.572999999997</v>
      </c>
      <c r="DV354" s="179">
        <v>50647.934999999998</v>
      </c>
      <c r="DW354" s="179">
        <v>22031.981000000003</v>
      </c>
      <c r="DX354" s="179">
        <v>11379.220000000001</v>
      </c>
      <c r="DY354" s="179">
        <v>-24573.365000000002</v>
      </c>
      <c r="DZ354" s="179">
        <v>4012.2329999999979</v>
      </c>
      <c r="EA354" s="179">
        <v>-9282.9849999999988</v>
      </c>
      <c r="EB354" s="179">
        <v>-26650.303</v>
      </c>
      <c r="EC354" s="179">
        <v>26349.954999999998</v>
      </c>
      <c r="ED354" s="179">
        <v>-23157.199999999997</v>
      </c>
      <c r="EE354" s="179">
        <v>15318.563999999998</v>
      </c>
      <c r="EF354" s="278">
        <f t="shared" si="10"/>
        <v>618114.96099999989</v>
      </c>
      <c r="EG354" s="278">
        <f t="shared" si="11"/>
        <v>129597.95800000004</v>
      </c>
    </row>
    <row r="355" spans="1:137" s="9" customFormat="1" x14ac:dyDescent="0.2">
      <c r="A355" s="240" t="str">
        <f>IF('1'!$A$1=1,B355,C355)</f>
        <v>Liabilities</v>
      </c>
      <c r="B355" s="241" t="s">
        <v>145</v>
      </c>
      <c r="C355" s="241" t="s">
        <v>144</v>
      </c>
      <c r="D355" s="179">
        <v>-14326.291000000001</v>
      </c>
      <c r="E355" s="179">
        <v>-18335.439999999999</v>
      </c>
      <c r="F355" s="179">
        <v>85692.849000000017</v>
      </c>
      <c r="G355" s="179">
        <v>-5086.9230000000007</v>
      </c>
      <c r="H355" s="179">
        <v>-14410.61</v>
      </c>
      <c r="I355" s="179">
        <v>-2696.5699999999997</v>
      </c>
      <c r="J355" s="179">
        <v>1979.9219999999996</v>
      </c>
      <c r="K355" s="179">
        <v>39856.439000000006</v>
      </c>
      <c r="L355" s="179">
        <v>2178.3410000000003</v>
      </c>
      <c r="M355" s="179">
        <v>-3560.1329999999998</v>
      </c>
      <c r="N355" s="179">
        <v>-1445.384</v>
      </c>
      <c r="O355" s="179">
        <v>-42252.137000000002</v>
      </c>
      <c r="P355" s="179">
        <v>13075.976000000001</v>
      </c>
      <c r="Q355" s="179">
        <v>-29903.328999999998</v>
      </c>
      <c r="R355" s="179">
        <v>-9909.9170000000013</v>
      </c>
      <c r="S355" s="179">
        <v>-21990.107999999997</v>
      </c>
      <c r="T355" s="179">
        <v>-15275.125000000002</v>
      </c>
      <c r="U355" s="179">
        <v>1871.3510000000001</v>
      </c>
      <c r="V355" s="179">
        <v>-7966.1869999999999</v>
      </c>
      <c r="W355" s="179">
        <v>927.39800000000014</v>
      </c>
      <c r="X355" s="179">
        <v>2672.8210000000036</v>
      </c>
      <c r="Y355" s="179">
        <v>7804.4549999999999</v>
      </c>
      <c r="Z355" s="179">
        <v>-8044.3940000000002</v>
      </c>
      <c r="AA355" s="179">
        <v>5869.8130000000001</v>
      </c>
      <c r="AB355" s="179">
        <v>-11511.86</v>
      </c>
      <c r="AC355" s="179">
        <v>2540.6099999999988</v>
      </c>
      <c r="AD355" s="179">
        <v>8235.4760000000006</v>
      </c>
      <c r="AE355" s="179">
        <v>46224.154999999999</v>
      </c>
      <c r="AF355" s="179">
        <v>2668.793999999999</v>
      </c>
      <c r="AG355" s="179">
        <v>-2950.3010000000004</v>
      </c>
      <c r="AH355" s="179">
        <v>11270.682999999997</v>
      </c>
      <c r="AI355" s="179">
        <v>-9433.7799999999988</v>
      </c>
      <c r="AJ355" s="179">
        <v>4229.5940000000001</v>
      </c>
      <c r="AK355" s="179">
        <v>-10422.094999999998</v>
      </c>
      <c r="AL355" s="179">
        <v>-15782.819</v>
      </c>
      <c r="AM355" s="179">
        <v>5283.1690000000008</v>
      </c>
      <c r="AN355" s="179">
        <v>-17060.596999999998</v>
      </c>
      <c r="AO355" s="179">
        <v>-9781.5779999999995</v>
      </c>
      <c r="AP355" s="179">
        <v>-13275.968000000001</v>
      </c>
      <c r="AQ355" s="179">
        <v>-313.82100000000014</v>
      </c>
      <c r="AR355" s="179">
        <v>1597.0540000000001</v>
      </c>
      <c r="AS355" s="179">
        <v>-1021.8840000000005</v>
      </c>
      <c r="AT355" s="179">
        <v>12329.119999999999</v>
      </c>
      <c r="AU355" s="179">
        <v>-2583.3280000000013</v>
      </c>
      <c r="AV355" s="179">
        <v>3411.1440000000002</v>
      </c>
      <c r="AW355" s="179">
        <v>11447.844000000001</v>
      </c>
      <c r="AX355" s="179">
        <v>-8882.8510000000006</v>
      </c>
      <c r="AY355" s="179">
        <v>77875.579999999987</v>
      </c>
      <c r="AZ355" s="179">
        <v>-10287.415999999999</v>
      </c>
      <c r="BA355" s="179">
        <v>-7197.5800000000027</v>
      </c>
      <c r="BB355" s="179">
        <v>18938.79</v>
      </c>
      <c r="BC355" s="179">
        <v>2976.0769999999998</v>
      </c>
      <c r="BD355" s="179">
        <v>-3429.2500000000009</v>
      </c>
      <c r="BE355" s="179">
        <v>13276.555</v>
      </c>
      <c r="BF355" s="179">
        <v>4815.5039999999999</v>
      </c>
      <c r="BG355" s="179">
        <v>9063.67</v>
      </c>
      <c r="BH355" s="179">
        <v>-3467.7619999999988</v>
      </c>
      <c r="BI355" s="179">
        <v>15678.785</v>
      </c>
      <c r="BJ355" s="179">
        <v>7066.5800000000008</v>
      </c>
      <c r="BK355" s="179">
        <v>23680.263000000003</v>
      </c>
      <c r="BL355" s="179">
        <v>-5523.3330000000005</v>
      </c>
      <c r="BM355" s="179">
        <v>1500.3870000000006</v>
      </c>
      <c r="BN355" s="179">
        <v>-20073.343000000004</v>
      </c>
      <c r="BO355" s="179">
        <v>-5608.2780000000002</v>
      </c>
      <c r="BP355" s="179">
        <v>8553.7710000000006</v>
      </c>
      <c r="BQ355" s="179">
        <v>84546.054000000004</v>
      </c>
      <c r="BR355" s="179">
        <v>-6964.7740000000013</v>
      </c>
      <c r="BS355" s="179">
        <v>-3247.527</v>
      </c>
      <c r="BT355" s="179">
        <v>6490.5990000000002</v>
      </c>
      <c r="BU355" s="179">
        <v>-2747.5190000000002</v>
      </c>
      <c r="BV355" s="179">
        <v>12654.639000000001</v>
      </c>
      <c r="BW355" s="179">
        <v>57832.433000000012</v>
      </c>
      <c r="BX355" s="179">
        <v>-15690.191999999999</v>
      </c>
      <c r="BY355" s="179">
        <v>1171.1559999999999</v>
      </c>
      <c r="BZ355" s="179">
        <v>-10423.335000000001</v>
      </c>
      <c r="CA355" s="179">
        <v>-3351.6010000000006</v>
      </c>
      <c r="CB355" s="179">
        <v>4416.4570000000003</v>
      </c>
      <c r="CC355" s="179">
        <v>-2179.1900000000005</v>
      </c>
      <c r="CD355" s="179">
        <v>1170.2260000000006</v>
      </c>
      <c r="CE355" s="179">
        <v>63894.656999999992</v>
      </c>
      <c r="CF355" s="179">
        <v>-9140.9039999999986</v>
      </c>
      <c r="CG355" s="179">
        <v>25240.569000000003</v>
      </c>
      <c r="CH355" s="179">
        <v>38373.464999999997</v>
      </c>
      <c r="CI355" s="179">
        <v>17525.468000000001</v>
      </c>
      <c r="CJ355" s="179">
        <v>-16676.837</v>
      </c>
      <c r="CK355" s="179">
        <v>20940.87</v>
      </c>
      <c r="CL355" s="179">
        <v>63570.896000000015</v>
      </c>
      <c r="CM355" s="179">
        <v>13896.077000000001</v>
      </c>
      <c r="CN355" s="179">
        <v>17289.645</v>
      </c>
      <c r="CO355" s="179">
        <v>42595.134999999995</v>
      </c>
      <c r="CP355" s="179">
        <v>-10223.876</v>
      </c>
      <c r="CQ355" s="179">
        <v>45308.49500000001</v>
      </c>
      <c r="CR355" s="179">
        <v>-40810.556999999993</v>
      </c>
      <c r="CS355" s="179">
        <v>151979.10300000003</v>
      </c>
      <c r="CT355" s="179">
        <v>103525.70699999999</v>
      </c>
      <c r="CU355" s="179">
        <v>38067.912000000004</v>
      </c>
      <c r="CV355" s="179">
        <v>145323.61680000002</v>
      </c>
      <c r="CW355" s="179">
        <v>34996.150400000006</v>
      </c>
      <c r="CX355" s="179">
        <v>119323.34220000003</v>
      </c>
      <c r="CY355" s="179">
        <v>153003.02040000001</v>
      </c>
      <c r="CZ355" s="179">
        <v>70979.652799999996</v>
      </c>
      <c r="DA355" s="179">
        <v>90690.128199999992</v>
      </c>
      <c r="DB355" s="179">
        <v>115227.658</v>
      </c>
      <c r="DC355" s="179">
        <v>55218.585400000004</v>
      </c>
      <c r="DD355" s="179">
        <v>18613.418399999988</v>
      </c>
      <c r="DE355" s="179">
        <v>46950.671838709677</v>
      </c>
      <c r="DF355" s="179">
        <v>65768.568279999992</v>
      </c>
      <c r="DG355" s="179">
        <v>147997.64810967745</v>
      </c>
      <c r="DH355" s="179">
        <v>36426.249000000003</v>
      </c>
      <c r="DI355" s="179">
        <v>-11581.130999999999</v>
      </c>
      <c r="DJ355" s="179">
        <v>338283.83499999996</v>
      </c>
      <c r="DK355" s="179">
        <v>41349.147999999994</v>
      </c>
      <c r="DL355" s="179">
        <v>-7233.4920000000002</v>
      </c>
      <c r="DM355" s="179">
        <v>86054.702000000005</v>
      </c>
      <c r="DN355" s="179">
        <v>101163.686</v>
      </c>
      <c r="DO355" s="179">
        <v>124313.864</v>
      </c>
      <c r="DP355" s="179">
        <v>-17941.204000000005</v>
      </c>
      <c r="DQ355" s="179">
        <v>71360.798999999999</v>
      </c>
      <c r="DR355" s="179">
        <v>247095.12400000001</v>
      </c>
      <c r="DS355" s="179">
        <v>259875.38299999997</v>
      </c>
      <c r="DT355" s="179">
        <v>145901.66199999998</v>
      </c>
      <c r="DU355" s="179">
        <v>-38129.056999999993</v>
      </c>
      <c r="DV355" s="179">
        <v>175872.02900000001</v>
      </c>
      <c r="DW355" s="179">
        <v>235158.136</v>
      </c>
      <c r="DX355" s="179">
        <v>50437.837999999989</v>
      </c>
      <c r="DY355" s="179">
        <v>115790.875</v>
      </c>
      <c r="DZ355" s="179">
        <v>92474.043999999994</v>
      </c>
      <c r="EA355" s="179">
        <v>183513.106</v>
      </c>
      <c r="EB355" s="179">
        <v>102863.432</v>
      </c>
      <c r="EC355" s="179">
        <v>209098.30599999998</v>
      </c>
      <c r="ED355" s="179">
        <v>309514.95699999999</v>
      </c>
      <c r="EE355" s="179">
        <v>149007.9</v>
      </c>
      <c r="EF355" s="278">
        <f t="shared" si="10"/>
        <v>1269166.963</v>
      </c>
      <c r="EG355" s="278">
        <f t="shared" si="11"/>
        <v>1731503.2279999997</v>
      </c>
    </row>
    <row r="356" spans="1:137" x14ac:dyDescent="0.2">
      <c r="A356" s="240" t="str">
        <f>IF('1'!$A$1=1,B356,C356)</f>
        <v>Other equity</v>
      </c>
      <c r="B356" s="241" t="s">
        <v>193</v>
      </c>
      <c r="C356" s="241" t="s">
        <v>192</v>
      </c>
      <c r="D356" s="179">
        <v>0</v>
      </c>
      <c r="E356" s="179">
        <v>0</v>
      </c>
      <c r="F356" s="179">
        <v>0</v>
      </c>
      <c r="G356" s="179">
        <v>0</v>
      </c>
      <c r="H356" s="179">
        <v>0</v>
      </c>
      <c r="I356" s="179">
        <v>0</v>
      </c>
      <c r="J356" s="179">
        <v>0</v>
      </c>
      <c r="K356" s="179">
        <v>0</v>
      </c>
      <c r="L356" s="179">
        <v>0</v>
      </c>
      <c r="M356" s="179">
        <v>0</v>
      </c>
      <c r="N356" s="179">
        <v>0</v>
      </c>
      <c r="O356" s="179">
        <v>280.90100000000001</v>
      </c>
      <c r="P356" s="179">
        <v>0</v>
      </c>
      <c r="Q356" s="179">
        <v>0</v>
      </c>
      <c r="R356" s="179">
        <v>0</v>
      </c>
      <c r="S356" s="179">
        <v>0</v>
      </c>
      <c r="T356" s="179">
        <v>0</v>
      </c>
      <c r="U356" s="179">
        <v>0</v>
      </c>
      <c r="V356" s="179">
        <v>0</v>
      </c>
      <c r="W356" s="179">
        <v>0</v>
      </c>
      <c r="X356" s="179">
        <v>0</v>
      </c>
      <c r="Y356" s="179">
        <v>0</v>
      </c>
      <c r="Z356" s="179">
        <v>0</v>
      </c>
      <c r="AA356" s="179">
        <v>314.45400000000001</v>
      </c>
      <c r="AB356" s="179">
        <v>0</v>
      </c>
      <c r="AC356" s="179">
        <v>0</v>
      </c>
      <c r="AD356" s="179">
        <v>0</v>
      </c>
      <c r="AE356" s="179">
        <v>0</v>
      </c>
      <c r="AF356" s="179">
        <v>0</v>
      </c>
      <c r="AG356" s="179">
        <v>0</v>
      </c>
      <c r="AH356" s="179">
        <v>0</v>
      </c>
      <c r="AI356" s="179">
        <v>0</v>
      </c>
      <c r="AJ356" s="179">
        <v>0</v>
      </c>
      <c r="AK356" s="179">
        <v>0</v>
      </c>
      <c r="AL356" s="179">
        <v>0</v>
      </c>
      <c r="AM356" s="179">
        <v>660.39599999999996</v>
      </c>
      <c r="AN356" s="179">
        <v>0</v>
      </c>
      <c r="AO356" s="179">
        <v>0</v>
      </c>
      <c r="AP356" s="179">
        <v>0</v>
      </c>
      <c r="AQ356" s="179">
        <v>627.64200000000005</v>
      </c>
      <c r="AR356" s="179">
        <v>0</v>
      </c>
      <c r="AS356" s="179">
        <v>0</v>
      </c>
      <c r="AT356" s="179">
        <v>0</v>
      </c>
      <c r="AU356" s="179">
        <v>0</v>
      </c>
      <c r="AV356" s="179">
        <v>0</v>
      </c>
      <c r="AW356" s="179">
        <v>0</v>
      </c>
      <c r="AX356" s="179">
        <v>0</v>
      </c>
      <c r="AY356" s="179">
        <v>0</v>
      </c>
      <c r="AZ356" s="179">
        <v>0</v>
      </c>
      <c r="BA356" s="179">
        <v>0</v>
      </c>
      <c r="BB356" s="179">
        <v>0</v>
      </c>
      <c r="BC356" s="179">
        <v>0</v>
      </c>
      <c r="BD356" s="179">
        <v>0</v>
      </c>
      <c r="BE356" s="179">
        <v>0</v>
      </c>
      <c r="BF356" s="179">
        <v>0</v>
      </c>
      <c r="BG356" s="179">
        <v>0</v>
      </c>
      <c r="BH356" s="179">
        <v>0</v>
      </c>
      <c r="BI356" s="179">
        <v>0</v>
      </c>
      <c r="BJ356" s="179">
        <v>0</v>
      </c>
      <c r="BK356" s="179">
        <v>0</v>
      </c>
      <c r="BL356" s="179">
        <v>0</v>
      </c>
      <c r="BM356" s="179">
        <v>0</v>
      </c>
      <c r="BN356" s="179">
        <v>0</v>
      </c>
      <c r="BO356" s="179">
        <v>0</v>
      </c>
      <c r="BP356" s="179">
        <v>0</v>
      </c>
      <c r="BQ356" s="179">
        <v>0</v>
      </c>
      <c r="BR356" s="179">
        <v>0</v>
      </c>
      <c r="BS356" s="179">
        <v>0</v>
      </c>
      <c r="BT356" s="179">
        <v>0</v>
      </c>
      <c r="BU356" s="179">
        <v>0</v>
      </c>
      <c r="BV356" s="179">
        <v>0</v>
      </c>
      <c r="BW356" s="179">
        <v>0</v>
      </c>
      <c r="BX356" s="179">
        <v>0</v>
      </c>
      <c r="BY356" s="179">
        <v>0</v>
      </c>
      <c r="BZ356" s="179">
        <v>0</v>
      </c>
      <c r="CA356" s="179">
        <v>0</v>
      </c>
      <c r="CB356" s="179">
        <v>0</v>
      </c>
      <c r="CC356" s="179">
        <v>0</v>
      </c>
      <c r="CD356" s="179">
        <v>0</v>
      </c>
      <c r="CE356" s="179">
        <v>0</v>
      </c>
      <c r="CF356" s="179">
        <v>0</v>
      </c>
      <c r="CG356" s="179">
        <v>0</v>
      </c>
      <c r="CH356" s="179">
        <v>0</v>
      </c>
      <c r="CI356" s="179">
        <v>0</v>
      </c>
      <c r="CJ356" s="179">
        <v>0</v>
      </c>
      <c r="CK356" s="179">
        <v>0</v>
      </c>
      <c r="CL356" s="179">
        <v>0</v>
      </c>
      <c r="CM356" s="179">
        <v>0</v>
      </c>
      <c r="CN356" s="179">
        <v>0</v>
      </c>
      <c r="CO356" s="179">
        <v>0</v>
      </c>
      <c r="CP356" s="179">
        <v>0</v>
      </c>
      <c r="CQ356" s="179">
        <v>0</v>
      </c>
      <c r="CR356" s="179">
        <v>0</v>
      </c>
      <c r="CS356" s="179">
        <v>0</v>
      </c>
      <c r="CT356" s="179">
        <v>0</v>
      </c>
      <c r="CU356" s="179">
        <v>0</v>
      </c>
      <c r="CV356" s="179">
        <v>0</v>
      </c>
      <c r="CW356" s="179">
        <v>0</v>
      </c>
      <c r="CX356" s="179">
        <v>0</v>
      </c>
      <c r="CY356" s="179">
        <v>0</v>
      </c>
      <c r="CZ356" s="179">
        <v>0</v>
      </c>
      <c r="DA356" s="179">
        <v>0</v>
      </c>
      <c r="DB356" s="179">
        <v>0</v>
      </c>
      <c r="DC356" s="179">
        <v>0</v>
      </c>
      <c r="DD356" s="179">
        <v>0</v>
      </c>
      <c r="DE356" s="179">
        <v>0</v>
      </c>
      <c r="DF356" s="179">
        <v>0</v>
      </c>
      <c r="DG356" s="179">
        <v>0</v>
      </c>
      <c r="DH356" s="179">
        <v>0</v>
      </c>
      <c r="DI356" s="179">
        <v>0</v>
      </c>
      <c r="DJ356" s="179">
        <v>0</v>
      </c>
      <c r="DK356" s="179">
        <v>0</v>
      </c>
      <c r="DL356" s="179">
        <v>0</v>
      </c>
      <c r="DM356" s="179">
        <v>0</v>
      </c>
      <c r="DN356" s="179">
        <v>0</v>
      </c>
      <c r="DO356" s="179">
        <v>0</v>
      </c>
      <c r="DP356" s="179">
        <v>0</v>
      </c>
      <c r="DQ356" s="179">
        <v>0</v>
      </c>
      <c r="DR356" s="179">
        <v>0</v>
      </c>
      <c r="DS356" s="179">
        <v>0</v>
      </c>
      <c r="DT356" s="179">
        <v>0</v>
      </c>
      <c r="DU356" s="179">
        <v>0</v>
      </c>
      <c r="DV356" s="179">
        <v>0</v>
      </c>
      <c r="DW356" s="179">
        <v>0</v>
      </c>
      <c r="DX356" s="179">
        <v>0</v>
      </c>
      <c r="DY356" s="179">
        <v>0</v>
      </c>
      <c r="DZ356" s="179">
        <v>0</v>
      </c>
      <c r="EA356" s="179">
        <v>0</v>
      </c>
      <c r="EB356" s="179">
        <v>0</v>
      </c>
      <c r="EC356" s="179">
        <v>0</v>
      </c>
      <c r="ED356" s="179">
        <v>0</v>
      </c>
      <c r="EE356" s="179">
        <v>0</v>
      </c>
      <c r="EF356" s="278">
        <f t="shared" si="10"/>
        <v>0</v>
      </c>
      <c r="EG356" s="278">
        <f t="shared" si="11"/>
        <v>0</v>
      </c>
    </row>
    <row r="357" spans="1:137" x14ac:dyDescent="0.2">
      <c r="A357" s="182" t="str">
        <f>IF('1'!$A$1=1,B357,C357)</f>
        <v>Assets</v>
      </c>
      <c r="B357" s="183" t="s">
        <v>143</v>
      </c>
      <c r="C357" s="183" t="s">
        <v>142</v>
      </c>
      <c r="D357" s="179">
        <v>0</v>
      </c>
      <c r="E357" s="179">
        <v>0</v>
      </c>
      <c r="F357" s="179">
        <v>0</v>
      </c>
      <c r="G357" s="179">
        <v>0</v>
      </c>
      <c r="H357" s="179">
        <v>0</v>
      </c>
      <c r="I357" s="179">
        <v>0</v>
      </c>
      <c r="J357" s="179">
        <v>0</v>
      </c>
      <c r="K357" s="179">
        <v>0</v>
      </c>
      <c r="L357" s="179">
        <v>0</v>
      </c>
      <c r="M357" s="179">
        <v>0</v>
      </c>
      <c r="N357" s="179">
        <v>0</v>
      </c>
      <c r="O357" s="179">
        <v>280.90100000000001</v>
      </c>
      <c r="P357" s="179">
        <v>0</v>
      </c>
      <c r="Q357" s="179">
        <v>0</v>
      </c>
      <c r="R357" s="179">
        <v>0</v>
      </c>
      <c r="S357" s="179">
        <v>0</v>
      </c>
      <c r="T357" s="179">
        <v>0</v>
      </c>
      <c r="U357" s="179">
        <v>0</v>
      </c>
      <c r="V357" s="179">
        <v>0</v>
      </c>
      <c r="W357" s="179">
        <v>0</v>
      </c>
      <c r="X357" s="179">
        <v>0</v>
      </c>
      <c r="Y357" s="179">
        <v>0</v>
      </c>
      <c r="Z357" s="179">
        <v>0</v>
      </c>
      <c r="AA357" s="179">
        <v>314.45400000000001</v>
      </c>
      <c r="AB357" s="179">
        <v>0</v>
      </c>
      <c r="AC357" s="179">
        <v>0</v>
      </c>
      <c r="AD357" s="179">
        <v>0</v>
      </c>
      <c r="AE357" s="179">
        <v>0</v>
      </c>
      <c r="AF357" s="179">
        <v>0</v>
      </c>
      <c r="AG357" s="179">
        <v>0</v>
      </c>
      <c r="AH357" s="179">
        <v>0</v>
      </c>
      <c r="AI357" s="179">
        <v>0</v>
      </c>
      <c r="AJ357" s="179">
        <v>0</v>
      </c>
      <c r="AK357" s="179">
        <v>0</v>
      </c>
      <c r="AL357" s="179">
        <v>0</v>
      </c>
      <c r="AM357" s="179">
        <v>660.39599999999996</v>
      </c>
      <c r="AN357" s="179">
        <v>0</v>
      </c>
      <c r="AO357" s="179">
        <v>0</v>
      </c>
      <c r="AP357" s="179">
        <v>0</v>
      </c>
      <c r="AQ357" s="179">
        <v>627.64200000000005</v>
      </c>
      <c r="AR357" s="179">
        <v>0</v>
      </c>
      <c r="AS357" s="179">
        <v>0</v>
      </c>
      <c r="AT357" s="179">
        <v>0</v>
      </c>
      <c r="AU357" s="179">
        <v>0</v>
      </c>
      <c r="AV357" s="179">
        <v>0</v>
      </c>
      <c r="AW357" s="179">
        <v>0</v>
      </c>
      <c r="AX357" s="179">
        <v>0</v>
      </c>
      <c r="AY357" s="179">
        <v>0</v>
      </c>
      <c r="AZ357" s="179">
        <v>0</v>
      </c>
      <c r="BA357" s="179">
        <v>0</v>
      </c>
      <c r="BB357" s="179">
        <v>0</v>
      </c>
      <c r="BC357" s="179">
        <v>0</v>
      </c>
      <c r="BD357" s="179">
        <v>0</v>
      </c>
      <c r="BE357" s="179">
        <v>0</v>
      </c>
      <c r="BF357" s="179">
        <v>0</v>
      </c>
      <c r="BG357" s="179">
        <v>0</v>
      </c>
      <c r="BH357" s="179">
        <v>0</v>
      </c>
      <c r="BI357" s="179">
        <v>0</v>
      </c>
      <c r="BJ357" s="179">
        <v>0</v>
      </c>
      <c r="BK357" s="179">
        <v>0</v>
      </c>
      <c r="BL357" s="179">
        <v>0</v>
      </c>
      <c r="BM357" s="179">
        <v>0</v>
      </c>
      <c r="BN357" s="179">
        <v>0</v>
      </c>
      <c r="BO357" s="179">
        <v>0</v>
      </c>
      <c r="BP357" s="179">
        <v>0</v>
      </c>
      <c r="BQ357" s="179">
        <v>0</v>
      </c>
      <c r="BR357" s="179">
        <v>0</v>
      </c>
      <c r="BS357" s="179">
        <v>0</v>
      </c>
      <c r="BT357" s="179">
        <v>0</v>
      </c>
      <c r="BU357" s="179">
        <v>0</v>
      </c>
      <c r="BV357" s="179">
        <v>0</v>
      </c>
      <c r="BW357" s="179">
        <v>0</v>
      </c>
      <c r="BX357" s="179">
        <v>0</v>
      </c>
      <c r="BY357" s="179">
        <v>0</v>
      </c>
      <c r="BZ357" s="179">
        <v>0</v>
      </c>
      <c r="CA357" s="179">
        <v>0</v>
      </c>
      <c r="CB357" s="179">
        <v>0</v>
      </c>
      <c r="CC357" s="179">
        <v>0</v>
      </c>
      <c r="CD357" s="179">
        <v>0</v>
      </c>
      <c r="CE357" s="179">
        <v>0</v>
      </c>
      <c r="CF357" s="179">
        <v>0</v>
      </c>
      <c r="CG357" s="179">
        <v>0</v>
      </c>
      <c r="CH357" s="179">
        <v>0</v>
      </c>
      <c r="CI357" s="179">
        <v>0</v>
      </c>
      <c r="CJ357" s="179">
        <v>0</v>
      </c>
      <c r="CK357" s="179">
        <v>0</v>
      </c>
      <c r="CL357" s="179">
        <v>0</v>
      </c>
      <c r="CM357" s="179">
        <v>0</v>
      </c>
      <c r="CN357" s="179">
        <v>0</v>
      </c>
      <c r="CO357" s="179">
        <v>0</v>
      </c>
      <c r="CP357" s="179">
        <v>0</v>
      </c>
      <c r="CQ357" s="179">
        <v>0</v>
      </c>
      <c r="CR357" s="179">
        <v>0</v>
      </c>
      <c r="CS357" s="179">
        <v>0</v>
      </c>
      <c r="CT357" s="179">
        <v>0</v>
      </c>
      <c r="CU357" s="179">
        <v>0</v>
      </c>
      <c r="CV357" s="179">
        <v>0</v>
      </c>
      <c r="CW357" s="179">
        <v>0</v>
      </c>
      <c r="CX357" s="179">
        <v>0</v>
      </c>
      <c r="CY357" s="179">
        <v>0</v>
      </c>
      <c r="CZ357" s="179">
        <v>0</v>
      </c>
      <c r="DA357" s="179">
        <v>0</v>
      </c>
      <c r="DB357" s="179">
        <v>0</v>
      </c>
      <c r="DC357" s="179">
        <v>0</v>
      </c>
      <c r="DD357" s="179">
        <v>0</v>
      </c>
      <c r="DE357" s="179">
        <v>0</v>
      </c>
      <c r="DF357" s="179">
        <v>0</v>
      </c>
      <c r="DG357" s="179">
        <v>0</v>
      </c>
      <c r="DH357" s="179">
        <v>0</v>
      </c>
      <c r="DI357" s="179">
        <v>0</v>
      </c>
      <c r="DJ357" s="179">
        <v>0</v>
      </c>
      <c r="DK357" s="179">
        <v>0</v>
      </c>
      <c r="DL357" s="179">
        <v>0</v>
      </c>
      <c r="DM357" s="179">
        <v>0</v>
      </c>
      <c r="DN357" s="179">
        <v>0</v>
      </c>
      <c r="DO357" s="179">
        <v>0</v>
      </c>
      <c r="DP357" s="179">
        <v>0</v>
      </c>
      <c r="DQ357" s="179">
        <v>0</v>
      </c>
      <c r="DR357" s="179">
        <v>0</v>
      </c>
      <c r="DS357" s="179">
        <v>0</v>
      </c>
      <c r="DT357" s="179">
        <v>0</v>
      </c>
      <c r="DU357" s="179">
        <v>0</v>
      </c>
      <c r="DV357" s="179">
        <v>0</v>
      </c>
      <c r="DW357" s="179">
        <v>0</v>
      </c>
      <c r="DX357" s="179">
        <v>0</v>
      </c>
      <c r="DY357" s="179">
        <v>0</v>
      </c>
      <c r="DZ357" s="179">
        <v>0</v>
      </c>
      <c r="EA357" s="179">
        <v>0</v>
      </c>
      <c r="EB357" s="179">
        <v>0</v>
      </c>
      <c r="EC357" s="179">
        <v>0</v>
      </c>
      <c r="ED357" s="179">
        <v>0</v>
      </c>
      <c r="EE357" s="179">
        <v>0</v>
      </c>
      <c r="EF357" s="278">
        <f t="shared" si="10"/>
        <v>0</v>
      </c>
      <c r="EG357" s="278">
        <f t="shared" si="11"/>
        <v>0</v>
      </c>
    </row>
    <row r="358" spans="1:137" x14ac:dyDescent="0.2">
      <c r="A358" s="182" t="str">
        <f>IF('1'!$A$1=1,B358,C358)</f>
        <v>Liabilities</v>
      </c>
      <c r="B358" s="183" t="s">
        <v>145</v>
      </c>
      <c r="C358" s="183" t="s">
        <v>144</v>
      </c>
      <c r="D358" s="179">
        <v>0</v>
      </c>
      <c r="E358" s="179">
        <v>0</v>
      </c>
      <c r="F358" s="179">
        <v>0</v>
      </c>
      <c r="G358" s="179">
        <v>0</v>
      </c>
      <c r="H358" s="179">
        <v>0</v>
      </c>
      <c r="I358" s="179">
        <v>0</v>
      </c>
      <c r="J358" s="179">
        <v>0</v>
      </c>
      <c r="K358" s="179">
        <v>0</v>
      </c>
      <c r="L358" s="179">
        <v>0</v>
      </c>
      <c r="M358" s="179">
        <v>0</v>
      </c>
      <c r="N358" s="179">
        <v>0</v>
      </c>
      <c r="O358" s="179">
        <v>0</v>
      </c>
      <c r="P358" s="179">
        <v>0</v>
      </c>
      <c r="Q358" s="179">
        <v>0</v>
      </c>
      <c r="R358" s="179">
        <v>0</v>
      </c>
      <c r="S358" s="179">
        <v>0</v>
      </c>
      <c r="T358" s="179">
        <v>0</v>
      </c>
      <c r="U358" s="179">
        <v>0</v>
      </c>
      <c r="V358" s="179">
        <v>0</v>
      </c>
      <c r="W358" s="179">
        <v>0</v>
      </c>
      <c r="X358" s="179">
        <v>0</v>
      </c>
      <c r="Y358" s="179">
        <v>0</v>
      </c>
      <c r="Z358" s="179">
        <v>0</v>
      </c>
      <c r="AA358" s="179">
        <v>0</v>
      </c>
      <c r="AB358" s="179">
        <v>0</v>
      </c>
      <c r="AC358" s="179">
        <v>0</v>
      </c>
      <c r="AD358" s="179">
        <v>0</v>
      </c>
      <c r="AE358" s="179">
        <v>0</v>
      </c>
      <c r="AF358" s="179">
        <v>0</v>
      </c>
      <c r="AG358" s="179">
        <v>0</v>
      </c>
      <c r="AH358" s="179">
        <v>0</v>
      </c>
      <c r="AI358" s="179">
        <v>0</v>
      </c>
      <c r="AJ358" s="179">
        <v>0</v>
      </c>
      <c r="AK358" s="179">
        <v>0</v>
      </c>
      <c r="AL358" s="179">
        <v>0</v>
      </c>
      <c r="AM358" s="179">
        <v>0</v>
      </c>
      <c r="AN358" s="179">
        <v>0</v>
      </c>
      <c r="AO358" s="179">
        <v>0</v>
      </c>
      <c r="AP358" s="179">
        <v>0</v>
      </c>
      <c r="AQ358" s="179">
        <v>0</v>
      </c>
      <c r="AR358" s="179">
        <v>0</v>
      </c>
      <c r="AS358" s="179">
        <v>0</v>
      </c>
      <c r="AT358" s="179">
        <v>0</v>
      </c>
      <c r="AU358" s="179">
        <v>0</v>
      </c>
      <c r="AV358" s="179">
        <v>0</v>
      </c>
      <c r="AW358" s="179">
        <v>0</v>
      </c>
      <c r="AX358" s="179">
        <v>0</v>
      </c>
      <c r="AY358" s="179">
        <v>0</v>
      </c>
      <c r="AZ358" s="179">
        <v>0</v>
      </c>
      <c r="BA358" s="179">
        <v>0</v>
      </c>
      <c r="BB358" s="179">
        <v>0</v>
      </c>
      <c r="BC358" s="179">
        <v>0</v>
      </c>
      <c r="BD358" s="179">
        <v>0</v>
      </c>
      <c r="BE358" s="179">
        <v>0</v>
      </c>
      <c r="BF358" s="179">
        <v>0</v>
      </c>
      <c r="BG358" s="179">
        <v>0</v>
      </c>
      <c r="BH358" s="179">
        <v>0</v>
      </c>
      <c r="BI358" s="179">
        <v>0</v>
      </c>
      <c r="BJ358" s="179">
        <v>0</v>
      </c>
      <c r="BK358" s="179">
        <v>0</v>
      </c>
      <c r="BL358" s="179">
        <v>0</v>
      </c>
      <c r="BM358" s="179">
        <v>0</v>
      </c>
      <c r="BN358" s="179">
        <v>0</v>
      </c>
      <c r="BO358" s="179">
        <v>0</v>
      </c>
      <c r="BP358" s="179">
        <v>0</v>
      </c>
      <c r="BQ358" s="179">
        <v>0</v>
      </c>
      <c r="BR358" s="179">
        <v>0</v>
      </c>
      <c r="BS358" s="179">
        <v>0</v>
      </c>
      <c r="BT358" s="179">
        <v>0</v>
      </c>
      <c r="BU358" s="179">
        <v>0</v>
      </c>
      <c r="BV358" s="179">
        <v>0</v>
      </c>
      <c r="BW358" s="179">
        <v>0</v>
      </c>
      <c r="BX358" s="179">
        <v>0</v>
      </c>
      <c r="BY358" s="179">
        <v>0</v>
      </c>
      <c r="BZ358" s="179">
        <v>0</v>
      </c>
      <c r="CA358" s="179">
        <v>0</v>
      </c>
      <c r="CB358" s="179">
        <v>0</v>
      </c>
      <c r="CC358" s="179">
        <v>0</v>
      </c>
      <c r="CD358" s="179">
        <v>0</v>
      </c>
      <c r="CE358" s="179">
        <v>0</v>
      </c>
      <c r="CF358" s="179">
        <v>0</v>
      </c>
      <c r="CG358" s="179">
        <v>0</v>
      </c>
      <c r="CH358" s="179">
        <v>0</v>
      </c>
      <c r="CI358" s="179">
        <v>0</v>
      </c>
      <c r="CJ358" s="179">
        <v>0</v>
      </c>
      <c r="CK358" s="179">
        <v>0</v>
      </c>
      <c r="CL358" s="179">
        <v>0</v>
      </c>
      <c r="CM358" s="179">
        <v>0</v>
      </c>
      <c r="CN358" s="179">
        <v>0</v>
      </c>
      <c r="CO358" s="179">
        <v>0</v>
      </c>
      <c r="CP358" s="179">
        <v>0</v>
      </c>
      <c r="CQ358" s="179">
        <v>0</v>
      </c>
      <c r="CR358" s="179">
        <v>0</v>
      </c>
      <c r="CS358" s="179">
        <v>0</v>
      </c>
      <c r="CT358" s="179">
        <v>0</v>
      </c>
      <c r="CU358" s="179">
        <v>0</v>
      </c>
      <c r="CV358" s="179">
        <v>0</v>
      </c>
      <c r="CW358" s="179">
        <v>0</v>
      </c>
      <c r="CX358" s="179">
        <v>0</v>
      </c>
      <c r="CY358" s="179">
        <v>0</v>
      </c>
      <c r="CZ358" s="179">
        <v>0</v>
      </c>
      <c r="DA358" s="179">
        <v>0</v>
      </c>
      <c r="DB358" s="179">
        <v>0</v>
      </c>
      <c r="DC358" s="179">
        <v>0</v>
      </c>
      <c r="DD358" s="179">
        <v>0</v>
      </c>
      <c r="DE358" s="179">
        <v>0</v>
      </c>
      <c r="DF358" s="179">
        <v>0</v>
      </c>
      <c r="DG358" s="179">
        <v>0</v>
      </c>
      <c r="DH358" s="179">
        <v>0</v>
      </c>
      <c r="DI358" s="179">
        <v>0</v>
      </c>
      <c r="DJ358" s="179">
        <v>0</v>
      </c>
      <c r="DK358" s="179">
        <v>0</v>
      </c>
      <c r="DL358" s="179">
        <v>0</v>
      </c>
      <c r="DM358" s="179">
        <v>0</v>
      </c>
      <c r="DN358" s="179">
        <v>0</v>
      </c>
      <c r="DO358" s="179">
        <v>0</v>
      </c>
      <c r="DP358" s="179">
        <v>0</v>
      </c>
      <c r="DQ358" s="179">
        <v>0</v>
      </c>
      <c r="DR358" s="179">
        <v>0</v>
      </c>
      <c r="DS358" s="179">
        <v>0</v>
      </c>
      <c r="DT358" s="179">
        <v>0</v>
      </c>
      <c r="DU358" s="179">
        <v>0</v>
      </c>
      <c r="DV358" s="179">
        <v>0</v>
      </c>
      <c r="DW358" s="179">
        <v>0</v>
      </c>
      <c r="DX358" s="179">
        <v>0</v>
      </c>
      <c r="DY358" s="179">
        <v>0</v>
      </c>
      <c r="DZ358" s="179">
        <v>0</v>
      </c>
      <c r="EA358" s="179">
        <v>0</v>
      </c>
      <c r="EB358" s="179">
        <v>0</v>
      </c>
      <c r="EC358" s="179">
        <v>0</v>
      </c>
      <c r="ED358" s="179">
        <v>0</v>
      </c>
      <c r="EE358" s="179">
        <v>0</v>
      </c>
      <c r="EF358" s="278">
        <f t="shared" si="10"/>
        <v>0</v>
      </c>
      <c r="EG358" s="278">
        <f t="shared" si="11"/>
        <v>0</v>
      </c>
    </row>
    <row r="359" spans="1:137" s="9" customFormat="1" x14ac:dyDescent="0.2">
      <c r="A359" s="240" t="str">
        <f>IF('1'!$A$1=1,B359,C359)</f>
        <v>Currency and deposits</v>
      </c>
      <c r="B359" s="241" t="s">
        <v>395</v>
      </c>
      <c r="C359" s="241" t="s">
        <v>162</v>
      </c>
      <c r="D359" s="179">
        <v>7700.777</v>
      </c>
      <c r="E359" s="179">
        <v>7392.9279999999999</v>
      </c>
      <c r="F359" s="179">
        <v>5325.6730000000007</v>
      </c>
      <c r="G359" s="179">
        <v>4632.7330000000002</v>
      </c>
      <c r="H359" s="179">
        <v>15519.118999999999</v>
      </c>
      <c r="I359" s="179">
        <v>10701.348</v>
      </c>
      <c r="J359" s="179">
        <v>-2654.4</v>
      </c>
      <c r="K359" s="179">
        <v>13105.880999999998</v>
      </c>
      <c r="L359" s="179">
        <v>5402.2889999999989</v>
      </c>
      <c r="M359" s="179">
        <v>-4499.3089999999993</v>
      </c>
      <c r="N359" s="179">
        <v>-2750.8900000000003</v>
      </c>
      <c r="O359" s="179">
        <v>18281.950999999997</v>
      </c>
      <c r="P359" s="179">
        <v>-2983.9430000000002</v>
      </c>
      <c r="Q359" s="179">
        <v>9580.6779999999999</v>
      </c>
      <c r="R359" s="179">
        <v>16762.519</v>
      </c>
      <c r="S359" s="179">
        <v>-9098.4719999999979</v>
      </c>
      <c r="T359" s="179">
        <v>-10485.895000000002</v>
      </c>
      <c r="U359" s="179">
        <v>3917.3610000000008</v>
      </c>
      <c r="V359" s="179">
        <v>-49.632999999999811</v>
      </c>
      <c r="W359" s="179">
        <v>-8271.3880000000008</v>
      </c>
      <c r="X359" s="179">
        <v>-14057.372000000001</v>
      </c>
      <c r="Y359" s="179">
        <v>-6902.9489999999996</v>
      </c>
      <c r="Z359" s="179">
        <v>3572.4310000000005</v>
      </c>
      <c r="AA359" s="179">
        <v>-19050.690000000002</v>
      </c>
      <c r="AB359" s="179">
        <v>6733.3510000000006</v>
      </c>
      <c r="AC359" s="179">
        <v>8729.9699999999993</v>
      </c>
      <c r="AD359" s="179">
        <v>6210.3589999999986</v>
      </c>
      <c r="AE359" s="179">
        <v>-1960.5469999999996</v>
      </c>
      <c r="AF359" s="179">
        <v>-3910.7079999999996</v>
      </c>
      <c r="AG359" s="179">
        <v>10339.109</v>
      </c>
      <c r="AH359" s="179">
        <v>10491.602999999999</v>
      </c>
      <c r="AI359" s="179">
        <v>-7613.6759999999977</v>
      </c>
      <c r="AJ359" s="179">
        <v>8694.1660000000011</v>
      </c>
      <c r="AK359" s="179">
        <v>-13887.242999999999</v>
      </c>
      <c r="AL359" s="179">
        <v>614.22199999999975</v>
      </c>
      <c r="AM359" s="179">
        <v>2091.2549999999997</v>
      </c>
      <c r="AN359" s="179">
        <v>995.202</v>
      </c>
      <c r="AO359" s="179">
        <v>13857.236000000001</v>
      </c>
      <c r="AP359" s="179">
        <v>1475.1079999999997</v>
      </c>
      <c r="AQ359" s="179">
        <v>-1961.3799999999999</v>
      </c>
      <c r="AR359" s="179">
        <v>-366.53600000000006</v>
      </c>
      <c r="AS359" s="179">
        <v>8070.268</v>
      </c>
      <c r="AT359" s="179">
        <v>3300.0859999999998</v>
      </c>
      <c r="AU359" s="179">
        <v>23689.663</v>
      </c>
      <c r="AV359" s="179">
        <v>6117.5050000000001</v>
      </c>
      <c r="AW359" s="179">
        <v>1518.88</v>
      </c>
      <c r="AX359" s="179">
        <v>2569.8810000000003</v>
      </c>
      <c r="AY359" s="179">
        <v>12671.848</v>
      </c>
      <c r="AZ359" s="179">
        <v>5743.1100000000006</v>
      </c>
      <c r="BA359" s="179">
        <v>33543.438000000002</v>
      </c>
      <c r="BB359" s="179">
        <v>-10718.550000000003</v>
      </c>
      <c r="BC359" s="179">
        <v>16194.143</v>
      </c>
      <c r="BD359" s="179">
        <v>4880.0879999999997</v>
      </c>
      <c r="BE359" s="179">
        <v>23161.096999999998</v>
      </c>
      <c r="BF359" s="179">
        <v>48386.798000000003</v>
      </c>
      <c r="BG359" s="179">
        <v>429.19799999999987</v>
      </c>
      <c r="BH359" s="179">
        <v>-4681.4779999999992</v>
      </c>
      <c r="BI359" s="179">
        <v>11436.583000000001</v>
      </c>
      <c r="BJ359" s="179">
        <v>27096.681</v>
      </c>
      <c r="BK359" s="179">
        <v>19737.487999999998</v>
      </c>
      <c r="BL359" s="179">
        <v>32971.153999999995</v>
      </c>
      <c r="BM359" s="179">
        <v>5878.5690000000004</v>
      </c>
      <c r="BN359" s="179">
        <v>18884.789999999997</v>
      </c>
      <c r="BO359" s="179">
        <v>11053.21</v>
      </c>
      <c r="BP359" s="179">
        <v>18528.700999999997</v>
      </c>
      <c r="BQ359" s="179">
        <v>4460.1270000000004</v>
      </c>
      <c r="BR359" s="179">
        <v>24035.297999999999</v>
      </c>
      <c r="BS359" s="179">
        <v>10513.183000000001</v>
      </c>
      <c r="BT359" s="179">
        <v>13232.988000000001</v>
      </c>
      <c r="BU359" s="179">
        <v>15295.473999999998</v>
      </c>
      <c r="BV359" s="179">
        <v>15032.692000000001</v>
      </c>
      <c r="BW359" s="179">
        <v>-6140.9979999999969</v>
      </c>
      <c r="BX359" s="179">
        <v>21164.828000000001</v>
      </c>
      <c r="BY359" s="179">
        <v>14137.522999999997</v>
      </c>
      <c r="BZ359" s="179">
        <v>20040.599000000002</v>
      </c>
      <c r="CA359" s="179">
        <v>10389.964</v>
      </c>
      <c r="CB359" s="179">
        <v>23821.26</v>
      </c>
      <c r="CC359" s="179">
        <v>12448.620999999999</v>
      </c>
      <c r="CD359" s="179">
        <v>15185.719000000001</v>
      </c>
      <c r="CE359" s="179">
        <v>12401.386999999997</v>
      </c>
      <c r="CF359" s="179">
        <v>12428.422999999997</v>
      </c>
      <c r="CG359" s="179">
        <v>1898.9780000000005</v>
      </c>
      <c r="CH359" s="179">
        <v>21844.579000000002</v>
      </c>
      <c r="CI359" s="179">
        <v>-5687.6129999999985</v>
      </c>
      <c r="CJ359" s="179">
        <v>22608.866999999998</v>
      </c>
      <c r="CK359" s="179">
        <v>26623.603999999999</v>
      </c>
      <c r="CL359" s="179">
        <v>3510.5890000000036</v>
      </c>
      <c r="CM359" s="179">
        <v>38791.998</v>
      </c>
      <c r="CN359" s="179">
        <v>20244.391</v>
      </c>
      <c r="CO359" s="179">
        <v>74073.406999999992</v>
      </c>
      <c r="CP359" s="179">
        <v>38220.101000000002</v>
      </c>
      <c r="CQ359" s="179">
        <v>-3766.5659999999989</v>
      </c>
      <c r="CR359" s="179">
        <v>57814.957000000009</v>
      </c>
      <c r="CS359" s="179">
        <v>62130.050999999992</v>
      </c>
      <c r="CT359" s="179">
        <v>-2523.2330000000011</v>
      </c>
      <c r="CU359" s="179">
        <v>25524.881999999998</v>
      </c>
      <c r="CV359" s="179">
        <v>68346.713999999993</v>
      </c>
      <c r="CW359" s="179">
        <v>57778.388999999996</v>
      </c>
      <c r="CX359" s="179">
        <v>39932.912000000004</v>
      </c>
      <c r="CY359" s="179">
        <v>31741.546000000009</v>
      </c>
      <c r="CZ359" s="179">
        <v>26365.960999999999</v>
      </c>
      <c r="DA359" s="179">
        <v>34118.503000000004</v>
      </c>
      <c r="DB359" s="179">
        <v>10604.894</v>
      </c>
      <c r="DC359" s="179">
        <v>16309.595000000001</v>
      </c>
      <c r="DD359" s="179">
        <v>9471.2670000000016</v>
      </c>
      <c r="DE359" s="179">
        <v>53682.859000000004</v>
      </c>
      <c r="DF359" s="179">
        <v>13485.970999999998</v>
      </c>
      <c r="DG359" s="179">
        <v>50596.115000000005</v>
      </c>
      <c r="DH359" s="179">
        <v>85393.41</v>
      </c>
      <c r="DI359" s="179">
        <v>50693.812999999995</v>
      </c>
      <c r="DJ359" s="179">
        <v>43303.530999999995</v>
      </c>
      <c r="DK359" s="179">
        <v>49515.572</v>
      </c>
      <c r="DL359" s="179">
        <v>48247.713000000003</v>
      </c>
      <c r="DM359" s="179">
        <v>48613.493000000002</v>
      </c>
      <c r="DN359" s="179">
        <v>46236.921000000002</v>
      </c>
      <c r="DO359" s="179">
        <v>52269.316999999995</v>
      </c>
      <c r="DP359" s="179">
        <v>23387.253999999997</v>
      </c>
      <c r="DQ359" s="179">
        <v>82196.218999999997</v>
      </c>
      <c r="DR359" s="179">
        <v>64754.511999999995</v>
      </c>
      <c r="DS359" s="179">
        <v>81416.418000000005</v>
      </c>
      <c r="DT359" s="179">
        <v>108051.60399999999</v>
      </c>
      <c r="DU359" s="179">
        <v>-416.71099999999524</v>
      </c>
      <c r="DV359" s="179">
        <v>64585.45</v>
      </c>
      <c r="DW359" s="179">
        <v>37272.149000000005</v>
      </c>
      <c r="DX359" s="179">
        <v>12043.7</v>
      </c>
      <c r="DY359" s="179">
        <v>-3409.5019999999995</v>
      </c>
      <c r="DZ359" s="179">
        <v>15004.081999999999</v>
      </c>
      <c r="EA359" s="179">
        <v>-911.72099999999818</v>
      </c>
      <c r="EB359" s="179">
        <v>3636.0110000000004</v>
      </c>
      <c r="EC359" s="179">
        <v>25975.310999999998</v>
      </c>
      <c r="ED359" s="179">
        <v>-8968.1519999999982</v>
      </c>
      <c r="EE359" s="179">
        <v>33000.322</v>
      </c>
      <c r="EF359" s="278">
        <f t="shared" si="10"/>
        <v>676028.17299999995</v>
      </c>
      <c r="EG359" s="278">
        <f t="shared" si="11"/>
        <v>285862.54300000001</v>
      </c>
    </row>
    <row r="360" spans="1:137" s="9" customFormat="1" x14ac:dyDescent="0.2">
      <c r="A360" s="182" t="str">
        <f>IF('1'!$A$1=1,B360,C360)</f>
        <v>Assets</v>
      </c>
      <c r="B360" s="183" t="s">
        <v>143</v>
      </c>
      <c r="C360" s="183" t="s">
        <v>142</v>
      </c>
      <c r="D360" s="179">
        <v>6261.8230000000003</v>
      </c>
      <c r="E360" s="179">
        <v>3990.223</v>
      </c>
      <c r="F360" s="179">
        <v>-4860.5489999999991</v>
      </c>
      <c r="G360" s="179">
        <v>-2021.143</v>
      </c>
      <c r="H360" s="179">
        <v>6065.4239999999991</v>
      </c>
      <c r="I360" s="179">
        <v>6518.48</v>
      </c>
      <c r="J360" s="179">
        <v>-1087.8690000000001</v>
      </c>
      <c r="K360" s="179">
        <v>-5601.3590000000004</v>
      </c>
      <c r="L360" s="179">
        <v>87.133999999999105</v>
      </c>
      <c r="M360" s="179">
        <v>-4128.0069999999996</v>
      </c>
      <c r="N360" s="179">
        <v>-3893.2090000000003</v>
      </c>
      <c r="O360" s="179">
        <v>-6835.2479999999996</v>
      </c>
      <c r="P360" s="179">
        <v>-2571.5280000000002</v>
      </c>
      <c r="Q360" s="179">
        <v>-4935.5010000000002</v>
      </c>
      <c r="R360" s="179">
        <v>10806.026000000002</v>
      </c>
      <c r="S360" s="179">
        <v>-15326.439999999999</v>
      </c>
      <c r="T360" s="179">
        <v>-17669.741000000002</v>
      </c>
      <c r="U360" s="179">
        <v>3368.4310000000005</v>
      </c>
      <c r="V360" s="179">
        <v>-9107.7579999999998</v>
      </c>
      <c r="W360" s="179">
        <v>-9499.5630000000001</v>
      </c>
      <c r="X360" s="179">
        <v>-19890.525000000001</v>
      </c>
      <c r="Y360" s="179">
        <v>-1184.8340000000001</v>
      </c>
      <c r="Z360" s="179">
        <v>616.82300000000009</v>
      </c>
      <c r="AA360" s="179">
        <v>-14622.125</v>
      </c>
      <c r="AB360" s="179">
        <v>-1656.1880000000001</v>
      </c>
      <c r="AC360" s="179">
        <v>7081.2759999999998</v>
      </c>
      <c r="AD360" s="179">
        <v>4725.2729999999992</v>
      </c>
      <c r="AE360" s="179">
        <v>-6069.6419999999998</v>
      </c>
      <c r="AF360" s="179">
        <v>-2325.2859999999996</v>
      </c>
      <c r="AG360" s="179">
        <v>-835.48299999999972</v>
      </c>
      <c r="AH360" s="179">
        <v>8414.0579999999991</v>
      </c>
      <c r="AI360" s="179">
        <v>-10715.543999999998</v>
      </c>
      <c r="AJ360" s="179">
        <v>8981.3610000000008</v>
      </c>
      <c r="AK360" s="179">
        <v>-16792.634999999998</v>
      </c>
      <c r="AL360" s="179">
        <v>-4192.7280000000001</v>
      </c>
      <c r="AM360" s="179">
        <v>2421.4529999999995</v>
      </c>
      <c r="AN360" s="179">
        <v>-824.59500000000003</v>
      </c>
      <c r="AO360" s="179">
        <v>11520.525</v>
      </c>
      <c r="AP360" s="179">
        <v>2765.8269999999998</v>
      </c>
      <c r="AQ360" s="179">
        <v>-418.42699999999996</v>
      </c>
      <c r="AR360" s="179">
        <v>-3403.558</v>
      </c>
      <c r="AS360" s="179">
        <v>157.21299999999974</v>
      </c>
      <c r="AT360" s="179">
        <v>3775.2979999999998</v>
      </c>
      <c r="AU360" s="179">
        <v>21903.32</v>
      </c>
      <c r="AV360" s="179">
        <v>6822.2870000000003</v>
      </c>
      <c r="AW360" s="179">
        <v>1631.3890000000001</v>
      </c>
      <c r="AX360" s="179">
        <v>1927.4110000000001</v>
      </c>
      <c r="AY360" s="179">
        <v>11615.86</v>
      </c>
      <c r="AZ360" s="179">
        <v>5994.0230000000001</v>
      </c>
      <c r="BA360" s="179">
        <v>24417.45</v>
      </c>
      <c r="BB360" s="179">
        <v>-11309.548000000003</v>
      </c>
      <c r="BC360" s="179">
        <v>16676.75</v>
      </c>
      <c r="BD360" s="179">
        <v>9100.7029999999995</v>
      </c>
      <c r="BE360" s="179">
        <v>25175.105</v>
      </c>
      <c r="BF360" s="179">
        <v>44395.338000000003</v>
      </c>
      <c r="BG360" s="179">
        <v>1085.6199999999999</v>
      </c>
      <c r="BH360" s="179">
        <v>-4508.0899999999992</v>
      </c>
      <c r="BI360" s="179">
        <v>11808.706</v>
      </c>
      <c r="BJ360" s="179">
        <v>27803.339</v>
      </c>
      <c r="BK360" s="179">
        <v>17990.39</v>
      </c>
      <c r="BL360" s="179">
        <v>32874.676999999996</v>
      </c>
      <c r="BM360" s="179">
        <v>8092.2560000000003</v>
      </c>
      <c r="BN360" s="179">
        <v>14024.927999999998</v>
      </c>
      <c r="BO360" s="179">
        <v>10399.817999999999</v>
      </c>
      <c r="BP360" s="179">
        <v>20700.661999999997</v>
      </c>
      <c r="BQ360" s="179">
        <v>3418.5400000000004</v>
      </c>
      <c r="BR360" s="179">
        <v>24636.18</v>
      </c>
      <c r="BS360" s="179">
        <v>9109.5910000000003</v>
      </c>
      <c r="BT360" s="179">
        <v>13624.662</v>
      </c>
      <c r="BU360" s="179">
        <v>13029.477999999999</v>
      </c>
      <c r="BV360" s="179">
        <v>15683.826000000001</v>
      </c>
      <c r="BW360" s="179">
        <v>-4309.9669999999969</v>
      </c>
      <c r="BX360" s="179">
        <v>21785.663</v>
      </c>
      <c r="BY360" s="179">
        <v>14611.561999999998</v>
      </c>
      <c r="BZ360" s="179">
        <v>20540.919000000002</v>
      </c>
      <c r="CA360" s="179">
        <v>10753.054</v>
      </c>
      <c r="CB360" s="179">
        <v>24373.316999999999</v>
      </c>
      <c r="CC360" s="179">
        <v>13756.133999999998</v>
      </c>
      <c r="CD360" s="179">
        <v>19186.258000000002</v>
      </c>
      <c r="CE360" s="179">
        <v>13365.640999999998</v>
      </c>
      <c r="CF360" s="179">
        <v>13337.167999999998</v>
      </c>
      <c r="CG360" s="179">
        <v>2769.3420000000006</v>
      </c>
      <c r="CH360" s="179">
        <v>22849.535</v>
      </c>
      <c r="CI360" s="179">
        <v>-6694.5109999999986</v>
      </c>
      <c r="CJ360" s="179">
        <v>21321.727999999999</v>
      </c>
      <c r="CK360" s="179">
        <v>30573.102999999999</v>
      </c>
      <c r="CL360" s="179">
        <v>-234.03899999999703</v>
      </c>
      <c r="CM360" s="179">
        <v>39406.351000000002</v>
      </c>
      <c r="CN360" s="179">
        <v>23520.938999999998</v>
      </c>
      <c r="CO360" s="179">
        <v>70562.818999999989</v>
      </c>
      <c r="CP360" s="179">
        <v>36245.396000000001</v>
      </c>
      <c r="CQ360" s="179">
        <v>-2376.9589999999989</v>
      </c>
      <c r="CR360" s="179">
        <v>57924.663000000008</v>
      </c>
      <c r="CS360" s="179">
        <v>57193.289999999994</v>
      </c>
      <c r="CT360" s="179">
        <v>-841.07800000000134</v>
      </c>
      <c r="CU360" s="179">
        <v>21758.315999999999</v>
      </c>
      <c r="CV360" s="179">
        <v>67176.517999999996</v>
      </c>
      <c r="CW360" s="179">
        <v>59131.426999999996</v>
      </c>
      <c r="CX360" s="179">
        <v>38872.423000000003</v>
      </c>
      <c r="CY360" s="179">
        <v>33423.701000000008</v>
      </c>
      <c r="CZ360" s="179">
        <v>25159.197</v>
      </c>
      <c r="DA360" s="179">
        <v>32692.328000000001</v>
      </c>
      <c r="DB360" s="179">
        <v>9142.15</v>
      </c>
      <c r="DC360" s="179">
        <v>17004.398000000001</v>
      </c>
      <c r="DD360" s="179">
        <v>11701.952000000001</v>
      </c>
      <c r="DE360" s="179">
        <v>51382.165000000001</v>
      </c>
      <c r="DF360" s="179">
        <v>17969.242999999999</v>
      </c>
      <c r="DG360" s="179">
        <v>49965.518000000004</v>
      </c>
      <c r="DH360" s="179">
        <v>86075.042000000001</v>
      </c>
      <c r="DI360" s="179">
        <v>48605.303999999996</v>
      </c>
      <c r="DJ360" s="179">
        <v>44656.765999999996</v>
      </c>
      <c r="DK360" s="179">
        <v>49948.538</v>
      </c>
      <c r="DL360" s="179">
        <v>48009.453000000001</v>
      </c>
      <c r="DM360" s="179">
        <v>51689.784</v>
      </c>
      <c r="DN360" s="179">
        <v>46851.773000000001</v>
      </c>
      <c r="DO360" s="179">
        <v>50786.498999999996</v>
      </c>
      <c r="DP360" s="179">
        <v>24542.179999999997</v>
      </c>
      <c r="DQ360" s="179">
        <v>81041.429999999993</v>
      </c>
      <c r="DR360" s="179">
        <v>63224.551999999996</v>
      </c>
      <c r="DS360" s="179">
        <v>83211.755000000005</v>
      </c>
      <c r="DT360" s="179">
        <v>109314.87299999999</v>
      </c>
      <c r="DU360" s="179">
        <v>1166.7910000000047</v>
      </c>
      <c r="DV360" s="179">
        <v>63589.913</v>
      </c>
      <c r="DW360" s="179">
        <v>38970.103000000003</v>
      </c>
      <c r="DX360" s="179">
        <v>11337.69</v>
      </c>
      <c r="DY360" s="179">
        <v>-2910.5499999999993</v>
      </c>
      <c r="DZ360" s="179">
        <v>14753.316999999999</v>
      </c>
      <c r="EA360" s="179">
        <v>165.76800000000185</v>
      </c>
      <c r="EB360" s="179">
        <v>4090.5120000000006</v>
      </c>
      <c r="EC360" s="179">
        <v>26974.360999999997</v>
      </c>
      <c r="ED360" s="179">
        <v>-10652.311999999998</v>
      </c>
      <c r="EE360" s="179">
        <v>35532.315999999999</v>
      </c>
      <c r="EF360" s="278">
        <f t="shared" si="10"/>
        <v>678643.076</v>
      </c>
      <c r="EG360" s="278">
        <f t="shared" si="11"/>
        <v>292332.78200000001</v>
      </c>
    </row>
    <row r="361" spans="1:137" s="9" customFormat="1" x14ac:dyDescent="0.2">
      <c r="A361" s="201" t="str">
        <f>IF('1'!$A$1=1,B361,C361)</f>
        <v xml:space="preserve">Central bank </v>
      </c>
      <c r="B361" s="202" t="s">
        <v>202</v>
      </c>
      <c r="C361" s="202" t="s">
        <v>104</v>
      </c>
      <c r="D361" s="179">
        <v>-411.13</v>
      </c>
      <c r="E361" s="179">
        <v>-171.35900000000001</v>
      </c>
      <c r="F361" s="179">
        <v>534.89300000000003</v>
      </c>
      <c r="G361" s="179">
        <v>317.93299999999999</v>
      </c>
      <c r="H361" s="179">
        <v>585.62699999999995</v>
      </c>
      <c r="I361" s="179">
        <v>42.466000000000001</v>
      </c>
      <c r="J361" s="179">
        <v>65.272000000000006</v>
      </c>
      <c r="K361" s="179">
        <v>-324.40300000000002</v>
      </c>
      <c r="L361" s="179">
        <v>-152.48400000000001</v>
      </c>
      <c r="M361" s="179">
        <v>-633.39800000000002</v>
      </c>
      <c r="N361" s="179">
        <v>-559.50300000000004</v>
      </c>
      <c r="O361" s="179">
        <v>-327.71699999999998</v>
      </c>
      <c r="P361" s="179">
        <v>-97.039000000000001</v>
      </c>
      <c r="Q361" s="179">
        <v>923.75699999999995</v>
      </c>
      <c r="R361" s="179">
        <v>1186.027</v>
      </c>
      <c r="S361" s="179">
        <v>717.62599999999998</v>
      </c>
      <c r="T361" s="179">
        <v>756.19399999999996</v>
      </c>
      <c r="U361" s="179">
        <v>-623.78399999999999</v>
      </c>
      <c r="V361" s="179">
        <v>-893.404</v>
      </c>
      <c r="W361" s="179">
        <v>200.518</v>
      </c>
      <c r="X361" s="179">
        <v>-656.88699999999994</v>
      </c>
      <c r="Y361" s="179">
        <v>-1004.534</v>
      </c>
      <c r="Z361" s="179">
        <v>1028.038</v>
      </c>
      <c r="AA361" s="179">
        <v>-1886.7260000000001</v>
      </c>
      <c r="AB361" s="179">
        <v>-298.65699999999998</v>
      </c>
      <c r="AC361" s="179">
        <v>-243.25</v>
      </c>
      <c r="AD361" s="179">
        <v>-108.006</v>
      </c>
      <c r="AE361" s="179">
        <v>53.713999999999999</v>
      </c>
      <c r="AF361" s="179">
        <v>-26.423999999999999</v>
      </c>
      <c r="AG361" s="179">
        <v>26.109000000000002</v>
      </c>
      <c r="AH361" s="179">
        <v>103.877</v>
      </c>
      <c r="AI361" s="179">
        <v>25.635000000000002</v>
      </c>
      <c r="AJ361" s="179">
        <v>-52.216999999999999</v>
      </c>
      <c r="AK361" s="179">
        <v>133.27500000000001</v>
      </c>
      <c r="AL361" s="179">
        <v>80.116</v>
      </c>
      <c r="AM361" s="179">
        <v>0</v>
      </c>
      <c r="AN361" s="179">
        <v>0</v>
      </c>
      <c r="AO361" s="179">
        <v>27.170999999999999</v>
      </c>
      <c r="AP361" s="179">
        <v>1053.6479999999999</v>
      </c>
      <c r="AQ361" s="179">
        <v>-78.454999999999998</v>
      </c>
      <c r="AR361" s="179">
        <v>418.9</v>
      </c>
      <c r="AS361" s="179">
        <v>-288.22399999999999</v>
      </c>
      <c r="AT361" s="179">
        <v>0</v>
      </c>
      <c r="AU361" s="179">
        <v>549.64400000000001</v>
      </c>
      <c r="AV361" s="179">
        <v>-732.97299999999996</v>
      </c>
      <c r="AW361" s="179">
        <v>84.382000000000005</v>
      </c>
      <c r="AX361" s="179">
        <v>167.601</v>
      </c>
      <c r="AY361" s="179">
        <v>-1806.2940000000001</v>
      </c>
      <c r="AZ361" s="179">
        <v>-55.758000000000003</v>
      </c>
      <c r="BA361" s="179">
        <v>54.320999999999998</v>
      </c>
      <c r="BB361" s="179">
        <v>0</v>
      </c>
      <c r="BC361" s="179">
        <v>-187.68</v>
      </c>
      <c r="BD361" s="179">
        <v>-105.515</v>
      </c>
      <c r="BE361" s="179">
        <v>185.501</v>
      </c>
      <c r="BF361" s="179">
        <v>-25.751000000000001</v>
      </c>
      <c r="BG361" s="179">
        <v>4367.7290000000003</v>
      </c>
      <c r="BH361" s="179">
        <v>-4235.6229999999996</v>
      </c>
      <c r="BI361" s="179">
        <v>24.808</v>
      </c>
      <c r="BJ361" s="179">
        <v>-48.734999999999999</v>
      </c>
      <c r="BK361" s="179">
        <v>-70.828000000000003</v>
      </c>
      <c r="BL361" s="179">
        <v>144.71600000000001</v>
      </c>
      <c r="BM361" s="179">
        <v>49.192999999999998</v>
      </c>
      <c r="BN361" s="179">
        <v>-79.236999999999995</v>
      </c>
      <c r="BO361" s="179">
        <v>-136.12299999999999</v>
      </c>
      <c r="BP361" s="179">
        <v>80.442999999999998</v>
      </c>
      <c r="BQ361" s="179">
        <v>-186.95099999999999</v>
      </c>
      <c r="BR361" s="179">
        <v>-136.56399999999999</v>
      </c>
      <c r="BS361" s="179">
        <v>-82.563999999999993</v>
      </c>
      <c r="BT361" s="179">
        <v>0</v>
      </c>
      <c r="BU361" s="179">
        <v>28.324999999999999</v>
      </c>
      <c r="BV361" s="179">
        <v>28.31</v>
      </c>
      <c r="BW361" s="179">
        <v>-140.84899999999999</v>
      </c>
      <c r="BX361" s="179">
        <v>28.22</v>
      </c>
      <c r="BY361" s="179">
        <v>27.885000000000002</v>
      </c>
      <c r="BZ361" s="179">
        <v>83.387</v>
      </c>
      <c r="CA361" s="179">
        <v>-111.72</v>
      </c>
      <c r="CB361" s="179">
        <v>55.206000000000003</v>
      </c>
      <c r="CC361" s="179">
        <v>-27.24</v>
      </c>
      <c r="CD361" s="179">
        <v>54.429000000000002</v>
      </c>
      <c r="CE361" s="179">
        <v>348.20299999999997</v>
      </c>
      <c r="CF361" s="179">
        <v>0</v>
      </c>
      <c r="CG361" s="179">
        <v>26.375</v>
      </c>
      <c r="CH361" s="179">
        <v>555.37099999999998</v>
      </c>
      <c r="CI361" s="179">
        <v>-136.06700000000001</v>
      </c>
      <c r="CJ361" s="179">
        <v>27.981000000000002</v>
      </c>
      <c r="CK361" s="179">
        <v>340.964</v>
      </c>
      <c r="CL361" s="179">
        <v>-292.54899999999998</v>
      </c>
      <c r="CM361" s="179">
        <v>234.03899999999999</v>
      </c>
      <c r="CN361" s="179">
        <v>263.29399999999998</v>
      </c>
      <c r="CO361" s="179">
        <v>-146.27500000000001</v>
      </c>
      <c r="CP361" s="179">
        <v>2102.1060000000002</v>
      </c>
      <c r="CQ361" s="179">
        <v>-2194.116</v>
      </c>
      <c r="CR361" s="179">
        <v>219.41200000000001</v>
      </c>
      <c r="CS361" s="179">
        <v>621.66600000000005</v>
      </c>
      <c r="CT361" s="179">
        <v>1901.567</v>
      </c>
      <c r="CU361" s="179">
        <v>3181.4679999999998</v>
      </c>
      <c r="CV361" s="179">
        <v>73.137</v>
      </c>
      <c r="CW361" s="179">
        <v>219.41200000000001</v>
      </c>
      <c r="CX361" s="179">
        <v>585.09799999999996</v>
      </c>
      <c r="CY361" s="179">
        <v>219.41200000000001</v>
      </c>
      <c r="CZ361" s="179">
        <v>-1206.7639999999999</v>
      </c>
      <c r="DA361" s="179">
        <v>-2450.096</v>
      </c>
      <c r="DB361" s="179">
        <v>-1206.7639999999999</v>
      </c>
      <c r="DC361" s="179">
        <v>146.274</v>
      </c>
      <c r="DD361" s="179">
        <v>438.82299999999998</v>
      </c>
      <c r="DE361" s="179">
        <v>-146.07599999999999</v>
      </c>
      <c r="DF361" s="179">
        <v>759.26400000000001</v>
      </c>
      <c r="DG361" s="179">
        <v>74.188000000000002</v>
      </c>
      <c r="DH361" s="179">
        <v>-265.07900000000001</v>
      </c>
      <c r="DI361" s="179">
        <v>113.919</v>
      </c>
      <c r="DJ361" s="179">
        <v>-657.28599999999994</v>
      </c>
      <c r="DK361" s="179">
        <v>-275.524</v>
      </c>
      <c r="DL361" s="179">
        <v>-277.97000000000003</v>
      </c>
      <c r="DM361" s="179">
        <v>1092.893</v>
      </c>
      <c r="DN361" s="179">
        <v>-245.941</v>
      </c>
      <c r="DO361" s="179">
        <v>1647.575</v>
      </c>
      <c r="DP361" s="179">
        <v>164.989</v>
      </c>
      <c r="DQ361" s="179">
        <v>412.42500000000001</v>
      </c>
      <c r="DR361" s="179">
        <v>124.051</v>
      </c>
      <c r="DS361" s="179">
        <v>10270.994000000001</v>
      </c>
      <c r="DT361" s="179">
        <v>7495.3959999999997</v>
      </c>
      <c r="DU361" s="179">
        <v>-13459.764999999999</v>
      </c>
      <c r="DV361" s="179">
        <v>37788.917999999998</v>
      </c>
      <c r="DW361" s="179">
        <v>40005.440999999999</v>
      </c>
      <c r="DX361" s="179">
        <v>-9676.49</v>
      </c>
      <c r="DY361" s="179">
        <v>-10311.665999999999</v>
      </c>
      <c r="DZ361" s="179">
        <v>-17260.963</v>
      </c>
      <c r="EA361" s="179">
        <v>-16410.991999999998</v>
      </c>
      <c r="EB361" s="179">
        <v>-3636.01</v>
      </c>
      <c r="EC361" s="179">
        <v>11822.096</v>
      </c>
      <c r="ED361" s="179">
        <v>-6778.7439999999997</v>
      </c>
      <c r="EE361" s="179">
        <v>-9748.1769999999997</v>
      </c>
      <c r="EF361" s="278">
        <f t="shared" si="10"/>
        <v>12105.046</v>
      </c>
      <c r="EG361" s="278">
        <f t="shared" si="11"/>
        <v>9829.0440000000017</v>
      </c>
    </row>
    <row r="362" spans="1:137" ht="25.5" x14ac:dyDescent="0.2">
      <c r="A362" s="201" t="str">
        <f>IF('1'!$A$1=1,B362,C362)</f>
        <v>Deposit-taking corporations, except central bank</v>
      </c>
      <c r="B362" s="202" t="s">
        <v>393</v>
      </c>
      <c r="C362" s="202" t="s">
        <v>392</v>
      </c>
      <c r="D362" s="179">
        <v>774.822</v>
      </c>
      <c r="E362" s="179">
        <v>1126.075</v>
      </c>
      <c r="F362" s="179">
        <v>-11883.925999999999</v>
      </c>
      <c r="G362" s="179">
        <v>-1589.663</v>
      </c>
      <c r="H362" s="179">
        <v>8115.1189999999997</v>
      </c>
      <c r="I362" s="179">
        <v>8705.4609999999993</v>
      </c>
      <c r="J362" s="179">
        <v>-1261.9280000000001</v>
      </c>
      <c r="K362" s="179">
        <v>-670.43299999999999</v>
      </c>
      <c r="L362" s="179">
        <v>5489.4219999999996</v>
      </c>
      <c r="M362" s="179">
        <v>1179.431</v>
      </c>
      <c r="N362" s="179">
        <v>-769.31700000000001</v>
      </c>
      <c r="O362" s="179">
        <v>-3534.6660000000002</v>
      </c>
      <c r="P362" s="179">
        <v>1310.0229999999999</v>
      </c>
      <c r="Q362" s="179">
        <v>-2903.2359999999999</v>
      </c>
      <c r="R362" s="179">
        <v>14627.670000000002</v>
      </c>
      <c r="S362" s="179">
        <v>-6894.335</v>
      </c>
      <c r="T362" s="179">
        <v>-9250.777</v>
      </c>
      <c r="U362" s="179">
        <v>15270.221</v>
      </c>
      <c r="V362" s="179">
        <v>3772.1509999999998</v>
      </c>
      <c r="W362" s="179">
        <v>-5088.1559999999999</v>
      </c>
      <c r="X362" s="179">
        <v>-10142.328</v>
      </c>
      <c r="Y362" s="179">
        <v>618.17499999999995</v>
      </c>
      <c r="Z362" s="179">
        <v>-2313.0839999999998</v>
      </c>
      <c r="AA362" s="179">
        <v>-15722.715</v>
      </c>
      <c r="AB362" s="179">
        <v>-6108.8879999999999</v>
      </c>
      <c r="AC362" s="179">
        <v>7351.5540000000001</v>
      </c>
      <c r="AD362" s="179">
        <v>6264.3620000000001</v>
      </c>
      <c r="AE362" s="179">
        <v>-107.42700000000001</v>
      </c>
      <c r="AF362" s="179">
        <v>3250.114</v>
      </c>
      <c r="AG362" s="179">
        <v>3524.6959999999999</v>
      </c>
      <c r="AH362" s="179">
        <v>11504.406999999999</v>
      </c>
      <c r="AI362" s="179">
        <v>-8613.4509999999991</v>
      </c>
      <c r="AJ362" s="179">
        <v>5195.6130000000003</v>
      </c>
      <c r="AK362" s="179">
        <v>-26468.392</v>
      </c>
      <c r="AL362" s="179">
        <v>-11670.205</v>
      </c>
      <c r="AM362" s="179">
        <v>-4072.4430000000002</v>
      </c>
      <c r="AN362" s="179">
        <v>483.38399999999996</v>
      </c>
      <c r="AO362" s="179">
        <v>6439.5389999999998</v>
      </c>
      <c r="AP362" s="179">
        <v>-1185.354</v>
      </c>
      <c r="AQ362" s="179">
        <v>-52.302999999999997</v>
      </c>
      <c r="AR362" s="179">
        <v>-2853.7530000000002</v>
      </c>
      <c r="AS362" s="179">
        <v>3065.654</v>
      </c>
      <c r="AT362" s="179">
        <v>-1953.6509999999998</v>
      </c>
      <c r="AU362" s="179">
        <v>9618.7729999999992</v>
      </c>
      <c r="AV362" s="179">
        <v>3044.6570000000002</v>
      </c>
      <c r="AW362" s="179">
        <v>-6891.2079999999996</v>
      </c>
      <c r="AX362" s="179">
        <v>-16592.498</v>
      </c>
      <c r="AY362" s="179">
        <v>-2278.7089999999998</v>
      </c>
      <c r="AZ362" s="179">
        <v>4767.3389999999999</v>
      </c>
      <c r="BA362" s="179">
        <v>23819.915000000001</v>
      </c>
      <c r="BB362" s="179">
        <v>-23827.955000000002</v>
      </c>
      <c r="BC362" s="179">
        <v>7587.6530000000002</v>
      </c>
      <c r="BD362" s="179">
        <v>2664.2640000000001</v>
      </c>
      <c r="BE362" s="179">
        <v>26394.11</v>
      </c>
      <c r="BF362" s="179">
        <v>35536.870999999999</v>
      </c>
      <c r="BG362" s="179">
        <v>-12295.284</v>
      </c>
      <c r="BH362" s="179">
        <v>-5672.2669999999998</v>
      </c>
      <c r="BI362" s="179">
        <v>3473.1489999999999</v>
      </c>
      <c r="BJ362" s="179">
        <v>18616.784</v>
      </c>
      <c r="BK362" s="179">
        <v>15298.914000000001</v>
      </c>
      <c r="BL362" s="179">
        <v>26241.855</v>
      </c>
      <c r="BM362" s="179">
        <v>7059.2020000000002</v>
      </c>
      <c r="BN362" s="179">
        <v>-1584.7379999999998</v>
      </c>
      <c r="BO362" s="179">
        <v>-11053.208999999999</v>
      </c>
      <c r="BP362" s="179">
        <v>5818.7089999999998</v>
      </c>
      <c r="BQ362" s="179">
        <v>-2857.6860000000001</v>
      </c>
      <c r="BR362" s="179">
        <v>17562.154999999999</v>
      </c>
      <c r="BS362" s="179">
        <v>1073.336</v>
      </c>
      <c r="BT362" s="179">
        <v>4420.3220000000001</v>
      </c>
      <c r="BU362" s="179">
        <v>-2067.721</v>
      </c>
      <c r="BV362" s="179">
        <v>-3793.56</v>
      </c>
      <c r="BW362" s="179">
        <v>-22958.321</v>
      </c>
      <c r="BX362" s="179">
        <v>6518.7669999999998</v>
      </c>
      <c r="BY362" s="179">
        <v>-111.53899999999999</v>
      </c>
      <c r="BZ362" s="179">
        <v>9506.0810000000001</v>
      </c>
      <c r="CA362" s="179">
        <v>6060.8119999999999</v>
      </c>
      <c r="CB362" s="179">
        <v>15568.007</v>
      </c>
      <c r="CC362" s="179">
        <v>7954.0419999999995</v>
      </c>
      <c r="CD362" s="179">
        <v>13688.919</v>
      </c>
      <c r="CE362" s="179">
        <v>-5008.7659999999996</v>
      </c>
      <c r="CF362" s="179">
        <v>-1229.4780000000001</v>
      </c>
      <c r="CG362" s="179">
        <v>-12422.474</v>
      </c>
      <c r="CH362" s="179">
        <v>132.23099999999999</v>
      </c>
      <c r="CI362" s="179">
        <v>-18858.928</v>
      </c>
      <c r="CJ362" s="179">
        <v>-5092.5920000000006</v>
      </c>
      <c r="CK362" s="179">
        <v>-1164.96</v>
      </c>
      <c r="CL362" s="179">
        <v>-22672.546999999999</v>
      </c>
      <c r="CM362" s="179">
        <v>14802.98</v>
      </c>
      <c r="CN362" s="179">
        <v>-7577.0189999999993</v>
      </c>
      <c r="CO362" s="179">
        <v>50230.663999999997</v>
      </c>
      <c r="CP362" s="179">
        <v>11338.63</v>
      </c>
      <c r="CQ362" s="179">
        <v>-25890.569</v>
      </c>
      <c r="CR362" s="179">
        <v>23477.041000000001</v>
      </c>
      <c r="CS362" s="179">
        <v>32875.171000000002</v>
      </c>
      <c r="CT362" s="179">
        <v>-19564.201000000001</v>
      </c>
      <c r="CU362" s="179">
        <v>-1682.1559999999999</v>
      </c>
      <c r="CV362" s="179">
        <v>31339.29</v>
      </c>
      <c r="CW362" s="179">
        <v>21173.219000000001</v>
      </c>
      <c r="CX362" s="179">
        <v>-4863.6229999999996</v>
      </c>
      <c r="CY362" s="179">
        <v>-4315.0950000000003</v>
      </c>
      <c r="CZ362" s="179">
        <v>-12762.441000000001</v>
      </c>
      <c r="DA362" s="179">
        <v>10092.933000000001</v>
      </c>
      <c r="DB362" s="179">
        <v>-4571.0749999999998</v>
      </c>
      <c r="DC362" s="179">
        <v>-1353.038</v>
      </c>
      <c r="DD362" s="179">
        <v>-12543.029999999999</v>
      </c>
      <c r="DE362" s="179">
        <v>17456.059000000001</v>
      </c>
      <c r="DF362" s="179">
        <v>-16920.737000000001</v>
      </c>
      <c r="DG362" s="179">
        <v>-1520.8509999999999</v>
      </c>
      <c r="DH362" s="179">
        <v>25523.352000000003</v>
      </c>
      <c r="DI362" s="179">
        <v>-2961.8850000000002</v>
      </c>
      <c r="DJ362" s="179">
        <v>6804.8399999999992</v>
      </c>
      <c r="DK362" s="179">
        <v>12516.655000000001</v>
      </c>
      <c r="DL362" s="179">
        <v>2700.2840000000001</v>
      </c>
      <c r="DM362" s="179">
        <v>4047.7509999999997</v>
      </c>
      <c r="DN362" s="179">
        <v>-8116.0550000000003</v>
      </c>
      <c r="DO362" s="179">
        <v>8279.0650000000005</v>
      </c>
      <c r="DP362" s="179">
        <v>-28831.903999999999</v>
      </c>
      <c r="DQ362" s="179">
        <v>12537.707</v>
      </c>
      <c r="DR362" s="179">
        <v>3101.2689999999998</v>
      </c>
      <c r="DS362" s="179">
        <v>12191.587</v>
      </c>
      <c r="DT362" s="179">
        <v>38740.248</v>
      </c>
      <c r="DU362" s="179">
        <v>-25377.7</v>
      </c>
      <c r="DV362" s="179">
        <v>-6305.067</v>
      </c>
      <c r="DW362" s="179">
        <v>-14453.312</v>
      </c>
      <c r="DX362" s="179">
        <v>6437.15</v>
      </c>
      <c r="DY362" s="179">
        <v>-5530.0460000000003</v>
      </c>
      <c r="DZ362" s="179">
        <v>15589.199000000001</v>
      </c>
      <c r="EA362" s="179">
        <v>2942.375</v>
      </c>
      <c r="EB362" s="179">
        <v>-9420.5730000000003</v>
      </c>
      <c r="EC362" s="179">
        <v>-18357.550999999999</v>
      </c>
      <c r="ED362" s="179">
        <v>-35830.504000000001</v>
      </c>
      <c r="EE362" s="179">
        <v>13883.767</v>
      </c>
      <c r="EF362" s="278">
        <f t="shared" si="10"/>
        <v>47792.666000000005</v>
      </c>
      <c r="EG362" s="278">
        <f t="shared" si="11"/>
        <v>-37682.014000000003</v>
      </c>
    </row>
    <row r="363" spans="1:137" s="9" customFormat="1" x14ac:dyDescent="0.2">
      <c r="A363" s="242" t="str">
        <f>IF('1'!$A$1=1,B363,C363)</f>
        <v>Of which: Interbank positions</v>
      </c>
      <c r="B363" s="243" t="s">
        <v>397</v>
      </c>
      <c r="C363" s="243" t="s">
        <v>396</v>
      </c>
      <c r="D363" s="176">
        <v>632.50699999999995</v>
      </c>
      <c r="E363" s="176">
        <v>1395.354</v>
      </c>
      <c r="F363" s="176">
        <v>-11279.263999999999</v>
      </c>
      <c r="G363" s="176">
        <v>-2747.846</v>
      </c>
      <c r="H363" s="176">
        <v>8198.7800000000007</v>
      </c>
      <c r="I363" s="176">
        <v>9108.8850000000002</v>
      </c>
      <c r="J363" s="176">
        <v>-1544.7729999999999</v>
      </c>
      <c r="K363" s="176">
        <v>-194.642</v>
      </c>
      <c r="L363" s="176">
        <v>4705.2190000000001</v>
      </c>
      <c r="M363" s="176">
        <v>1485.2090000000001</v>
      </c>
      <c r="N363" s="176">
        <v>-69.938000000000002</v>
      </c>
      <c r="O363" s="176">
        <v>-3698.5250000000001</v>
      </c>
      <c r="P363" s="176">
        <v>72.778999999999996</v>
      </c>
      <c r="Q363" s="176">
        <v>-1187.6869999999999</v>
      </c>
      <c r="R363" s="176">
        <v>12571.888999999999</v>
      </c>
      <c r="S363" s="176">
        <v>-7406.9250000000002</v>
      </c>
      <c r="T363" s="176">
        <v>-8998.7119999999995</v>
      </c>
      <c r="U363" s="176">
        <v>15045.659</v>
      </c>
      <c r="V363" s="176">
        <v>5484.509</v>
      </c>
      <c r="W363" s="176">
        <v>-4987.8969999999999</v>
      </c>
      <c r="X363" s="176">
        <v>-10589.011</v>
      </c>
      <c r="Y363" s="176">
        <v>1674.223</v>
      </c>
      <c r="Z363" s="176">
        <v>-2775.701</v>
      </c>
      <c r="AA363" s="176">
        <v>-15670.306</v>
      </c>
      <c r="AB363" s="176">
        <v>-6679.0510000000004</v>
      </c>
      <c r="AC363" s="176">
        <v>7459.665</v>
      </c>
      <c r="AD363" s="176">
        <v>4320.25</v>
      </c>
      <c r="AE363" s="176">
        <v>-4028.5239999999999</v>
      </c>
      <c r="AF363" s="176">
        <v>1664.693</v>
      </c>
      <c r="AG363" s="176">
        <v>4020.7640000000001</v>
      </c>
      <c r="AH363" s="176">
        <v>10985.02</v>
      </c>
      <c r="AI363" s="176">
        <v>-5665.3950000000004</v>
      </c>
      <c r="AJ363" s="176">
        <v>5535.0249999999996</v>
      </c>
      <c r="AK363" s="176">
        <v>-25668.742999999999</v>
      </c>
      <c r="AL363" s="176">
        <v>-12551.478999999999</v>
      </c>
      <c r="AM363" s="176">
        <v>-5283.17</v>
      </c>
      <c r="AN363" s="176">
        <v>-767.72699999999998</v>
      </c>
      <c r="AO363" s="176">
        <v>10053.288</v>
      </c>
      <c r="AP363" s="176">
        <v>-1554.1310000000001</v>
      </c>
      <c r="AQ363" s="176">
        <v>-1516.8009999999999</v>
      </c>
      <c r="AR363" s="176">
        <v>-2932.297</v>
      </c>
      <c r="AS363" s="176">
        <v>2384.3980000000001</v>
      </c>
      <c r="AT363" s="176">
        <v>739.21900000000005</v>
      </c>
      <c r="AU363" s="176">
        <v>8546.9670000000006</v>
      </c>
      <c r="AV363" s="176">
        <v>2480.8319999999999</v>
      </c>
      <c r="AW363" s="176">
        <v>-3994.0880000000002</v>
      </c>
      <c r="AX363" s="176">
        <v>-22011.597000000002</v>
      </c>
      <c r="AY363" s="176">
        <v>1639.559</v>
      </c>
      <c r="AZ363" s="176">
        <v>1505.4749999999999</v>
      </c>
      <c r="BA363" s="176">
        <v>25694.003000000001</v>
      </c>
      <c r="BB363" s="176">
        <v>-22968.322</v>
      </c>
      <c r="BC363" s="176">
        <v>4584.7659999999996</v>
      </c>
      <c r="BD363" s="176">
        <v>2980.81</v>
      </c>
      <c r="BE363" s="176">
        <v>25148.605</v>
      </c>
      <c r="BF363" s="176">
        <v>35202.103000000003</v>
      </c>
      <c r="BG363" s="176">
        <v>-12648.742</v>
      </c>
      <c r="BH363" s="176">
        <v>-6737.3649999999998</v>
      </c>
      <c r="BI363" s="176">
        <v>2183.1219999999998</v>
      </c>
      <c r="BJ363" s="176">
        <v>21760.194</v>
      </c>
      <c r="BK363" s="176">
        <v>11214.482</v>
      </c>
      <c r="BL363" s="176">
        <v>26917.196</v>
      </c>
      <c r="BM363" s="176">
        <v>5140.674</v>
      </c>
      <c r="BN363" s="176">
        <v>-9957.4349999999995</v>
      </c>
      <c r="BO363" s="176">
        <v>-8330.7440000000006</v>
      </c>
      <c r="BP363" s="176">
        <v>7293.4970000000003</v>
      </c>
      <c r="BQ363" s="176">
        <v>-3685.6129999999998</v>
      </c>
      <c r="BR363" s="176">
        <v>18244.975999999999</v>
      </c>
      <c r="BS363" s="176">
        <v>330.25700000000001</v>
      </c>
      <c r="BT363" s="176">
        <v>5819.1570000000002</v>
      </c>
      <c r="BU363" s="176">
        <v>283.25</v>
      </c>
      <c r="BV363" s="176">
        <v>-6624.576</v>
      </c>
      <c r="BW363" s="176">
        <v>-29240.169000000002</v>
      </c>
      <c r="BX363" s="176">
        <v>11739.424000000001</v>
      </c>
      <c r="BY363" s="176">
        <v>-2676.9270000000001</v>
      </c>
      <c r="BZ363" s="176">
        <v>7449.21</v>
      </c>
      <c r="CA363" s="176">
        <v>6340.1120000000001</v>
      </c>
      <c r="CB363" s="176">
        <v>14988.348</v>
      </c>
      <c r="CC363" s="176">
        <v>7926.8019999999997</v>
      </c>
      <c r="CD363" s="176">
        <v>15947.726000000001</v>
      </c>
      <c r="CE363" s="176">
        <v>-5223.0460000000003</v>
      </c>
      <c r="CF363" s="176">
        <v>-2378.7730000000001</v>
      </c>
      <c r="CG363" s="176">
        <v>-12237.852000000001</v>
      </c>
      <c r="CH363" s="176">
        <v>1533.8810000000001</v>
      </c>
      <c r="CI363" s="176">
        <v>-23349.149000000001</v>
      </c>
      <c r="CJ363" s="176">
        <v>-6435.692</v>
      </c>
      <c r="CK363" s="176">
        <v>-3693.7759999999998</v>
      </c>
      <c r="CL363" s="176">
        <v>-22965.097000000002</v>
      </c>
      <c r="CM363" s="176">
        <v>18664.626</v>
      </c>
      <c r="CN363" s="176">
        <v>-1111.6859999999999</v>
      </c>
      <c r="CO363" s="176">
        <v>51634.898999999998</v>
      </c>
      <c r="CP363" s="176">
        <v>10000.925999999999</v>
      </c>
      <c r="CQ363" s="176">
        <v>-19710.474999999999</v>
      </c>
      <c r="CR363" s="176">
        <v>8995.8760000000002</v>
      </c>
      <c r="CS363" s="176">
        <v>36129.777000000002</v>
      </c>
      <c r="CT363" s="176">
        <v>-18979.102999999999</v>
      </c>
      <c r="CU363" s="176">
        <v>2230.6849999999999</v>
      </c>
      <c r="CV363" s="176">
        <v>28633.214</v>
      </c>
      <c r="CW363" s="176">
        <v>15285.674999999999</v>
      </c>
      <c r="CX363" s="176">
        <v>-329.11700000000002</v>
      </c>
      <c r="CY363" s="176">
        <v>-5741.27</v>
      </c>
      <c r="CZ363" s="176">
        <v>-10056.365</v>
      </c>
      <c r="DA363" s="176">
        <v>7679.4059999999999</v>
      </c>
      <c r="DB363" s="176">
        <v>-2303.8220000000001</v>
      </c>
      <c r="DC363" s="176">
        <v>1426.175</v>
      </c>
      <c r="DD363" s="176">
        <v>-12140.775</v>
      </c>
      <c r="DE363" s="176">
        <v>13365.936</v>
      </c>
      <c r="DF363" s="176">
        <v>-19993.947</v>
      </c>
      <c r="DG363" s="176">
        <v>519.31500000000005</v>
      </c>
      <c r="DH363" s="176">
        <v>10224.487999999999</v>
      </c>
      <c r="DI363" s="176">
        <v>3835.2620000000002</v>
      </c>
      <c r="DJ363" s="176">
        <v>8660.7060000000001</v>
      </c>
      <c r="DK363" s="176">
        <v>10824.151</v>
      </c>
      <c r="DL363" s="176">
        <v>9450.9920000000002</v>
      </c>
      <c r="DM363" s="176">
        <v>-2873.9029999999998</v>
      </c>
      <c r="DN363" s="176">
        <v>-7132.2910000000002</v>
      </c>
      <c r="DO363" s="176">
        <v>7331.7089999999998</v>
      </c>
      <c r="DP363" s="176">
        <v>-30729.282999999999</v>
      </c>
      <c r="DQ363" s="176">
        <v>10104.402</v>
      </c>
      <c r="DR363" s="176">
        <v>5582.2860000000001</v>
      </c>
      <c r="DS363" s="176">
        <v>7264.85</v>
      </c>
      <c r="DT363" s="176">
        <v>35287.311999999998</v>
      </c>
      <c r="DU363" s="176">
        <v>-22419.052</v>
      </c>
      <c r="DV363" s="176">
        <v>-8959.8310000000001</v>
      </c>
      <c r="DW363" s="176">
        <v>-13956.35</v>
      </c>
      <c r="DX363" s="176">
        <v>4236.0600000000004</v>
      </c>
      <c r="DY363" s="176">
        <v>-2453.1790000000001</v>
      </c>
      <c r="DZ363" s="176">
        <v>15338.434999999999</v>
      </c>
      <c r="EA363" s="176">
        <v>6755.03</v>
      </c>
      <c r="EB363" s="176">
        <v>-15576.999</v>
      </c>
      <c r="EC363" s="176">
        <v>-15193.892</v>
      </c>
      <c r="ED363" s="176">
        <v>-32925.328000000001</v>
      </c>
      <c r="EE363" s="176">
        <v>-1054.998</v>
      </c>
      <c r="EF363" s="277">
        <f t="shared" si="10"/>
        <v>32543.368999999999</v>
      </c>
      <c r="EG363" s="277">
        <f t="shared" si="11"/>
        <v>-50922.792000000001</v>
      </c>
    </row>
    <row r="364" spans="1:137" s="9" customFormat="1" x14ac:dyDescent="0.2">
      <c r="A364" s="242" t="str">
        <f>IF('1'!$A$1=1,B364,C364)</f>
        <v>Short-term</v>
      </c>
      <c r="B364" s="243" t="s">
        <v>173</v>
      </c>
      <c r="C364" s="243" t="s">
        <v>172</v>
      </c>
      <c r="D364" s="176">
        <v>458.56799999999998</v>
      </c>
      <c r="E364" s="176">
        <v>1150.5550000000001</v>
      </c>
      <c r="F364" s="176">
        <v>-11883.925999999999</v>
      </c>
      <c r="G364" s="176">
        <v>-1589.663</v>
      </c>
      <c r="H364" s="176">
        <v>8115.1189999999997</v>
      </c>
      <c r="I364" s="176">
        <v>8705.4609999999993</v>
      </c>
      <c r="J364" s="176">
        <v>-1261.9280000000001</v>
      </c>
      <c r="K364" s="176">
        <v>-648.80600000000004</v>
      </c>
      <c r="L364" s="176">
        <v>5489.4219999999996</v>
      </c>
      <c r="M364" s="176">
        <v>1179.431</v>
      </c>
      <c r="N364" s="176">
        <v>-769.31700000000001</v>
      </c>
      <c r="O364" s="176">
        <v>-3534.6660000000002</v>
      </c>
      <c r="P364" s="176">
        <v>1310.0229999999999</v>
      </c>
      <c r="Q364" s="176">
        <v>-3563.0619999999999</v>
      </c>
      <c r="R364" s="176">
        <v>16209.04</v>
      </c>
      <c r="S364" s="176">
        <v>-6894.335</v>
      </c>
      <c r="T364" s="176">
        <v>-9250.777</v>
      </c>
      <c r="U364" s="176">
        <v>15270.221</v>
      </c>
      <c r="V364" s="176">
        <v>3772.1509999999998</v>
      </c>
      <c r="W364" s="176">
        <v>-5088.1559999999999</v>
      </c>
      <c r="X364" s="176">
        <v>-10010.950999999999</v>
      </c>
      <c r="Y364" s="176">
        <v>618.17499999999995</v>
      </c>
      <c r="Z364" s="176">
        <v>-2313.0839999999998</v>
      </c>
      <c r="AA364" s="176">
        <v>-15801.329</v>
      </c>
      <c r="AB364" s="176">
        <v>-6108.8879999999999</v>
      </c>
      <c r="AC364" s="176">
        <v>7351.5540000000001</v>
      </c>
      <c r="AD364" s="176">
        <v>6264.3620000000001</v>
      </c>
      <c r="AE364" s="176">
        <v>-107.42700000000001</v>
      </c>
      <c r="AF364" s="176">
        <v>3250.114</v>
      </c>
      <c r="AG364" s="176">
        <v>3524.6959999999999</v>
      </c>
      <c r="AH364" s="176">
        <v>11504.406999999999</v>
      </c>
      <c r="AI364" s="176">
        <v>-8613.4509999999991</v>
      </c>
      <c r="AJ364" s="176">
        <v>5247.83</v>
      </c>
      <c r="AK364" s="176">
        <v>-26468.392</v>
      </c>
      <c r="AL364" s="176">
        <v>-11670.205</v>
      </c>
      <c r="AM364" s="176">
        <v>-4072.4430000000002</v>
      </c>
      <c r="AN364" s="176">
        <v>767.72699999999998</v>
      </c>
      <c r="AO364" s="176">
        <v>6439.5389999999998</v>
      </c>
      <c r="AP364" s="176">
        <v>-1185.354</v>
      </c>
      <c r="AQ364" s="176">
        <v>-52.302999999999997</v>
      </c>
      <c r="AR364" s="176">
        <v>-2853.7530000000002</v>
      </c>
      <c r="AS364" s="176">
        <v>3065.654</v>
      </c>
      <c r="AT364" s="176">
        <v>-2112.0549999999998</v>
      </c>
      <c r="AU364" s="176">
        <v>9618.7729999999992</v>
      </c>
      <c r="AV364" s="176">
        <v>3044.6570000000002</v>
      </c>
      <c r="AW364" s="176">
        <v>-6947.4629999999997</v>
      </c>
      <c r="AX364" s="176">
        <v>-16592.498</v>
      </c>
      <c r="AY364" s="176">
        <v>-2278.7089999999998</v>
      </c>
      <c r="AZ364" s="176">
        <v>4767.3389999999999</v>
      </c>
      <c r="BA364" s="176">
        <v>24091.522000000001</v>
      </c>
      <c r="BB364" s="176">
        <v>-23827.955000000002</v>
      </c>
      <c r="BC364" s="176">
        <v>7587.6530000000002</v>
      </c>
      <c r="BD364" s="176">
        <v>2664.2640000000001</v>
      </c>
      <c r="BE364" s="176">
        <v>26394.11</v>
      </c>
      <c r="BF364" s="176">
        <v>35691.379000000001</v>
      </c>
      <c r="BG364" s="176">
        <v>-11664.109</v>
      </c>
      <c r="BH364" s="176">
        <v>-5672.2669999999998</v>
      </c>
      <c r="BI364" s="176">
        <v>3473.1489999999999</v>
      </c>
      <c r="BJ364" s="176">
        <v>18616.784</v>
      </c>
      <c r="BK364" s="176">
        <v>15298.914000000001</v>
      </c>
      <c r="BL364" s="176">
        <v>26241.855</v>
      </c>
      <c r="BM364" s="176">
        <v>7059.2020000000002</v>
      </c>
      <c r="BN364" s="176">
        <v>-3195.8879999999999</v>
      </c>
      <c r="BO364" s="176">
        <v>-11134.883</v>
      </c>
      <c r="BP364" s="176">
        <v>5631.009</v>
      </c>
      <c r="BQ364" s="176">
        <v>-3151.4670000000001</v>
      </c>
      <c r="BR364" s="176">
        <v>17562.154999999999</v>
      </c>
      <c r="BS364" s="176">
        <v>1100.857</v>
      </c>
      <c r="BT364" s="176">
        <v>4196.5079999999998</v>
      </c>
      <c r="BU364" s="176">
        <v>-2096.0459999999998</v>
      </c>
      <c r="BV364" s="176">
        <v>-3595.3890000000001</v>
      </c>
      <c r="BW364" s="176">
        <v>-22901.982</v>
      </c>
      <c r="BX364" s="176">
        <v>6518.7669999999998</v>
      </c>
      <c r="BY364" s="176">
        <v>-501.92399999999998</v>
      </c>
      <c r="BZ364" s="176">
        <v>9339.3080000000009</v>
      </c>
      <c r="CA364" s="176">
        <v>6116.6719999999996</v>
      </c>
      <c r="CB364" s="176">
        <v>15568.007</v>
      </c>
      <c r="CC364" s="176">
        <v>7845.0829999999996</v>
      </c>
      <c r="CD364" s="176">
        <v>13797.777</v>
      </c>
      <c r="CE364" s="176">
        <v>-5812.3119999999999</v>
      </c>
      <c r="CF364" s="176">
        <v>-1470.028</v>
      </c>
      <c r="CG364" s="176">
        <v>-12369.725</v>
      </c>
      <c r="CH364" s="176">
        <v>105.785</v>
      </c>
      <c r="CI364" s="176">
        <v>-19212.703000000001</v>
      </c>
      <c r="CJ364" s="176">
        <v>-5428.3670000000002</v>
      </c>
      <c r="CK364" s="176">
        <v>-1278.615</v>
      </c>
      <c r="CL364" s="176">
        <v>-22467.762999999999</v>
      </c>
      <c r="CM364" s="176">
        <v>15329.567999999999</v>
      </c>
      <c r="CN364" s="176">
        <v>-7342.98</v>
      </c>
      <c r="CO364" s="176">
        <v>50435.447999999997</v>
      </c>
      <c r="CP364" s="176">
        <v>10733.477999999999</v>
      </c>
      <c r="CQ364" s="176">
        <v>-26329.392</v>
      </c>
      <c r="CR364" s="176">
        <v>23513.61</v>
      </c>
      <c r="CS364" s="176">
        <v>33058.014000000003</v>
      </c>
      <c r="CT364" s="176">
        <v>-18905.966</v>
      </c>
      <c r="CU364" s="176">
        <v>-1864.999</v>
      </c>
      <c r="CV364" s="176">
        <v>29766.84</v>
      </c>
      <c r="CW364" s="176">
        <v>21173.219000000001</v>
      </c>
      <c r="CX364" s="176">
        <v>-4900.192</v>
      </c>
      <c r="CY364" s="176">
        <v>-4936.7610000000004</v>
      </c>
      <c r="CZ364" s="176">
        <v>-12762.441000000001</v>
      </c>
      <c r="DA364" s="176">
        <v>9654.11</v>
      </c>
      <c r="DB364" s="176">
        <v>-3766.5659999999998</v>
      </c>
      <c r="DC364" s="176">
        <v>-1645.587</v>
      </c>
      <c r="DD364" s="176">
        <v>-12725.873</v>
      </c>
      <c r="DE364" s="176">
        <v>18076.881000000001</v>
      </c>
      <c r="DF364" s="176">
        <v>-16920.737000000001</v>
      </c>
      <c r="DG364" s="176">
        <v>-1743.415</v>
      </c>
      <c r="DH364" s="176">
        <v>25561.22</v>
      </c>
      <c r="DI364" s="176">
        <v>-3037.8310000000001</v>
      </c>
      <c r="DJ364" s="176">
        <v>6882.1679999999997</v>
      </c>
      <c r="DK364" s="176">
        <v>12477.294</v>
      </c>
      <c r="DL364" s="176">
        <v>2223.7629999999999</v>
      </c>
      <c r="DM364" s="176">
        <v>3885.8409999999999</v>
      </c>
      <c r="DN364" s="176">
        <v>-9878.6329999999998</v>
      </c>
      <c r="DO364" s="176">
        <v>7661.2240000000002</v>
      </c>
      <c r="DP364" s="176">
        <v>-27883.215</v>
      </c>
      <c r="DQ364" s="176">
        <v>10723.039000000001</v>
      </c>
      <c r="DR364" s="176">
        <v>2108.8629999999998</v>
      </c>
      <c r="DS364" s="176">
        <v>11523.555</v>
      </c>
      <c r="DT364" s="176">
        <v>38445.485000000001</v>
      </c>
      <c r="DU364" s="176">
        <v>-25794.411</v>
      </c>
      <c r="DV364" s="176">
        <v>-6844.3159999999998</v>
      </c>
      <c r="DW364" s="176">
        <v>-14453.312</v>
      </c>
      <c r="DX364" s="176">
        <v>5772.67</v>
      </c>
      <c r="DY364" s="176">
        <v>-5737.9430000000002</v>
      </c>
      <c r="DZ364" s="176">
        <v>10824.672</v>
      </c>
      <c r="EA364" s="176">
        <v>3191.0259999999998</v>
      </c>
      <c r="EB364" s="176">
        <v>-8924.7530000000006</v>
      </c>
      <c r="EC364" s="176">
        <v>-18440.805</v>
      </c>
      <c r="ED364" s="176">
        <v>-35409.464</v>
      </c>
      <c r="EE364" s="176">
        <v>14179.165999999999</v>
      </c>
      <c r="EF364" s="277">
        <f t="shared" si="10"/>
        <v>42247.288</v>
      </c>
      <c r="EG364" s="277">
        <f t="shared" si="11"/>
        <v>-43191.985000000001</v>
      </c>
    </row>
    <row r="365" spans="1:137" s="9" customFormat="1" x14ac:dyDescent="0.2">
      <c r="A365" s="242" t="str">
        <f>IF('1'!$A$1=1,B365,C365)</f>
        <v>Long-term</v>
      </c>
      <c r="B365" s="243" t="s">
        <v>175</v>
      </c>
      <c r="C365" s="243" t="s">
        <v>174</v>
      </c>
      <c r="D365" s="176">
        <v>316.25400000000002</v>
      </c>
      <c r="E365" s="176">
        <v>-24.48</v>
      </c>
      <c r="F365" s="176">
        <v>0</v>
      </c>
      <c r="G365" s="176">
        <v>0</v>
      </c>
      <c r="H365" s="176">
        <v>0</v>
      </c>
      <c r="I365" s="176">
        <v>0</v>
      </c>
      <c r="J365" s="176">
        <v>0</v>
      </c>
      <c r="K365" s="176">
        <v>-21.626999999999999</v>
      </c>
      <c r="L365" s="176">
        <v>0</v>
      </c>
      <c r="M365" s="176">
        <v>0</v>
      </c>
      <c r="N365" s="176">
        <v>0</v>
      </c>
      <c r="O365" s="176">
        <v>0</v>
      </c>
      <c r="P365" s="176">
        <v>0</v>
      </c>
      <c r="Q365" s="176">
        <v>659.82600000000002</v>
      </c>
      <c r="R365" s="176">
        <v>-1581.37</v>
      </c>
      <c r="S365" s="176">
        <v>0</v>
      </c>
      <c r="T365" s="176">
        <v>0</v>
      </c>
      <c r="U365" s="176">
        <v>0</v>
      </c>
      <c r="V365" s="176">
        <v>0</v>
      </c>
      <c r="W365" s="176">
        <v>0</v>
      </c>
      <c r="X365" s="176">
        <v>-131.37700000000001</v>
      </c>
      <c r="Y365" s="176">
        <v>0</v>
      </c>
      <c r="Z365" s="176">
        <v>0</v>
      </c>
      <c r="AA365" s="176">
        <v>78.614000000000004</v>
      </c>
      <c r="AB365" s="176">
        <v>0</v>
      </c>
      <c r="AC365" s="176">
        <v>0</v>
      </c>
      <c r="AD365" s="176">
        <v>0</v>
      </c>
      <c r="AE365" s="176">
        <v>0</v>
      </c>
      <c r="AF365" s="176">
        <v>0</v>
      </c>
      <c r="AG365" s="176">
        <v>0</v>
      </c>
      <c r="AH365" s="176">
        <v>0</v>
      </c>
      <c r="AI365" s="176">
        <v>0</v>
      </c>
      <c r="AJ365" s="176">
        <v>-52.216999999999999</v>
      </c>
      <c r="AK365" s="176">
        <v>0</v>
      </c>
      <c r="AL365" s="176">
        <v>0</v>
      </c>
      <c r="AM365" s="176">
        <v>0</v>
      </c>
      <c r="AN365" s="176">
        <v>-284.34300000000002</v>
      </c>
      <c r="AO365" s="176">
        <v>0</v>
      </c>
      <c r="AP365" s="176">
        <v>0</v>
      </c>
      <c r="AQ365" s="176">
        <v>0</v>
      </c>
      <c r="AR365" s="176">
        <v>0</v>
      </c>
      <c r="AS365" s="176">
        <v>0</v>
      </c>
      <c r="AT365" s="176">
        <v>158.404</v>
      </c>
      <c r="AU365" s="176">
        <v>0</v>
      </c>
      <c r="AV365" s="176">
        <v>0</v>
      </c>
      <c r="AW365" s="176">
        <v>56.255000000000003</v>
      </c>
      <c r="AX365" s="176">
        <v>0</v>
      </c>
      <c r="AY365" s="176">
        <v>0</v>
      </c>
      <c r="AZ365" s="176">
        <v>0</v>
      </c>
      <c r="BA365" s="176">
        <v>-271.60700000000003</v>
      </c>
      <c r="BB365" s="176">
        <v>0</v>
      </c>
      <c r="BC365" s="176">
        <v>0</v>
      </c>
      <c r="BD365" s="176">
        <v>0</v>
      </c>
      <c r="BE365" s="176">
        <v>0</v>
      </c>
      <c r="BF365" s="176">
        <v>-154.50800000000001</v>
      </c>
      <c r="BG365" s="176">
        <v>-631.17499999999995</v>
      </c>
      <c r="BH365" s="176">
        <v>0</v>
      </c>
      <c r="BI365" s="176">
        <v>0</v>
      </c>
      <c r="BJ365" s="176">
        <v>0</v>
      </c>
      <c r="BK365" s="176">
        <v>0</v>
      </c>
      <c r="BL365" s="176">
        <v>0</v>
      </c>
      <c r="BM365" s="176">
        <v>0</v>
      </c>
      <c r="BN365" s="176">
        <v>1611.15</v>
      </c>
      <c r="BO365" s="176">
        <v>81.674000000000007</v>
      </c>
      <c r="BP365" s="176">
        <v>187.7</v>
      </c>
      <c r="BQ365" s="176">
        <v>293.78100000000001</v>
      </c>
      <c r="BR365" s="176">
        <v>0</v>
      </c>
      <c r="BS365" s="176">
        <v>-27.521000000000001</v>
      </c>
      <c r="BT365" s="176">
        <v>223.81399999999999</v>
      </c>
      <c r="BU365" s="176">
        <v>28.324999999999999</v>
      </c>
      <c r="BV365" s="176">
        <v>-198.17099999999999</v>
      </c>
      <c r="BW365" s="176">
        <v>-56.338999999999999</v>
      </c>
      <c r="BX365" s="176">
        <v>0</v>
      </c>
      <c r="BY365" s="176">
        <v>390.38499999999999</v>
      </c>
      <c r="BZ365" s="176">
        <v>166.773</v>
      </c>
      <c r="CA365" s="176">
        <v>-55.86</v>
      </c>
      <c r="CB365" s="176">
        <v>0</v>
      </c>
      <c r="CC365" s="176">
        <v>108.959</v>
      </c>
      <c r="CD365" s="176">
        <v>-108.858</v>
      </c>
      <c r="CE365" s="176">
        <v>803.54600000000005</v>
      </c>
      <c r="CF365" s="176">
        <v>240.55</v>
      </c>
      <c r="CG365" s="176">
        <v>-52.749000000000002</v>
      </c>
      <c r="CH365" s="176">
        <v>26.446000000000002</v>
      </c>
      <c r="CI365" s="176">
        <v>353.77499999999998</v>
      </c>
      <c r="CJ365" s="176">
        <v>335.77499999999998</v>
      </c>
      <c r="CK365" s="176">
        <v>113.655</v>
      </c>
      <c r="CL365" s="176">
        <v>-204.78399999999999</v>
      </c>
      <c r="CM365" s="176">
        <v>-526.58799999999997</v>
      </c>
      <c r="CN365" s="176">
        <v>-234.03899999999999</v>
      </c>
      <c r="CO365" s="176">
        <v>-204.78399999999999</v>
      </c>
      <c r="CP365" s="176">
        <v>605.15200000000004</v>
      </c>
      <c r="CQ365" s="176">
        <v>438.82299999999998</v>
      </c>
      <c r="CR365" s="176">
        <v>-36.569000000000003</v>
      </c>
      <c r="CS365" s="176">
        <v>-182.84299999999999</v>
      </c>
      <c r="CT365" s="176">
        <v>-658.23500000000001</v>
      </c>
      <c r="CU365" s="176">
        <v>182.84299999999999</v>
      </c>
      <c r="CV365" s="176">
        <v>1572.45</v>
      </c>
      <c r="CW365" s="176">
        <v>0</v>
      </c>
      <c r="CX365" s="176">
        <v>36.569000000000003</v>
      </c>
      <c r="CY365" s="176">
        <v>621.66600000000005</v>
      </c>
      <c r="CZ365" s="176">
        <v>0</v>
      </c>
      <c r="DA365" s="176">
        <v>438.82299999999998</v>
      </c>
      <c r="DB365" s="176">
        <v>-804.50900000000001</v>
      </c>
      <c r="DC365" s="176">
        <v>292.54899999999998</v>
      </c>
      <c r="DD365" s="176">
        <v>182.84299999999999</v>
      </c>
      <c r="DE365" s="176">
        <v>-620.822</v>
      </c>
      <c r="DF365" s="176">
        <v>0</v>
      </c>
      <c r="DG365" s="176">
        <v>222.56399999999999</v>
      </c>
      <c r="DH365" s="176">
        <v>-37.868000000000002</v>
      </c>
      <c r="DI365" s="176">
        <v>75.945999999999998</v>
      </c>
      <c r="DJ365" s="176">
        <v>-77.328000000000003</v>
      </c>
      <c r="DK365" s="176">
        <v>39.360999999999997</v>
      </c>
      <c r="DL365" s="176">
        <v>476.52100000000002</v>
      </c>
      <c r="DM365" s="176">
        <v>161.91</v>
      </c>
      <c r="DN365" s="176">
        <v>1762.578</v>
      </c>
      <c r="DO365" s="176">
        <v>617.84100000000001</v>
      </c>
      <c r="DP365" s="176">
        <v>-948.68899999999996</v>
      </c>
      <c r="DQ365" s="176">
        <v>1814.6679999999999</v>
      </c>
      <c r="DR365" s="176">
        <v>992.40599999999995</v>
      </c>
      <c r="DS365" s="176">
        <v>668.03200000000004</v>
      </c>
      <c r="DT365" s="176">
        <v>294.76299999999998</v>
      </c>
      <c r="DU365" s="176">
        <v>416.71100000000001</v>
      </c>
      <c r="DV365" s="176">
        <v>539.24900000000002</v>
      </c>
      <c r="DW365" s="176">
        <v>0</v>
      </c>
      <c r="DX365" s="176">
        <v>664.48</v>
      </c>
      <c r="DY365" s="176">
        <v>207.89699999999999</v>
      </c>
      <c r="DZ365" s="176">
        <v>4764.527</v>
      </c>
      <c r="EA365" s="176">
        <v>-248.65100000000001</v>
      </c>
      <c r="EB365" s="176">
        <v>-495.82</v>
      </c>
      <c r="EC365" s="176">
        <v>83.254000000000005</v>
      </c>
      <c r="ED365" s="176">
        <v>-421.04</v>
      </c>
      <c r="EE365" s="176">
        <v>-295.399</v>
      </c>
      <c r="EF365" s="277">
        <f t="shared" si="10"/>
        <v>5545.3779999999997</v>
      </c>
      <c r="EG365" s="277">
        <f t="shared" si="11"/>
        <v>5509.9710000000005</v>
      </c>
    </row>
    <row r="366" spans="1:137" x14ac:dyDescent="0.2">
      <c r="A366" s="201" t="str">
        <f>IF('1'!$A$1=1,B366,C366)</f>
        <v>Other sectors</v>
      </c>
      <c r="B366" s="202" t="s">
        <v>93</v>
      </c>
      <c r="C366" s="202" t="s">
        <v>94</v>
      </c>
      <c r="D366" s="179">
        <v>5898.1310000000003</v>
      </c>
      <c r="E366" s="179">
        <v>3035.5070000000001</v>
      </c>
      <c r="F366" s="179">
        <v>6488.4840000000004</v>
      </c>
      <c r="G366" s="179">
        <v>-749.41300000000001</v>
      </c>
      <c r="H366" s="179">
        <v>-2635.3220000000001</v>
      </c>
      <c r="I366" s="179">
        <v>-2229.4470000000001</v>
      </c>
      <c r="J366" s="179">
        <v>108.78700000000001</v>
      </c>
      <c r="K366" s="179">
        <v>-4606.5230000000001</v>
      </c>
      <c r="L366" s="179">
        <v>-5249.8040000000001</v>
      </c>
      <c r="M366" s="179">
        <v>-4674.04</v>
      </c>
      <c r="N366" s="179">
        <v>-2564.3890000000001</v>
      </c>
      <c r="O366" s="179">
        <v>-2972.8649999999998</v>
      </c>
      <c r="P366" s="179">
        <v>-3784.5120000000002</v>
      </c>
      <c r="Q366" s="179">
        <v>-2956.0219999999999</v>
      </c>
      <c r="R366" s="179">
        <v>-5007.6710000000003</v>
      </c>
      <c r="S366" s="179">
        <v>-9149.7309999999998</v>
      </c>
      <c r="T366" s="179">
        <v>-9175.1579999999994</v>
      </c>
      <c r="U366" s="179">
        <v>-11278.005999999999</v>
      </c>
      <c r="V366" s="179">
        <v>-11986.504999999999</v>
      </c>
      <c r="W366" s="179">
        <v>-4611.9250000000002</v>
      </c>
      <c r="X366" s="179">
        <v>-9091.31</v>
      </c>
      <c r="Y366" s="179">
        <v>-798.47500000000002</v>
      </c>
      <c r="Z366" s="179">
        <v>1901.8689999999999</v>
      </c>
      <c r="AA366" s="179">
        <v>2987.3159999999998</v>
      </c>
      <c r="AB366" s="179">
        <v>4751.357</v>
      </c>
      <c r="AC366" s="179">
        <v>-27.027999999999999</v>
      </c>
      <c r="AD366" s="179">
        <v>-1431.0830000000001</v>
      </c>
      <c r="AE366" s="179">
        <v>-6015.9290000000001</v>
      </c>
      <c r="AF366" s="179">
        <v>-5548.9759999999997</v>
      </c>
      <c r="AG366" s="179">
        <v>-4386.2879999999996</v>
      </c>
      <c r="AH366" s="179">
        <v>-3194.2260000000001</v>
      </c>
      <c r="AI366" s="179">
        <v>-2127.7280000000001</v>
      </c>
      <c r="AJ366" s="179">
        <v>3837.9650000000001</v>
      </c>
      <c r="AK366" s="179">
        <v>9542.482</v>
      </c>
      <c r="AL366" s="179">
        <v>7397.3609999999999</v>
      </c>
      <c r="AM366" s="179">
        <v>6493.8959999999997</v>
      </c>
      <c r="AN366" s="179">
        <v>-1307.979</v>
      </c>
      <c r="AO366" s="179">
        <v>5053.8149999999996</v>
      </c>
      <c r="AP366" s="179">
        <v>2897.5329999999999</v>
      </c>
      <c r="AQ366" s="179">
        <v>-287.66899999999998</v>
      </c>
      <c r="AR366" s="179">
        <v>-968.70500000000004</v>
      </c>
      <c r="AS366" s="179">
        <v>-2620.2170000000001</v>
      </c>
      <c r="AT366" s="179">
        <v>5728.9489999999996</v>
      </c>
      <c r="AU366" s="179">
        <v>11734.903</v>
      </c>
      <c r="AV366" s="179">
        <v>4510.6030000000001</v>
      </c>
      <c r="AW366" s="179">
        <v>8438.2150000000001</v>
      </c>
      <c r="AX366" s="179">
        <v>18352.308000000001</v>
      </c>
      <c r="AY366" s="179">
        <v>15700.862999999999</v>
      </c>
      <c r="AZ366" s="179">
        <v>1282.442</v>
      </c>
      <c r="BA366" s="179">
        <v>543.21400000000006</v>
      </c>
      <c r="BB366" s="179">
        <v>12518.406999999999</v>
      </c>
      <c r="BC366" s="179">
        <v>9276.777</v>
      </c>
      <c r="BD366" s="179">
        <v>6541.9539999999997</v>
      </c>
      <c r="BE366" s="179">
        <v>-1404.5060000000001</v>
      </c>
      <c r="BF366" s="179">
        <v>8884.2180000000008</v>
      </c>
      <c r="BG366" s="179">
        <v>9013.1749999999993</v>
      </c>
      <c r="BH366" s="179">
        <v>5399.8</v>
      </c>
      <c r="BI366" s="179">
        <v>8310.7489999999998</v>
      </c>
      <c r="BJ366" s="179">
        <v>9235.2900000000009</v>
      </c>
      <c r="BK366" s="179">
        <v>2762.3040000000001</v>
      </c>
      <c r="BL366" s="179">
        <v>6488.1059999999998</v>
      </c>
      <c r="BM366" s="179">
        <v>983.8610000000001</v>
      </c>
      <c r="BN366" s="179">
        <v>15688.902999999998</v>
      </c>
      <c r="BO366" s="179">
        <v>21589.149999999998</v>
      </c>
      <c r="BP366" s="179">
        <v>14801.509999999998</v>
      </c>
      <c r="BQ366" s="179">
        <v>6463.1770000000006</v>
      </c>
      <c r="BR366" s="179">
        <v>7210.5889999999999</v>
      </c>
      <c r="BS366" s="179">
        <v>8118.8190000000004</v>
      </c>
      <c r="BT366" s="179">
        <v>9204.34</v>
      </c>
      <c r="BU366" s="179">
        <v>15068.874</v>
      </c>
      <c r="BV366" s="179">
        <v>19449.076000000001</v>
      </c>
      <c r="BW366" s="179">
        <v>18789.203000000001</v>
      </c>
      <c r="BX366" s="179">
        <v>15238.675999999999</v>
      </c>
      <c r="BY366" s="179">
        <v>14695.215999999999</v>
      </c>
      <c r="BZ366" s="179">
        <v>10951.450999999999</v>
      </c>
      <c r="CA366" s="179">
        <v>4803.9619999999995</v>
      </c>
      <c r="CB366" s="179">
        <v>8750.1039999999994</v>
      </c>
      <c r="CC366" s="179">
        <v>5829.3319999999994</v>
      </c>
      <c r="CD366" s="179">
        <v>5442.91</v>
      </c>
      <c r="CE366" s="179">
        <v>18026.203999999998</v>
      </c>
      <c r="CF366" s="179">
        <v>14566.645999999999</v>
      </c>
      <c r="CG366" s="179">
        <v>15165.441000000001</v>
      </c>
      <c r="CH366" s="179">
        <v>22161.933000000001</v>
      </c>
      <c r="CI366" s="179">
        <v>12300.484</v>
      </c>
      <c r="CJ366" s="179">
        <v>26386.339</v>
      </c>
      <c r="CK366" s="179">
        <v>31397.098999999998</v>
      </c>
      <c r="CL366" s="179">
        <v>22731.057000000001</v>
      </c>
      <c r="CM366" s="179">
        <v>24369.332000000002</v>
      </c>
      <c r="CN366" s="179">
        <v>30834.663999999997</v>
      </c>
      <c r="CO366" s="179">
        <v>20478.43</v>
      </c>
      <c r="CP366" s="179">
        <v>22804.66</v>
      </c>
      <c r="CQ366" s="179">
        <v>25707.725999999999</v>
      </c>
      <c r="CR366" s="179">
        <v>34228.210000000006</v>
      </c>
      <c r="CS366" s="179">
        <v>23696.452999999998</v>
      </c>
      <c r="CT366" s="179">
        <v>16821.556</v>
      </c>
      <c r="CU366" s="179">
        <v>20259.004000000001</v>
      </c>
      <c r="CV366" s="179">
        <v>35764.090999999993</v>
      </c>
      <c r="CW366" s="179">
        <v>37738.795999999995</v>
      </c>
      <c r="CX366" s="179">
        <v>43150.948000000004</v>
      </c>
      <c r="CY366" s="179">
        <v>37519.384000000005</v>
      </c>
      <c r="CZ366" s="179">
        <v>39128.402000000002</v>
      </c>
      <c r="DA366" s="179">
        <v>25049.490999999998</v>
      </c>
      <c r="DB366" s="179">
        <v>14919.989</v>
      </c>
      <c r="DC366" s="179">
        <v>18211.162</v>
      </c>
      <c r="DD366" s="179">
        <v>23806.159</v>
      </c>
      <c r="DE366" s="179">
        <v>34072.182000000001</v>
      </c>
      <c r="DF366" s="179">
        <v>34130.716</v>
      </c>
      <c r="DG366" s="179">
        <v>51412.181000000004</v>
      </c>
      <c r="DH366" s="179">
        <v>60816.769</v>
      </c>
      <c r="DI366" s="179">
        <v>51453.27</v>
      </c>
      <c r="DJ366" s="179">
        <v>38509.212</v>
      </c>
      <c r="DK366" s="179">
        <v>37707.406999999999</v>
      </c>
      <c r="DL366" s="179">
        <v>45587.139000000003</v>
      </c>
      <c r="DM366" s="179">
        <v>46549.14</v>
      </c>
      <c r="DN366" s="179">
        <v>55213.769</v>
      </c>
      <c r="DO366" s="179">
        <v>40859.858999999997</v>
      </c>
      <c r="DP366" s="179">
        <v>53209.094999999994</v>
      </c>
      <c r="DQ366" s="179">
        <v>68091.297999999995</v>
      </c>
      <c r="DR366" s="179">
        <v>59999.231999999996</v>
      </c>
      <c r="DS366" s="179">
        <v>60749.173999999999</v>
      </c>
      <c r="DT366" s="179">
        <v>63079.228999999999</v>
      </c>
      <c r="DU366" s="179">
        <v>40004.256000000001</v>
      </c>
      <c r="DV366" s="179">
        <v>32106.062000000002</v>
      </c>
      <c r="DW366" s="179">
        <v>13417.974</v>
      </c>
      <c r="DX366" s="179">
        <v>14577.03</v>
      </c>
      <c r="DY366" s="179">
        <v>12931.162</v>
      </c>
      <c r="DZ366" s="179">
        <v>16425.080999999998</v>
      </c>
      <c r="EA366" s="179">
        <v>13634.385</v>
      </c>
      <c r="EB366" s="179">
        <v>17147.095000000001</v>
      </c>
      <c r="EC366" s="179">
        <v>33509.815999999999</v>
      </c>
      <c r="ED366" s="179">
        <v>31956.936000000002</v>
      </c>
      <c r="EE366" s="179">
        <v>31396.725999999999</v>
      </c>
      <c r="EF366" s="278">
        <f t="shared" si="10"/>
        <v>618745.36399999994</v>
      </c>
      <c r="EG366" s="278">
        <f t="shared" si="11"/>
        <v>320185.75200000004</v>
      </c>
    </row>
    <row r="367" spans="1:137" x14ac:dyDescent="0.2">
      <c r="A367" s="242" t="str">
        <f>IF('1'!$A$1=1,B367,C367)</f>
        <v>Short-term</v>
      </c>
      <c r="B367" s="243" t="s">
        <v>173</v>
      </c>
      <c r="C367" s="243" t="s">
        <v>172</v>
      </c>
      <c r="D367" s="176">
        <v>5898.1310000000003</v>
      </c>
      <c r="E367" s="176">
        <v>3035.5070000000001</v>
      </c>
      <c r="F367" s="176">
        <v>6488.4840000000004</v>
      </c>
      <c r="G367" s="176">
        <v>-749.41300000000001</v>
      </c>
      <c r="H367" s="176">
        <v>-2635.3220000000001</v>
      </c>
      <c r="I367" s="176">
        <v>-2229.4470000000001</v>
      </c>
      <c r="J367" s="176">
        <v>108.78700000000001</v>
      </c>
      <c r="K367" s="176">
        <v>-4606.5230000000001</v>
      </c>
      <c r="L367" s="176">
        <v>-5249.8040000000001</v>
      </c>
      <c r="M367" s="176">
        <v>-4674.04</v>
      </c>
      <c r="N367" s="176">
        <v>-2564.3890000000001</v>
      </c>
      <c r="O367" s="176">
        <v>-2972.8649999999998</v>
      </c>
      <c r="P367" s="176">
        <v>-3784.5120000000002</v>
      </c>
      <c r="Q367" s="176">
        <v>-2956.0219999999999</v>
      </c>
      <c r="R367" s="176">
        <v>-5007.6710000000003</v>
      </c>
      <c r="S367" s="176">
        <v>-9149.7309999999998</v>
      </c>
      <c r="T367" s="176">
        <v>-9175.1579999999994</v>
      </c>
      <c r="U367" s="176">
        <v>-11278.005999999999</v>
      </c>
      <c r="V367" s="176">
        <v>-11986.504999999999</v>
      </c>
      <c r="W367" s="176">
        <v>-4611.9250000000002</v>
      </c>
      <c r="X367" s="176">
        <v>-9091.31</v>
      </c>
      <c r="Y367" s="176">
        <v>-798.47500000000002</v>
      </c>
      <c r="Z367" s="176">
        <v>1901.8689999999999</v>
      </c>
      <c r="AA367" s="176">
        <v>2987.3159999999998</v>
      </c>
      <c r="AB367" s="176">
        <v>4751.357</v>
      </c>
      <c r="AC367" s="176">
        <v>-27.027999999999999</v>
      </c>
      <c r="AD367" s="176">
        <v>-1431.0830000000001</v>
      </c>
      <c r="AE367" s="176">
        <v>-6015.9290000000001</v>
      </c>
      <c r="AF367" s="176">
        <v>-5548.9759999999997</v>
      </c>
      <c r="AG367" s="176">
        <v>-4386.2879999999996</v>
      </c>
      <c r="AH367" s="176">
        <v>-3194.2260000000001</v>
      </c>
      <c r="AI367" s="176">
        <v>-2127.7280000000001</v>
      </c>
      <c r="AJ367" s="176">
        <v>3837.9650000000001</v>
      </c>
      <c r="AK367" s="176">
        <v>9542.482</v>
      </c>
      <c r="AL367" s="176">
        <v>7397.3609999999999</v>
      </c>
      <c r="AM367" s="176">
        <v>6493.8959999999997</v>
      </c>
      <c r="AN367" s="176">
        <v>-1307.979</v>
      </c>
      <c r="AO367" s="176">
        <v>5053.8149999999996</v>
      </c>
      <c r="AP367" s="176">
        <v>2897.5329999999999</v>
      </c>
      <c r="AQ367" s="176">
        <v>-287.66899999999998</v>
      </c>
      <c r="AR367" s="176">
        <v>-968.70500000000004</v>
      </c>
      <c r="AS367" s="176">
        <v>-2620.2170000000001</v>
      </c>
      <c r="AT367" s="176">
        <v>5728.9489999999996</v>
      </c>
      <c r="AU367" s="176">
        <v>11734.903</v>
      </c>
      <c r="AV367" s="176">
        <v>4510.6030000000001</v>
      </c>
      <c r="AW367" s="176">
        <v>8438.2150000000001</v>
      </c>
      <c r="AX367" s="176">
        <v>18352.308000000001</v>
      </c>
      <c r="AY367" s="176">
        <v>15700.862999999999</v>
      </c>
      <c r="AZ367" s="176">
        <v>1282.442</v>
      </c>
      <c r="BA367" s="176">
        <v>543.21400000000006</v>
      </c>
      <c r="BB367" s="176">
        <v>12518.406999999999</v>
      </c>
      <c r="BC367" s="176">
        <v>9276.777</v>
      </c>
      <c r="BD367" s="176">
        <v>6541.9539999999997</v>
      </c>
      <c r="BE367" s="176">
        <v>-1404.5060000000001</v>
      </c>
      <c r="BF367" s="176">
        <v>8884.2180000000008</v>
      </c>
      <c r="BG367" s="176">
        <v>9013.1749999999993</v>
      </c>
      <c r="BH367" s="176">
        <v>5399.8</v>
      </c>
      <c r="BI367" s="176">
        <v>8310.7489999999998</v>
      </c>
      <c r="BJ367" s="176">
        <v>9235.2900000000009</v>
      </c>
      <c r="BK367" s="176">
        <v>2762.3040000000001</v>
      </c>
      <c r="BL367" s="176">
        <v>6488.1059999999998</v>
      </c>
      <c r="BM367" s="176">
        <v>983.8610000000001</v>
      </c>
      <c r="BN367" s="176">
        <v>15688.902999999998</v>
      </c>
      <c r="BO367" s="176">
        <v>21589.149999999998</v>
      </c>
      <c r="BP367" s="176">
        <v>14801.509999999998</v>
      </c>
      <c r="BQ367" s="176">
        <v>6463.1770000000006</v>
      </c>
      <c r="BR367" s="176">
        <v>7210.5889999999999</v>
      </c>
      <c r="BS367" s="176">
        <v>8118.8190000000004</v>
      </c>
      <c r="BT367" s="176">
        <v>9204.34</v>
      </c>
      <c r="BU367" s="176">
        <v>15068.874</v>
      </c>
      <c r="BV367" s="176">
        <v>19449.076000000001</v>
      </c>
      <c r="BW367" s="176">
        <v>18789.203000000001</v>
      </c>
      <c r="BX367" s="176">
        <v>15238.675999999999</v>
      </c>
      <c r="BY367" s="176">
        <v>14695.215999999999</v>
      </c>
      <c r="BZ367" s="176">
        <v>10951.450999999999</v>
      </c>
      <c r="CA367" s="176">
        <v>4803.9619999999995</v>
      </c>
      <c r="CB367" s="176">
        <v>8750.1039999999994</v>
      </c>
      <c r="CC367" s="176">
        <v>5829.3319999999994</v>
      </c>
      <c r="CD367" s="176">
        <v>5442.91</v>
      </c>
      <c r="CE367" s="176">
        <v>18026.203999999998</v>
      </c>
      <c r="CF367" s="176">
        <v>14566.645999999999</v>
      </c>
      <c r="CG367" s="176">
        <v>15165.441000000001</v>
      </c>
      <c r="CH367" s="176">
        <v>22161.933000000001</v>
      </c>
      <c r="CI367" s="176">
        <v>12300.484</v>
      </c>
      <c r="CJ367" s="176">
        <v>26386.339</v>
      </c>
      <c r="CK367" s="176">
        <v>31397.098999999998</v>
      </c>
      <c r="CL367" s="176">
        <v>22731.057000000001</v>
      </c>
      <c r="CM367" s="176">
        <v>24369.332000000002</v>
      </c>
      <c r="CN367" s="176">
        <v>30834.663999999997</v>
      </c>
      <c r="CO367" s="176">
        <v>20478.43</v>
      </c>
      <c r="CP367" s="176">
        <v>22804.66</v>
      </c>
      <c r="CQ367" s="176">
        <v>25707.725999999999</v>
      </c>
      <c r="CR367" s="176">
        <v>34228.210000000006</v>
      </c>
      <c r="CS367" s="176">
        <v>23696.452999999998</v>
      </c>
      <c r="CT367" s="176">
        <v>16821.556</v>
      </c>
      <c r="CU367" s="176">
        <v>20259.004000000001</v>
      </c>
      <c r="CV367" s="176">
        <v>35764.090999999993</v>
      </c>
      <c r="CW367" s="176">
        <v>37738.795999999995</v>
      </c>
      <c r="CX367" s="176">
        <v>43150.948000000004</v>
      </c>
      <c r="CY367" s="176">
        <v>37519.384000000005</v>
      </c>
      <c r="CZ367" s="176">
        <v>39128.402000000002</v>
      </c>
      <c r="DA367" s="176">
        <v>25049.490999999998</v>
      </c>
      <c r="DB367" s="176">
        <v>14919.989</v>
      </c>
      <c r="DC367" s="176">
        <v>18211.162</v>
      </c>
      <c r="DD367" s="176">
        <v>23806.159</v>
      </c>
      <c r="DE367" s="176">
        <v>34072.182000000001</v>
      </c>
      <c r="DF367" s="176">
        <v>34130.716</v>
      </c>
      <c r="DG367" s="176">
        <v>51412.181000000004</v>
      </c>
      <c r="DH367" s="176">
        <v>60816.769</v>
      </c>
      <c r="DI367" s="176">
        <v>51453.27</v>
      </c>
      <c r="DJ367" s="176">
        <v>38509.212</v>
      </c>
      <c r="DK367" s="176">
        <v>37707.406999999999</v>
      </c>
      <c r="DL367" s="176">
        <v>45587.139000000003</v>
      </c>
      <c r="DM367" s="176">
        <v>46549.14</v>
      </c>
      <c r="DN367" s="176">
        <v>55213.769</v>
      </c>
      <c r="DO367" s="176">
        <v>40859.858999999997</v>
      </c>
      <c r="DP367" s="176">
        <v>53209.094999999994</v>
      </c>
      <c r="DQ367" s="176">
        <v>68091.297999999995</v>
      </c>
      <c r="DR367" s="176">
        <v>59999.231999999996</v>
      </c>
      <c r="DS367" s="176">
        <v>60749.173999999999</v>
      </c>
      <c r="DT367" s="176">
        <v>63079.228999999999</v>
      </c>
      <c r="DU367" s="176">
        <v>40004.256000000001</v>
      </c>
      <c r="DV367" s="176">
        <v>32106.062000000002</v>
      </c>
      <c r="DW367" s="176">
        <v>13417.974</v>
      </c>
      <c r="DX367" s="176">
        <v>14577.03</v>
      </c>
      <c r="DY367" s="176">
        <v>12931.162</v>
      </c>
      <c r="DZ367" s="176">
        <v>16425.080999999998</v>
      </c>
      <c r="EA367" s="176">
        <v>13634.385</v>
      </c>
      <c r="EB367" s="176">
        <v>17147.095000000001</v>
      </c>
      <c r="EC367" s="176">
        <v>33509.815999999999</v>
      </c>
      <c r="ED367" s="176">
        <v>31956.936000000002</v>
      </c>
      <c r="EE367" s="176">
        <v>31396.725999999999</v>
      </c>
      <c r="EF367" s="277">
        <f t="shared" si="10"/>
        <v>618745.36399999994</v>
      </c>
      <c r="EG367" s="277">
        <f t="shared" si="11"/>
        <v>320185.75200000004</v>
      </c>
    </row>
    <row r="368" spans="1:137" x14ac:dyDescent="0.2">
      <c r="A368" s="242" t="str">
        <f>IF('1'!$A$1=1,B368,C368)</f>
        <v>Other financial corporations</v>
      </c>
      <c r="B368" s="243" t="s">
        <v>452</v>
      </c>
      <c r="C368" s="331" t="s">
        <v>453</v>
      </c>
      <c r="D368" s="176">
        <v>0</v>
      </c>
      <c r="E368" s="176">
        <v>0</v>
      </c>
      <c r="F368" s="176">
        <v>0</v>
      </c>
      <c r="G368" s="176">
        <v>0</v>
      </c>
      <c r="H368" s="176">
        <v>0</v>
      </c>
      <c r="I368" s="176">
        <v>0</v>
      </c>
      <c r="J368" s="176">
        <v>0</v>
      </c>
      <c r="K368" s="176">
        <v>0</v>
      </c>
      <c r="L368" s="176">
        <v>0</v>
      </c>
      <c r="M368" s="176">
        <v>0</v>
      </c>
      <c r="N368" s="176">
        <v>0</v>
      </c>
      <c r="O368" s="176">
        <v>0</v>
      </c>
      <c r="P368" s="176">
        <v>0</v>
      </c>
      <c r="Q368" s="176">
        <v>0</v>
      </c>
      <c r="R368" s="176">
        <v>0</v>
      </c>
      <c r="S368" s="176">
        <v>0</v>
      </c>
      <c r="T368" s="176">
        <v>0</v>
      </c>
      <c r="U368" s="176">
        <v>0</v>
      </c>
      <c r="V368" s="176">
        <v>0</v>
      </c>
      <c r="W368" s="176">
        <v>0</v>
      </c>
      <c r="X368" s="176">
        <v>0</v>
      </c>
      <c r="Y368" s="176">
        <v>0</v>
      </c>
      <c r="Z368" s="176">
        <v>0</v>
      </c>
      <c r="AA368" s="176">
        <v>0</v>
      </c>
      <c r="AB368" s="176">
        <v>0</v>
      </c>
      <c r="AC368" s="176">
        <v>0</v>
      </c>
      <c r="AD368" s="176">
        <v>0</v>
      </c>
      <c r="AE368" s="176">
        <v>0</v>
      </c>
      <c r="AF368" s="176">
        <v>0</v>
      </c>
      <c r="AG368" s="176">
        <v>0</v>
      </c>
      <c r="AH368" s="176">
        <v>0</v>
      </c>
      <c r="AI368" s="176">
        <v>0</v>
      </c>
      <c r="AJ368" s="176">
        <v>0</v>
      </c>
      <c r="AK368" s="176">
        <v>0</v>
      </c>
      <c r="AL368" s="176">
        <v>0</v>
      </c>
      <c r="AM368" s="176">
        <v>0</v>
      </c>
      <c r="AN368" s="176">
        <v>0</v>
      </c>
      <c r="AO368" s="176">
        <v>0</v>
      </c>
      <c r="AP368" s="176">
        <v>0</v>
      </c>
      <c r="AQ368" s="176">
        <v>0</v>
      </c>
      <c r="AR368" s="176">
        <v>0</v>
      </c>
      <c r="AS368" s="176">
        <v>0</v>
      </c>
      <c r="AT368" s="176">
        <v>0</v>
      </c>
      <c r="AU368" s="176">
        <v>0</v>
      </c>
      <c r="AV368" s="176">
        <v>0</v>
      </c>
      <c r="AW368" s="176">
        <v>0</v>
      </c>
      <c r="AX368" s="176">
        <v>0</v>
      </c>
      <c r="AY368" s="176">
        <v>0</v>
      </c>
      <c r="AZ368" s="176">
        <v>0</v>
      </c>
      <c r="BA368" s="176">
        <v>0</v>
      </c>
      <c r="BB368" s="176">
        <v>0</v>
      </c>
      <c r="BC368" s="176">
        <v>0</v>
      </c>
      <c r="BD368" s="176">
        <v>0</v>
      </c>
      <c r="BE368" s="176">
        <v>0</v>
      </c>
      <c r="BF368" s="176">
        <v>0</v>
      </c>
      <c r="BG368" s="176">
        <v>0</v>
      </c>
      <c r="BH368" s="176">
        <v>0</v>
      </c>
      <c r="BI368" s="176">
        <v>0</v>
      </c>
      <c r="BJ368" s="176">
        <v>0</v>
      </c>
      <c r="BK368" s="176">
        <v>0</v>
      </c>
      <c r="BL368" s="176">
        <v>-144.71600000000001</v>
      </c>
      <c r="BM368" s="176">
        <v>-172.17599999999999</v>
      </c>
      <c r="BN368" s="176">
        <v>-211.298</v>
      </c>
      <c r="BO368" s="176">
        <v>81.674000000000007</v>
      </c>
      <c r="BP368" s="176">
        <v>80.442999999999998</v>
      </c>
      <c r="BQ368" s="176">
        <v>80.122</v>
      </c>
      <c r="BR368" s="176">
        <v>0</v>
      </c>
      <c r="BS368" s="176">
        <v>-55.042999999999999</v>
      </c>
      <c r="BT368" s="176">
        <v>0</v>
      </c>
      <c r="BU368" s="176">
        <v>84.974999999999994</v>
      </c>
      <c r="BV368" s="176">
        <v>113.241</v>
      </c>
      <c r="BW368" s="176">
        <v>112.679</v>
      </c>
      <c r="BX368" s="176">
        <v>169.31899999999999</v>
      </c>
      <c r="BY368" s="176">
        <v>195.19300000000001</v>
      </c>
      <c r="BZ368" s="176">
        <v>194.56899999999999</v>
      </c>
      <c r="CA368" s="176">
        <v>-27.93</v>
      </c>
      <c r="CB368" s="176">
        <v>-110.411</v>
      </c>
      <c r="CC368" s="176">
        <v>-81.72</v>
      </c>
      <c r="CD368" s="176">
        <v>81.644000000000005</v>
      </c>
      <c r="CE368" s="176">
        <v>133.92400000000001</v>
      </c>
      <c r="CF368" s="176">
        <v>133.63900000000001</v>
      </c>
      <c r="CG368" s="176">
        <v>-79.123999999999995</v>
      </c>
      <c r="CH368" s="176">
        <v>-26.446000000000002</v>
      </c>
      <c r="CI368" s="176">
        <v>-27.213000000000001</v>
      </c>
      <c r="CJ368" s="176">
        <v>-27.981000000000002</v>
      </c>
      <c r="CK368" s="176">
        <v>-56.826999999999998</v>
      </c>
      <c r="CL368" s="176">
        <v>-29.254999999999999</v>
      </c>
      <c r="CM368" s="176">
        <v>-175.529</v>
      </c>
      <c r="CN368" s="176">
        <v>-146.27500000000001</v>
      </c>
      <c r="CO368" s="176">
        <v>-87.765000000000001</v>
      </c>
      <c r="CP368" s="176">
        <v>-31.85</v>
      </c>
      <c r="CQ368" s="176">
        <v>0</v>
      </c>
      <c r="CR368" s="176">
        <v>36.569000000000003</v>
      </c>
      <c r="CS368" s="176">
        <v>36.569000000000003</v>
      </c>
      <c r="CT368" s="176">
        <v>36.569000000000003</v>
      </c>
      <c r="CU368" s="176">
        <v>0</v>
      </c>
      <c r="CV368" s="176">
        <v>219.41200000000001</v>
      </c>
      <c r="CW368" s="176">
        <v>219.41200000000001</v>
      </c>
      <c r="CX368" s="176">
        <v>255.98</v>
      </c>
      <c r="CY368" s="176">
        <v>-146.274</v>
      </c>
      <c r="CZ368" s="176">
        <v>-146.274</v>
      </c>
      <c r="DA368" s="176">
        <v>-146.274</v>
      </c>
      <c r="DB368" s="176">
        <v>-73.137</v>
      </c>
      <c r="DC368" s="176">
        <v>-36.569000000000003</v>
      </c>
      <c r="DD368" s="176">
        <v>-73.137</v>
      </c>
      <c r="DE368" s="176">
        <v>-255.63300000000001</v>
      </c>
      <c r="DF368" s="176">
        <v>-144.62200000000001</v>
      </c>
      <c r="DG368" s="176">
        <v>-37.094000000000001</v>
      </c>
      <c r="DH368" s="176">
        <v>-151.47399999999999</v>
      </c>
      <c r="DI368" s="176">
        <v>-75.945999999999998</v>
      </c>
      <c r="DJ368" s="176">
        <v>-77.328000000000003</v>
      </c>
      <c r="DK368" s="176">
        <v>0</v>
      </c>
      <c r="DL368" s="176">
        <v>0</v>
      </c>
      <c r="DM368" s="176">
        <v>0</v>
      </c>
      <c r="DN368" s="176">
        <v>0</v>
      </c>
      <c r="DO368" s="176">
        <v>0</v>
      </c>
      <c r="DP368" s="176">
        <v>-41.247</v>
      </c>
      <c r="DQ368" s="176">
        <v>123.727</v>
      </c>
      <c r="DR368" s="176">
        <v>124.051</v>
      </c>
      <c r="DS368" s="176">
        <v>167.00800000000001</v>
      </c>
      <c r="DT368" s="176">
        <v>0</v>
      </c>
      <c r="DU368" s="176">
        <v>-41.670999999999999</v>
      </c>
      <c r="DV368" s="176">
        <v>-41.481000000000002</v>
      </c>
      <c r="DW368" s="176">
        <v>-82.826999999999998</v>
      </c>
      <c r="DX368" s="176">
        <v>-83.06</v>
      </c>
      <c r="DY368" s="176">
        <v>-124.738</v>
      </c>
      <c r="DZ368" s="176">
        <v>0</v>
      </c>
      <c r="EA368" s="176">
        <v>0</v>
      </c>
      <c r="EB368" s="176">
        <v>0</v>
      </c>
      <c r="EC368" s="176">
        <v>0</v>
      </c>
      <c r="ED368" s="176">
        <v>0</v>
      </c>
      <c r="EE368" s="176">
        <v>-42.2</v>
      </c>
      <c r="EF368" s="277">
        <f t="shared" si="10"/>
        <v>68.791000000000011</v>
      </c>
      <c r="EG368" s="277">
        <f t="shared" si="11"/>
        <v>-415.97699999999998</v>
      </c>
    </row>
    <row r="369" spans="1:137" x14ac:dyDescent="0.2">
      <c r="A369" s="257" t="str">
        <f>IF('1'!$A$1=1,B369,C369)</f>
        <v>Short-term</v>
      </c>
      <c r="B369" s="258" t="s">
        <v>173</v>
      </c>
      <c r="C369" s="330" t="s">
        <v>172</v>
      </c>
      <c r="D369" s="176">
        <v>0</v>
      </c>
      <c r="E369" s="176">
        <v>0</v>
      </c>
      <c r="F369" s="176">
        <v>0</v>
      </c>
      <c r="G369" s="176">
        <v>0</v>
      </c>
      <c r="H369" s="176">
        <v>0</v>
      </c>
      <c r="I369" s="176">
        <v>0</v>
      </c>
      <c r="J369" s="176">
        <v>0</v>
      </c>
      <c r="K369" s="176">
        <v>0</v>
      </c>
      <c r="L369" s="176">
        <v>0</v>
      </c>
      <c r="M369" s="176">
        <v>0</v>
      </c>
      <c r="N369" s="176">
        <v>0</v>
      </c>
      <c r="O369" s="176">
        <v>0</v>
      </c>
      <c r="P369" s="176">
        <v>0</v>
      </c>
      <c r="Q369" s="176">
        <v>0</v>
      </c>
      <c r="R369" s="176">
        <v>0</v>
      </c>
      <c r="S369" s="176">
        <v>0</v>
      </c>
      <c r="T369" s="176">
        <v>0</v>
      </c>
      <c r="U369" s="176">
        <v>0</v>
      </c>
      <c r="V369" s="176">
        <v>0</v>
      </c>
      <c r="W369" s="176">
        <v>0</v>
      </c>
      <c r="X369" s="176">
        <v>0</v>
      </c>
      <c r="Y369" s="176">
        <v>0</v>
      </c>
      <c r="Z369" s="176">
        <v>0</v>
      </c>
      <c r="AA369" s="176">
        <v>0</v>
      </c>
      <c r="AB369" s="176">
        <v>0</v>
      </c>
      <c r="AC369" s="176">
        <v>0</v>
      </c>
      <c r="AD369" s="176">
        <v>0</v>
      </c>
      <c r="AE369" s="176">
        <v>0</v>
      </c>
      <c r="AF369" s="176">
        <v>0</v>
      </c>
      <c r="AG369" s="176">
        <v>0</v>
      </c>
      <c r="AH369" s="176">
        <v>0</v>
      </c>
      <c r="AI369" s="176">
        <v>0</v>
      </c>
      <c r="AJ369" s="176">
        <v>0</v>
      </c>
      <c r="AK369" s="176">
        <v>0</v>
      </c>
      <c r="AL369" s="176">
        <v>0</v>
      </c>
      <c r="AM369" s="176">
        <v>0</v>
      </c>
      <c r="AN369" s="176">
        <v>0</v>
      </c>
      <c r="AO369" s="176">
        <v>0</v>
      </c>
      <c r="AP369" s="176">
        <v>0</v>
      </c>
      <c r="AQ369" s="176">
        <v>0</v>
      </c>
      <c r="AR369" s="176">
        <v>0</v>
      </c>
      <c r="AS369" s="176">
        <v>0</v>
      </c>
      <c r="AT369" s="176">
        <v>0</v>
      </c>
      <c r="AU369" s="176">
        <v>0</v>
      </c>
      <c r="AV369" s="176">
        <v>0</v>
      </c>
      <c r="AW369" s="176">
        <v>0</v>
      </c>
      <c r="AX369" s="176">
        <v>0</v>
      </c>
      <c r="AY369" s="176">
        <v>0</v>
      </c>
      <c r="AZ369" s="176">
        <v>0</v>
      </c>
      <c r="BA369" s="176">
        <v>0</v>
      </c>
      <c r="BB369" s="176">
        <v>0</v>
      </c>
      <c r="BC369" s="176">
        <v>0</v>
      </c>
      <c r="BD369" s="176">
        <v>0</v>
      </c>
      <c r="BE369" s="176">
        <v>0</v>
      </c>
      <c r="BF369" s="176">
        <v>0</v>
      </c>
      <c r="BG369" s="176">
        <v>0</v>
      </c>
      <c r="BH369" s="176">
        <v>0</v>
      </c>
      <c r="BI369" s="176">
        <v>0</v>
      </c>
      <c r="BJ369" s="176">
        <v>0</v>
      </c>
      <c r="BK369" s="176">
        <v>0</v>
      </c>
      <c r="BL369" s="176">
        <v>-144.71600000000001</v>
      </c>
      <c r="BM369" s="176">
        <v>-172.17599999999999</v>
      </c>
      <c r="BN369" s="176">
        <v>-211.298</v>
      </c>
      <c r="BO369" s="176">
        <v>81.674000000000007</v>
      </c>
      <c r="BP369" s="176">
        <v>80.442999999999998</v>
      </c>
      <c r="BQ369" s="176">
        <v>80.122</v>
      </c>
      <c r="BR369" s="176">
        <v>0</v>
      </c>
      <c r="BS369" s="176">
        <v>-55.042999999999999</v>
      </c>
      <c r="BT369" s="176">
        <v>0</v>
      </c>
      <c r="BU369" s="176">
        <v>84.974999999999994</v>
      </c>
      <c r="BV369" s="176">
        <v>113.241</v>
      </c>
      <c r="BW369" s="176">
        <v>112.679</v>
      </c>
      <c r="BX369" s="176">
        <v>169.31899999999999</v>
      </c>
      <c r="BY369" s="176">
        <v>195.19300000000001</v>
      </c>
      <c r="BZ369" s="176">
        <v>194.56899999999999</v>
      </c>
      <c r="CA369" s="176">
        <v>-27.93</v>
      </c>
      <c r="CB369" s="176">
        <v>-110.411</v>
      </c>
      <c r="CC369" s="176">
        <v>-81.72</v>
      </c>
      <c r="CD369" s="176">
        <v>81.644000000000005</v>
      </c>
      <c r="CE369" s="176">
        <v>133.92400000000001</v>
      </c>
      <c r="CF369" s="176">
        <v>133.63900000000001</v>
      </c>
      <c r="CG369" s="176">
        <v>-79.123999999999995</v>
      </c>
      <c r="CH369" s="176">
        <v>-26.446000000000002</v>
      </c>
      <c r="CI369" s="176">
        <v>-27.213000000000001</v>
      </c>
      <c r="CJ369" s="176">
        <v>-27.981000000000002</v>
      </c>
      <c r="CK369" s="176">
        <v>-56.826999999999998</v>
      </c>
      <c r="CL369" s="176">
        <v>-29.254999999999999</v>
      </c>
      <c r="CM369" s="176">
        <v>-175.529</v>
      </c>
      <c r="CN369" s="176">
        <v>-146.27500000000001</v>
      </c>
      <c r="CO369" s="176">
        <v>-87.765000000000001</v>
      </c>
      <c r="CP369" s="176">
        <v>-31.85</v>
      </c>
      <c r="CQ369" s="176">
        <v>0</v>
      </c>
      <c r="CR369" s="176">
        <v>36.569000000000003</v>
      </c>
      <c r="CS369" s="176">
        <v>36.569000000000003</v>
      </c>
      <c r="CT369" s="176">
        <v>36.569000000000003</v>
      </c>
      <c r="CU369" s="176">
        <v>0</v>
      </c>
      <c r="CV369" s="176">
        <v>219.41200000000001</v>
      </c>
      <c r="CW369" s="176">
        <v>219.41200000000001</v>
      </c>
      <c r="CX369" s="176">
        <v>255.98</v>
      </c>
      <c r="CY369" s="176">
        <v>-146.274</v>
      </c>
      <c r="CZ369" s="176">
        <v>-146.274</v>
      </c>
      <c r="DA369" s="176">
        <v>-146.274</v>
      </c>
      <c r="DB369" s="176">
        <v>-73.137</v>
      </c>
      <c r="DC369" s="176">
        <v>-36.569000000000003</v>
      </c>
      <c r="DD369" s="176">
        <v>-73.137</v>
      </c>
      <c r="DE369" s="176">
        <v>-255.63300000000001</v>
      </c>
      <c r="DF369" s="176">
        <v>-144.62200000000001</v>
      </c>
      <c r="DG369" s="176">
        <v>-37.094000000000001</v>
      </c>
      <c r="DH369" s="176">
        <v>-151.47399999999999</v>
      </c>
      <c r="DI369" s="176">
        <v>-75.945999999999998</v>
      </c>
      <c r="DJ369" s="176">
        <v>-77.328000000000003</v>
      </c>
      <c r="DK369" s="176">
        <v>0</v>
      </c>
      <c r="DL369" s="176">
        <v>0</v>
      </c>
      <c r="DM369" s="176">
        <v>0</v>
      </c>
      <c r="DN369" s="176">
        <v>0</v>
      </c>
      <c r="DO369" s="176">
        <v>0</v>
      </c>
      <c r="DP369" s="176">
        <v>-41.247</v>
      </c>
      <c r="DQ369" s="176">
        <v>123.727</v>
      </c>
      <c r="DR369" s="176">
        <v>124.051</v>
      </c>
      <c r="DS369" s="176">
        <v>167.00800000000001</v>
      </c>
      <c r="DT369" s="176">
        <v>0</v>
      </c>
      <c r="DU369" s="176">
        <v>-41.670999999999999</v>
      </c>
      <c r="DV369" s="176">
        <v>-41.481000000000002</v>
      </c>
      <c r="DW369" s="176">
        <v>-82.826999999999998</v>
      </c>
      <c r="DX369" s="176">
        <v>-83.06</v>
      </c>
      <c r="DY369" s="176">
        <v>-124.738</v>
      </c>
      <c r="DZ369" s="176">
        <v>0</v>
      </c>
      <c r="EA369" s="176">
        <v>0</v>
      </c>
      <c r="EB369" s="176">
        <v>0</v>
      </c>
      <c r="EC369" s="176">
        <v>0</v>
      </c>
      <c r="ED369" s="176">
        <v>0</v>
      </c>
      <c r="EE369" s="176">
        <v>-42.2</v>
      </c>
      <c r="EF369" s="277">
        <f t="shared" si="10"/>
        <v>68.791000000000011</v>
      </c>
      <c r="EG369" s="277">
        <f t="shared" si="11"/>
        <v>-415.97699999999998</v>
      </c>
    </row>
    <row r="370" spans="1:137" ht="25.5" x14ac:dyDescent="0.2">
      <c r="A370" s="242" t="str">
        <f>IF('1'!$A$1=1,B370,C370)</f>
        <v>Nonfinancial corporations, households, NPISHs</v>
      </c>
      <c r="B370" s="243" t="s">
        <v>399</v>
      </c>
      <c r="C370" s="243" t="s">
        <v>398</v>
      </c>
      <c r="D370" s="176">
        <v>5898.1310000000003</v>
      </c>
      <c r="E370" s="176">
        <v>3035.5070000000001</v>
      </c>
      <c r="F370" s="176">
        <v>6488.4840000000004</v>
      </c>
      <c r="G370" s="176">
        <v>-749.41300000000001</v>
      </c>
      <c r="H370" s="176">
        <v>-2635.3220000000001</v>
      </c>
      <c r="I370" s="176">
        <v>-2229.4470000000001</v>
      </c>
      <c r="J370" s="176">
        <v>108.78700000000001</v>
      </c>
      <c r="K370" s="176">
        <v>-4606.5230000000001</v>
      </c>
      <c r="L370" s="176">
        <v>-5249.8040000000001</v>
      </c>
      <c r="M370" s="176">
        <v>-4674.04</v>
      </c>
      <c r="N370" s="176">
        <v>-2564.3890000000001</v>
      </c>
      <c r="O370" s="176">
        <v>-2972.8649999999998</v>
      </c>
      <c r="P370" s="176">
        <v>-3784.5120000000002</v>
      </c>
      <c r="Q370" s="176">
        <v>-2956.0219999999999</v>
      </c>
      <c r="R370" s="176">
        <v>-5007.6710000000003</v>
      </c>
      <c r="S370" s="176">
        <v>-9149.7309999999998</v>
      </c>
      <c r="T370" s="176">
        <v>-9175.1579999999994</v>
      </c>
      <c r="U370" s="176">
        <v>-11278.005999999999</v>
      </c>
      <c r="V370" s="176">
        <v>-11986.504999999999</v>
      </c>
      <c r="W370" s="176">
        <v>-4611.9250000000002</v>
      </c>
      <c r="X370" s="176">
        <v>-9091.31</v>
      </c>
      <c r="Y370" s="176">
        <v>-798.47500000000002</v>
      </c>
      <c r="Z370" s="176">
        <v>1901.8689999999999</v>
      </c>
      <c r="AA370" s="176">
        <v>2987.3159999999998</v>
      </c>
      <c r="AB370" s="176">
        <v>4751.357</v>
      </c>
      <c r="AC370" s="176">
        <v>-27.027999999999999</v>
      </c>
      <c r="AD370" s="176">
        <v>-1431.0830000000001</v>
      </c>
      <c r="AE370" s="176">
        <v>-6015.9290000000001</v>
      </c>
      <c r="AF370" s="176">
        <v>-5548.9759999999997</v>
      </c>
      <c r="AG370" s="176">
        <v>-4386.2879999999996</v>
      </c>
      <c r="AH370" s="176">
        <v>-3194.2260000000001</v>
      </c>
      <c r="AI370" s="176">
        <v>-2127.7280000000001</v>
      </c>
      <c r="AJ370" s="176">
        <v>3837.9650000000001</v>
      </c>
      <c r="AK370" s="176">
        <v>9542.482</v>
      </c>
      <c r="AL370" s="176">
        <v>7397.3609999999999</v>
      </c>
      <c r="AM370" s="176">
        <v>6493.8959999999997</v>
      </c>
      <c r="AN370" s="176">
        <v>-1307.979</v>
      </c>
      <c r="AO370" s="176">
        <v>5053.8149999999996</v>
      </c>
      <c r="AP370" s="176">
        <v>2897.5329999999999</v>
      </c>
      <c r="AQ370" s="176">
        <v>-287.66899999999998</v>
      </c>
      <c r="AR370" s="176">
        <v>-968.70500000000004</v>
      </c>
      <c r="AS370" s="176">
        <v>-2620.2170000000001</v>
      </c>
      <c r="AT370" s="176">
        <v>5728.9489999999996</v>
      </c>
      <c r="AU370" s="176">
        <v>11734.903</v>
      </c>
      <c r="AV370" s="176">
        <v>4510.6030000000001</v>
      </c>
      <c r="AW370" s="176">
        <v>8438.2150000000001</v>
      </c>
      <c r="AX370" s="176">
        <v>18352.308000000001</v>
      </c>
      <c r="AY370" s="176">
        <v>15700.862999999999</v>
      </c>
      <c r="AZ370" s="176">
        <v>1282.442</v>
      </c>
      <c r="BA370" s="176">
        <v>543.21400000000006</v>
      </c>
      <c r="BB370" s="176">
        <v>12518.406999999999</v>
      </c>
      <c r="BC370" s="176">
        <v>9276.777</v>
      </c>
      <c r="BD370" s="176">
        <v>6541.9539999999997</v>
      </c>
      <c r="BE370" s="176">
        <v>-1404.5060000000001</v>
      </c>
      <c r="BF370" s="176">
        <v>8884.2180000000008</v>
      </c>
      <c r="BG370" s="176">
        <v>9013.1749999999993</v>
      </c>
      <c r="BH370" s="176">
        <v>5399.8</v>
      </c>
      <c r="BI370" s="176">
        <v>8310.7489999999998</v>
      </c>
      <c r="BJ370" s="176">
        <v>9235.2900000000009</v>
      </c>
      <c r="BK370" s="176">
        <v>2762.3040000000001</v>
      </c>
      <c r="BL370" s="176">
        <v>6632.8220000000001</v>
      </c>
      <c r="BM370" s="176">
        <v>1156.037</v>
      </c>
      <c r="BN370" s="176">
        <v>15900.200999999999</v>
      </c>
      <c r="BO370" s="176">
        <v>21507.475999999999</v>
      </c>
      <c r="BP370" s="176">
        <v>14721.066999999999</v>
      </c>
      <c r="BQ370" s="176">
        <v>6383.0550000000003</v>
      </c>
      <c r="BR370" s="176">
        <v>7210.5889999999999</v>
      </c>
      <c r="BS370" s="176">
        <v>8173.8620000000001</v>
      </c>
      <c r="BT370" s="176">
        <v>9204.34</v>
      </c>
      <c r="BU370" s="176">
        <v>14983.898999999999</v>
      </c>
      <c r="BV370" s="176">
        <v>19335.834999999999</v>
      </c>
      <c r="BW370" s="176">
        <v>18676.524000000001</v>
      </c>
      <c r="BX370" s="176">
        <v>15069.357</v>
      </c>
      <c r="BY370" s="176">
        <v>14500.022999999999</v>
      </c>
      <c r="BZ370" s="176">
        <v>10756.882</v>
      </c>
      <c r="CA370" s="176">
        <v>4831.8919999999998</v>
      </c>
      <c r="CB370" s="176">
        <v>8860.5149999999994</v>
      </c>
      <c r="CC370" s="176">
        <v>5911.0519999999997</v>
      </c>
      <c r="CD370" s="176">
        <v>5361.2659999999996</v>
      </c>
      <c r="CE370" s="176">
        <v>17892.28</v>
      </c>
      <c r="CF370" s="176">
        <v>14433.007</v>
      </c>
      <c r="CG370" s="176">
        <v>15244.565000000001</v>
      </c>
      <c r="CH370" s="176">
        <v>22188.379000000001</v>
      </c>
      <c r="CI370" s="176">
        <v>12327.697</v>
      </c>
      <c r="CJ370" s="176">
        <v>26414.32</v>
      </c>
      <c r="CK370" s="176">
        <v>31453.925999999999</v>
      </c>
      <c r="CL370" s="176">
        <v>22760.312000000002</v>
      </c>
      <c r="CM370" s="176">
        <v>24544.861000000001</v>
      </c>
      <c r="CN370" s="176">
        <v>30980.938999999998</v>
      </c>
      <c r="CO370" s="176">
        <v>20566.195</v>
      </c>
      <c r="CP370" s="176">
        <v>22836.51</v>
      </c>
      <c r="CQ370" s="176">
        <v>25707.725999999999</v>
      </c>
      <c r="CR370" s="176">
        <v>34191.641000000003</v>
      </c>
      <c r="CS370" s="176">
        <v>23659.883999999998</v>
      </c>
      <c r="CT370" s="176">
        <v>16784.987000000001</v>
      </c>
      <c r="CU370" s="176">
        <v>20259.004000000001</v>
      </c>
      <c r="CV370" s="176">
        <v>35544.678999999996</v>
      </c>
      <c r="CW370" s="176">
        <v>37519.383999999998</v>
      </c>
      <c r="CX370" s="176">
        <v>42894.968000000001</v>
      </c>
      <c r="CY370" s="176">
        <v>37665.658000000003</v>
      </c>
      <c r="CZ370" s="176">
        <v>39274.675999999999</v>
      </c>
      <c r="DA370" s="176">
        <v>25195.764999999999</v>
      </c>
      <c r="DB370" s="176">
        <v>14993.126</v>
      </c>
      <c r="DC370" s="176">
        <v>18247.731</v>
      </c>
      <c r="DD370" s="176">
        <v>23879.295999999998</v>
      </c>
      <c r="DE370" s="176">
        <v>34327.815000000002</v>
      </c>
      <c r="DF370" s="176">
        <v>34275.338000000003</v>
      </c>
      <c r="DG370" s="176">
        <v>51449.275000000001</v>
      </c>
      <c r="DH370" s="176">
        <v>60968.243000000002</v>
      </c>
      <c r="DI370" s="176">
        <v>51529.216</v>
      </c>
      <c r="DJ370" s="176">
        <v>38586.54</v>
      </c>
      <c r="DK370" s="176">
        <v>37707.406999999999</v>
      </c>
      <c r="DL370" s="176">
        <v>45587.139000000003</v>
      </c>
      <c r="DM370" s="176">
        <v>46549.14</v>
      </c>
      <c r="DN370" s="176">
        <v>55213.769</v>
      </c>
      <c r="DO370" s="176">
        <v>40859.858999999997</v>
      </c>
      <c r="DP370" s="176">
        <v>53250.341999999997</v>
      </c>
      <c r="DQ370" s="176">
        <v>67967.570999999996</v>
      </c>
      <c r="DR370" s="176">
        <v>59875.180999999997</v>
      </c>
      <c r="DS370" s="176">
        <v>60582.165999999997</v>
      </c>
      <c r="DT370" s="176">
        <v>63079.228999999999</v>
      </c>
      <c r="DU370" s="176">
        <v>40045.927000000003</v>
      </c>
      <c r="DV370" s="176">
        <v>32147.543000000001</v>
      </c>
      <c r="DW370" s="176">
        <v>13500.800999999999</v>
      </c>
      <c r="DX370" s="176">
        <v>14660.09</v>
      </c>
      <c r="DY370" s="176">
        <v>13055.9</v>
      </c>
      <c r="DZ370" s="176">
        <v>16425.080999999998</v>
      </c>
      <c r="EA370" s="176">
        <v>13634.385</v>
      </c>
      <c r="EB370" s="176">
        <v>17147.095000000001</v>
      </c>
      <c r="EC370" s="176">
        <v>33509.815999999999</v>
      </c>
      <c r="ED370" s="176">
        <v>31956.936000000002</v>
      </c>
      <c r="EE370" s="176">
        <v>31438.925999999999</v>
      </c>
      <c r="EF370" s="277">
        <f t="shared" si="10"/>
        <v>618676.57299999997</v>
      </c>
      <c r="EG370" s="277">
        <f t="shared" si="11"/>
        <v>320601.72899999999</v>
      </c>
    </row>
    <row r="371" spans="1:137" x14ac:dyDescent="0.2">
      <c r="A371" s="257" t="str">
        <f>IF('1'!$A$1=1,B371,C371)</f>
        <v>Short-term</v>
      </c>
      <c r="B371" s="258" t="s">
        <v>173</v>
      </c>
      <c r="C371" s="258" t="s">
        <v>172</v>
      </c>
      <c r="D371" s="176">
        <v>5898.1310000000003</v>
      </c>
      <c r="E371" s="176">
        <v>3035.5070000000001</v>
      </c>
      <c r="F371" s="176">
        <v>6488.4840000000004</v>
      </c>
      <c r="G371" s="176">
        <v>-749.41300000000001</v>
      </c>
      <c r="H371" s="176">
        <v>-2635.3220000000001</v>
      </c>
      <c r="I371" s="176">
        <v>-2229.4470000000001</v>
      </c>
      <c r="J371" s="176">
        <v>108.78700000000001</v>
      </c>
      <c r="K371" s="176">
        <v>-4606.5230000000001</v>
      </c>
      <c r="L371" s="176">
        <v>-5249.8040000000001</v>
      </c>
      <c r="M371" s="176">
        <v>-4674.04</v>
      </c>
      <c r="N371" s="176">
        <v>-2564.3890000000001</v>
      </c>
      <c r="O371" s="176">
        <v>-2972.8649999999998</v>
      </c>
      <c r="P371" s="176">
        <v>-3784.5120000000002</v>
      </c>
      <c r="Q371" s="176">
        <v>-2956.0219999999999</v>
      </c>
      <c r="R371" s="176">
        <v>-5007.6710000000003</v>
      </c>
      <c r="S371" s="176">
        <v>-9149.7309999999998</v>
      </c>
      <c r="T371" s="176">
        <v>-9175.1579999999994</v>
      </c>
      <c r="U371" s="176">
        <v>-11278.005999999999</v>
      </c>
      <c r="V371" s="176">
        <v>-11986.504999999999</v>
      </c>
      <c r="W371" s="176">
        <v>-4611.9250000000002</v>
      </c>
      <c r="X371" s="176">
        <v>-9091.31</v>
      </c>
      <c r="Y371" s="176">
        <v>-798.47500000000002</v>
      </c>
      <c r="Z371" s="176">
        <v>1901.8689999999999</v>
      </c>
      <c r="AA371" s="176">
        <v>2987.3159999999998</v>
      </c>
      <c r="AB371" s="176">
        <v>4751.357</v>
      </c>
      <c r="AC371" s="176">
        <v>-27.027999999999999</v>
      </c>
      <c r="AD371" s="176">
        <v>-1431.0830000000001</v>
      </c>
      <c r="AE371" s="176">
        <v>-6015.9290000000001</v>
      </c>
      <c r="AF371" s="176">
        <v>-5548.9759999999997</v>
      </c>
      <c r="AG371" s="176">
        <v>-4386.2879999999996</v>
      </c>
      <c r="AH371" s="176">
        <v>-3194.2260000000001</v>
      </c>
      <c r="AI371" s="176">
        <v>-2127.7280000000001</v>
      </c>
      <c r="AJ371" s="176">
        <v>3837.9650000000001</v>
      </c>
      <c r="AK371" s="176">
        <v>9542.482</v>
      </c>
      <c r="AL371" s="176">
        <v>7397.3609999999999</v>
      </c>
      <c r="AM371" s="176">
        <v>6493.8959999999997</v>
      </c>
      <c r="AN371" s="176">
        <v>-1307.979</v>
      </c>
      <c r="AO371" s="176">
        <v>5053.8149999999996</v>
      </c>
      <c r="AP371" s="176">
        <v>2897.5329999999999</v>
      </c>
      <c r="AQ371" s="176">
        <v>-287.66899999999998</v>
      </c>
      <c r="AR371" s="176">
        <v>-968.70500000000004</v>
      </c>
      <c r="AS371" s="176">
        <v>-2620.2170000000001</v>
      </c>
      <c r="AT371" s="176">
        <v>5728.9489999999996</v>
      </c>
      <c r="AU371" s="176">
        <v>11734.903</v>
      </c>
      <c r="AV371" s="176">
        <v>4510.6030000000001</v>
      </c>
      <c r="AW371" s="176">
        <v>8438.2150000000001</v>
      </c>
      <c r="AX371" s="176">
        <v>18352.308000000001</v>
      </c>
      <c r="AY371" s="176">
        <v>15700.862999999999</v>
      </c>
      <c r="AZ371" s="176">
        <v>1282.442</v>
      </c>
      <c r="BA371" s="176">
        <v>543.21400000000006</v>
      </c>
      <c r="BB371" s="176">
        <v>12518.406999999999</v>
      </c>
      <c r="BC371" s="176">
        <v>9276.777</v>
      </c>
      <c r="BD371" s="176">
        <v>6541.9539999999997</v>
      </c>
      <c r="BE371" s="176">
        <v>-1404.5060000000001</v>
      </c>
      <c r="BF371" s="176">
        <v>8884.2180000000008</v>
      </c>
      <c r="BG371" s="176">
        <v>9013.1749999999993</v>
      </c>
      <c r="BH371" s="176">
        <v>5399.8</v>
      </c>
      <c r="BI371" s="176">
        <v>8310.7489999999998</v>
      </c>
      <c r="BJ371" s="176">
        <v>9235.2900000000009</v>
      </c>
      <c r="BK371" s="176">
        <v>2762.3040000000001</v>
      </c>
      <c r="BL371" s="176">
        <v>6632.8220000000001</v>
      </c>
      <c r="BM371" s="176">
        <v>1156.037</v>
      </c>
      <c r="BN371" s="176">
        <v>15900.200999999999</v>
      </c>
      <c r="BO371" s="176">
        <v>21507.475999999999</v>
      </c>
      <c r="BP371" s="176">
        <v>14721.066999999999</v>
      </c>
      <c r="BQ371" s="176">
        <v>6383.0550000000003</v>
      </c>
      <c r="BR371" s="176">
        <v>7210.5889999999999</v>
      </c>
      <c r="BS371" s="176">
        <v>8173.8620000000001</v>
      </c>
      <c r="BT371" s="176">
        <v>9204.34</v>
      </c>
      <c r="BU371" s="176">
        <v>14983.898999999999</v>
      </c>
      <c r="BV371" s="176">
        <v>19335.834999999999</v>
      </c>
      <c r="BW371" s="176">
        <v>18676.524000000001</v>
      </c>
      <c r="BX371" s="176">
        <v>15069.357</v>
      </c>
      <c r="BY371" s="176">
        <v>14500.022999999999</v>
      </c>
      <c r="BZ371" s="176">
        <v>10756.882</v>
      </c>
      <c r="CA371" s="176">
        <v>4831.8919999999998</v>
      </c>
      <c r="CB371" s="176">
        <v>8860.5149999999994</v>
      </c>
      <c r="CC371" s="176">
        <v>5911.0519999999997</v>
      </c>
      <c r="CD371" s="176">
        <v>5361.2659999999996</v>
      </c>
      <c r="CE371" s="176">
        <v>17892.28</v>
      </c>
      <c r="CF371" s="176">
        <v>14433.007</v>
      </c>
      <c r="CG371" s="176">
        <v>15244.565000000001</v>
      </c>
      <c r="CH371" s="176">
        <v>22188.379000000001</v>
      </c>
      <c r="CI371" s="176">
        <v>12327.697</v>
      </c>
      <c r="CJ371" s="176">
        <v>26414.32</v>
      </c>
      <c r="CK371" s="176">
        <v>31453.925999999999</v>
      </c>
      <c r="CL371" s="176">
        <v>22760.312000000002</v>
      </c>
      <c r="CM371" s="176">
        <v>24544.861000000001</v>
      </c>
      <c r="CN371" s="176">
        <v>30980.938999999998</v>
      </c>
      <c r="CO371" s="176">
        <v>20566.195</v>
      </c>
      <c r="CP371" s="176">
        <v>22836.51</v>
      </c>
      <c r="CQ371" s="176">
        <v>25707.725999999999</v>
      </c>
      <c r="CR371" s="176">
        <v>34191.641000000003</v>
      </c>
      <c r="CS371" s="176">
        <v>23659.883999999998</v>
      </c>
      <c r="CT371" s="176">
        <v>16784.987000000001</v>
      </c>
      <c r="CU371" s="176">
        <v>20259.004000000001</v>
      </c>
      <c r="CV371" s="176">
        <v>35544.678999999996</v>
      </c>
      <c r="CW371" s="176">
        <v>37519.383999999998</v>
      </c>
      <c r="CX371" s="176">
        <v>42894.968000000001</v>
      </c>
      <c r="CY371" s="176">
        <v>37665.658000000003</v>
      </c>
      <c r="CZ371" s="176">
        <v>39274.675999999999</v>
      </c>
      <c r="DA371" s="176">
        <v>25195.764999999999</v>
      </c>
      <c r="DB371" s="176">
        <v>14993.126</v>
      </c>
      <c r="DC371" s="176">
        <v>18247.731</v>
      </c>
      <c r="DD371" s="176">
        <v>23879.295999999998</v>
      </c>
      <c r="DE371" s="176">
        <v>34327.815000000002</v>
      </c>
      <c r="DF371" s="176">
        <v>34275.338000000003</v>
      </c>
      <c r="DG371" s="176">
        <v>51449.275000000001</v>
      </c>
      <c r="DH371" s="176">
        <v>60968.243000000002</v>
      </c>
      <c r="DI371" s="176">
        <v>51529.216</v>
      </c>
      <c r="DJ371" s="176">
        <v>38586.54</v>
      </c>
      <c r="DK371" s="176">
        <v>37707.406999999999</v>
      </c>
      <c r="DL371" s="176">
        <v>45587.139000000003</v>
      </c>
      <c r="DM371" s="176">
        <v>46549.14</v>
      </c>
      <c r="DN371" s="176">
        <v>55213.769</v>
      </c>
      <c r="DO371" s="176">
        <v>40859.858999999997</v>
      </c>
      <c r="DP371" s="176">
        <v>53250.341999999997</v>
      </c>
      <c r="DQ371" s="176">
        <v>67967.570999999996</v>
      </c>
      <c r="DR371" s="176">
        <v>59875.180999999997</v>
      </c>
      <c r="DS371" s="176">
        <v>60582.165999999997</v>
      </c>
      <c r="DT371" s="176">
        <v>63079.228999999999</v>
      </c>
      <c r="DU371" s="176">
        <v>40045.927000000003</v>
      </c>
      <c r="DV371" s="176">
        <v>32147.543000000001</v>
      </c>
      <c r="DW371" s="176">
        <v>13500.800999999999</v>
      </c>
      <c r="DX371" s="176">
        <v>14660.09</v>
      </c>
      <c r="DY371" s="176">
        <v>13055.9</v>
      </c>
      <c r="DZ371" s="176">
        <v>16425.080999999998</v>
      </c>
      <c r="EA371" s="176">
        <v>13634.385</v>
      </c>
      <c r="EB371" s="176">
        <v>17147.095000000001</v>
      </c>
      <c r="EC371" s="176">
        <v>33509.815999999999</v>
      </c>
      <c r="ED371" s="176">
        <v>31956.936000000002</v>
      </c>
      <c r="EE371" s="176">
        <v>31438.925999999999</v>
      </c>
      <c r="EF371" s="277">
        <f t="shared" si="10"/>
        <v>618676.57299999997</v>
      </c>
      <c r="EG371" s="277">
        <f t="shared" si="11"/>
        <v>320601.72899999999</v>
      </c>
    </row>
    <row r="372" spans="1:137" s="9" customFormat="1" ht="25.5" x14ac:dyDescent="0.2">
      <c r="A372" s="257" t="str">
        <f>IF('1'!$A$1=1,B372,C372)</f>
        <v>o/w: foreign cash outside the banking system</v>
      </c>
      <c r="B372" s="260" t="s">
        <v>177</v>
      </c>
      <c r="C372" s="259" t="s">
        <v>189</v>
      </c>
      <c r="D372" s="176">
        <v>4032.2339999999999</v>
      </c>
      <c r="E372" s="176">
        <v>3941.2629999999999</v>
      </c>
      <c r="F372" s="176">
        <v>5604.7479999999996</v>
      </c>
      <c r="G372" s="176">
        <v>-386.06099999999998</v>
      </c>
      <c r="H372" s="176">
        <v>-2447.085</v>
      </c>
      <c r="I372" s="176">
        <v>-1847.2560000000001</v>
      </c>
      <c r="J372" s="176">
        <v>1936.4059999999999</v>
      </c>
      <c r="K372" s="176">
        <v>-3222.4029999999998</v>
      </c>
      <c r="L372" s="176">
        <v>-3812.098</v>
      </c>
      <c r="M372" s="176">
        <v>-4455.6270000000004</v>
      </c>
      <c r="N372" s="176">
        <v>-2191.3870000000002</v>
      </c>
      <c r="O372" s="176">
        <v>-1661.9949999999999</v>
      </c>
      <c r="P372" s="176">
        <v>-6719.9350000000004</v>
      </c>
      <c r="Q372" s="176">
        <v>-6439.9049999999997</v>
      </c>
      <c r="R372" s="176">
        <v>-8328.5470000000005</v>
      </c>
      <c r="S372" s="176">
        <v>-9457.2849999999999</v>
      </c>
      <c r="T372" s="176">
        <v>-9452.4290000000001</v>
      </c>
      <c r="U372" s="176">
        <v>-11602.374</v>
      </c>
      <c r="V372" s="176">
        <v>-9728.1779999999999</v>
      </c>
      <c r="W372" s="176">
        <v>-2531.5459999999998</v>
      </c>
      <c r="X372" s="176">
        <v>-6831.62</v>
      </c>
      <c r="Y372" s="176">
        <v>-1545.4359999999999</v>
      </c>
      <c r="Z372" s="176">
        <v>1105.1400000000001</v>
      </c>
      <c r="AA372" s="176">
        <v>2463.2249999999999</v>
      </c>
      <c r="AB372" s="176">
        <v>6136.0379999999996</v>
      </c>
      <c r="AC372" s="176">
        <v>1405.444</v>
      </c>
      <c r="AD372" s="176">
        <v>-54.003</v>
      </c>
      <c r="AE372" s="176">
        <v>-6042.7860000000001</v>
      </c>
      <c r="AF372" s="176">
        <v>-5628.2470000000003</v>
      </c>
      <c r="AG372" s="176">
        <v>-4777.9210000000003</v>
      </c>
      <c r="AH372" s="176">
        <v>-2259.33</v>
      </c>
      <c r="AI372" s="176">
        <v>-1230.4929999999999</v>
      </c>
      <c r="AJ372" s="176">
        <v>4699.549</v>
      </c>
      <c r="AK372" s="176">
        <v>7729.9430000000002</v>
      </c>
      <c r="AL372" s="176">
        <v>6088.8029999999999</v>
      </c>
      <c r="AM372" s="176">
        <v>4815.3890000000001</v>
      </c>
      <c r="AN372" s="176">
        <v>-540.25199999999995</v>
      </c>
      <c r="AO372" s="176">
        <v>5733.0910000000003</v>
      </c>
      <c r="AP372" s="176">
        <v>3635.0859999999998</v>
      </c>
      <c r="AQ372" s="176">
        <v>-470.73099999999999</v>
      </c>
      <c r="AR372" s="176">
        <v>-994.88699999999994</v>
      </c>
      <c r="AS372" s="176">
        <v>-2672.6210000000001</v>
      </c>
      <c r="AT372" s="176">
        <v>4461.7160000000003</v>
      </c>
      <c r="AU372" s="176">
        <v>10498.204</v>
      </c>
      <c r="AV372" s="176">
        <v>3157.422</v>
      </c>
      <c r="AW372" s="176">
        <v>9113.2720000000008</v>
      </c>
      <c r="AX372" s="176">
        <v>18883.044999999998</v>
      </c>
      <c r="AY372" s="176">
        <v>16284.434999999999</v>
      </c>
      <c r="AZ372" s="176">
        <v>-1059.4090000000001</v>
      </c>
      <c r="BA372" s="176">
        <v>-1819.7660000000001</v>
      </c>
      <c r="BB372" s="176">
        <v>10369.324000000001</v>
      </c>
      <c r="BC372" s="176">
        <v>10241.991</v>
      </c>
      <c r="BD372" s="176">
        <v>7649.866</v>
      </c>
      <c r="BE372" s="176">
        <v>-662.50300000000004</v>
      </c>
      <c r="BF372" s="176">
        <v>8317.6880000000001</v>
      </c>
      <c r="BG372" s="176">
        <v>8382.0010000000002</v>
      </c>
      <c r="BH372" s="176">
        <v>4433.7809999999999</v>
      </c>
      <c r="BI372" s="176">
        <v>8707.68</v>
      </c>
      <c r="BJ372" s="176">
        <v>9673.9050000000007</v>
      </c>
      <c r="BK372" s="176">
        <v>2172.0680000000002</v>
      </c>
      <c r="BL372" s="176">
        <v>5643.9279999999999</v>
      </c>
      <c r="BM372" s="176">
        <v>368.94799999999998</v>
      </c>
      <c r="BN372" s="176">
        <v>14605.998</v>
      </c>
      <c r="BO372" s="176">
        <v>19819.547999999999</v>
      </c>
      <c r="BP372" s="176">
        <v>13004.95</v>
      </c>
      <c r="BQ372" s="176">
        <v>4620.37</v>
      </c>
      <c r="BR372" s="176">
        <v>7128.6509999999998</v>
      </c>
      <c r="BS372" s="176">
        <v>8283.9470000000001</v>
      </c>
      <c r="BT372" s="176">
        <v>9232.3169999999991</v>
      </c>
      <c r="BU372" s="176">
        <v>11131.706</v>
      </c>
      <c r="BV372" s="176">
        <v>16136.787</v>
      </c>
      <c r="BW372" s="176">
        <v>14817.272000000001</v>
      </c>
      <c r="BX372" s="176">
        <v>14279.204</v>
      </c>
      <c r="BY372" s="176">
        <v>15141.37</v>
      </c>
      <c r="BZ372" s="176">
        <v>7310.232</v>
      </c>
      <c r="CA372" s="176">
        <v>3770.5509999999999</v>
      </c>
      <c r="CB372" s="176">
        <v>7590.7839999999997</v>
      </c>
      <c r="CC372" s="176">
        <v>4494.5789999999997</v>
      </c>
      <c r="CD372" s="176">
        <v>4354.3280000000004</v>
      </c>
      <c r="CE372" s="176">
        <v>16526.252</v>
      </c>
      <c r="CF372" s="176">
        <v>12508.606</v>
      </c>
      <c r="CG372" s="176">
        <v>13187.34</v>
      </c>
      <c r="CH372" s="176">
        <v>20654.498</v>
      </c>
      <c r="CI372" s="176">
        <v>8844.375</v>
      </c>
      <c r="CJ372" s="176">
        <v>21937.315999999999</v>
      </c>
      <c r="CK372" s="176">
        <v>26112.156999999999</v>
      </c>
      <c r="CL372" s="176">
        <v>21326.822</v>
      </c>
      <c r="CM372" s="176">
        <v>24720.391</v>
      </c>
      <c r="CN372" s="176">
        <v>31741.566999999999</v>
      </c>
      <c r="CO372" s="176">
        <v>21677.881000000001</v>
      </c>
      <c r="CP372" s="176">
        <v>24460.864000000001</v>
      </c>
      <c r="CQ372" s="176">
        <v>27865.273000000001</v>
      </c>
      <c r="CR372" s="176">
        <v>39420.951000000001</v>
      </c>
      <c r="CS372" s="176">
        <v>30242.232</v>
      </c>
      <c r="CT372" s="176">
        <v>22489.688999999998</v>
      </c>
      <c r="CU372" s="176">
        <v>29839.977999999999</v>
      </c>
      <c r="CV372" s="176">
        <v>33679.680999999997</v>
      </c>
      <c r="CW372" s="176">
        <v>35142.425000000003</v>
      </c>
      <c r="CX372" s="176">
        <v>41139.675000000003</v>
      </c>
      <c r="CY372" s="176">
        <v>36276.050999999999</v>
      </c>
      <c r="CZ372" s="176">
        <v>37629.089</v>
      </c>
      <c r="DA372" s="176">
        <v>25634.589</v>
      </c>
      <c r="DB372" s="176">
        <v>18320.868999999999</v>
      </c>
      <c r="DC372" s="176">
        <v>21794.885999999999</v>
      </c>
      <c r="DD372" s="176">
        <v>26256.255000000001</v>
      </c>
      <c r="DE372" s="176">
        <v>36920.660000000003</v>
      </c>
      <c r="DF372" s="176">
        <v>35576.932999999997</v>
      </c>
      <c r="DG372" s="176">
        <v>53266.877</v>
      </c>
      <c r="DH372" s="176">
        <v>58317.45</v>
      </c>
      <c r="DI372" s="176">
        <v>50010.3</v>
      </c>
      <c r="DJ372" s="176">
        <v>37117.313000000002</v>
      </c>
      <c r="DK372" s="176">
        <v>40108.400000000001</v>
      </c>
      <c r="DL372" s="176">
        <v>53012.919000000002</v>
      </c>
      <c r="DM372" s="176">
        <v>49139.701000000001</v>
      </c>
      <c r="DN372" s="176">
        <v>55090.798000000003</v>
      </c>
      <c r="DO372" s="176">
        <v>41106.995000000003</v>
      </c>
      <c r="DP372" s="176">
        <v>53044.105000000003</v>
      </c>
      <c r="DQ372" s="176">
        <v>64874.387000000002</v>
      </c>
      <c r="DR372" s="176">
        <v>61694.593000000001</v>
      </c>
      <c r="DS372" s="176">
        <v>59663.622000000003</v>
      </c>
      <c r="DT372" s="176">
        <v>65605.767000000007</v>
      </c>
      <c r="DU372" s="176">
        <v>43712.983999999997</v>
      </c>
      <c r="DV372" s="176">
        <v>34097.135000000002</v>
      </c>
      <c r="DW372" s="176">
        <v>13252.32</v>
      </c>
      <c r="DX372" s="176">
        <v>14327.85</v>
      </c>
      <c r="DY372" s="176">
        <v>16756.457999999999</v>
      </c>
      <c r="DZ372" s="176">
        <v>16216.111000000001</v>
      </c>
      <c r="EA372" s="176">
        <v>16949.737000000001</v>
      </c>
      <c r="EB372" s="176">
        <v>17147.095000000001</v>
      </c>
      <c r="EC372" s="176">
        <v>34425.612000000001</v>
      </c>
      <c r="ED372" s="176">
        <v>33346.368000000002</v>
      </c>
      <c r="EE372" s="176">
        <v>31523.325000000001</v>
      </c>
      <c r="EF372" s="277">
        <f t="shared" si="10"/>
        <v>623180.58299999998</v>
      </c>
      <c r="EG372" s="277">
        <f t="shared" si="11"/>
        <v>337360.76200000005</v>
      </c>
    </row>
    <row r="373" spans="1:137" x14ac:dyDescent="0.2">
      <c r="A373" s="182" t="str">
        <f>IF('1'!$A$1=1,B373,C373)</f>
        <v>Liabilities</v>
      </c>
      <c r="B373" s="183" t="s">
        <v>145</v>
      </c>
      <c r="C373" s="183" t="s">
        <v>144</v>
      </c>
      <c r="D373" s="179">
        <v>-1438.954</v>
      </c>
      <c r="E373" s="179">
        <v>-3402.7049999999999</v>
      </c>
      <c r="F373" s="179">
        <v>-10186.222</v>
      </c>
      <c r="G373" s="179">
        <v>-6653.8760000000002</v>
      </c>
      <c r="H373" s="179">
        <v>-9453.6949999999997</v>
      </c>
      <c r="I373" s="179">
        <v>-4182.8680000000004</v>
      </c>
      <c r="J373" s="179">
        <v>1566.5309999999999</v>
      </c>
      <c r="K373" s="179">
        <v>-18707.239999999998</v>
      </c>
      <c r="L373" s="179">
        <v>-5315.1549999999997</v>
      </c>
      <c r="M373" s="179">
        <v>371.30200000000002</v>
      </c>
      <c r="N373" s="179">
        <v>-1142.319</v>
      </c>
      <c r="O373" s="179">
        <v>-25117.198999999997</v>
      </c>
      <c r="P373" s="179">
        <v>412.41500000000019</v>
      </c>
      <c r="Q373" s="179">
        <v>-14516.179</v>
      </c>
      <c r="R373" s="179">
        <v>-5956.4929999999995</v>
      </c>
      <c r="S373" s="179">
        <v>-6227.9679999999998</v>
      </c>
      <c r="T373" s="179">
        <v>-7183.8459999999995</v>
      </c>
      <c r="U373" s="179">
        <v>-548.93000000000006</v>
      </c>
      <c r="V373" s="179">
        <v>-9058.125</v>
      </c>
      <c r="W373" s="179">
        <v>-1228.175</v>
      </c>
      <c r="X373" s="179">
        <v>-5833.1530000000002</v>
      </c>
      <c r="Y373" s="179">
        <v>5718.1149999999998</v>
      </c>
      <c r="Z373" s="179">
        <v>-2955.6080000000002</v>
      </c>
      <c r="AA373" s="179">
        <v>4428.5650000000005</v>
      </c>
      <c r="AB373" s="179">
        <v>-8389.5390000000007</v>
      </c>
      <c r="AC373" s="179">
        <v>-1648.6940000000002</v>
      </c>
      <c r="AD373" s="179">
        <v>-1485.0859999999998</v>
      </c>
      <c r="AE373" s="179">
        <v>-4109.0950000000003</v>
      </c>
      <c r="AF373" s="179">
        <v>1585.422</v>
      </c>
      <c r="AG373" s="179">
        <v>-11174.592000000001</v>
      </c>
      <c r="AH373" s="179">
        <v>-2077.5450000000001</v>
      </c>
      <c r="AI373" s="179">
        <v>-3101.8680000000004</v>
      </c>
      <c r="AJ373" s="179">
        <v>287.19499999999994</v>
      </c>
      <c r="AK373" s="179">
        <v>-2905.3920000000003</v>
      </c>
      <c r="AL373" s="179">
        <v>-4806.95</v>
      </c>
      <c r="AM373" s="179">
        <v>330.19800000000004</v>
      </c>
      <c r="AN373" s="179">
        <v>-1819.797</v>
      </c>
      <c r="AO373" s="179">
        <v>-2336.7110000000002</v>
      </c>
      <c r="AP373" s="179">
        <v>1290.7190000000001</v>
      </c>
      <c r="AQ373" s="179">
        <v>1542.953</v>
      </c>
      <c r="AR373" s="179">
        <v>-3037.0219999999999</v>
      </c>
      <c r="AS373" s="179">
        <v>-7913.0550000000003</v>
      </c>
      <c r="AT373" s="179">
        <v>475.2120000000001</v>
      </c>
      <c r="AU373" s="179">
        <v>-1786.3429999999998</v>
      </c>
      <c r="AV373" s="179">
        <v>704.78200000000015</v>
      </c>
      <c r="AW373" s="179">
        <v>112.50900000000001</v>
      </c>
      <c r="AX373" s="179">
        <v>-642.47</v>
      </c>
      <c r="AY373" s="179">
        <v>-1055.9880000000001</v>
      </c>
      <c r="AZ373" s="179">
        <v>250.91300000000001</v>
      </c>
      <c r="BA373" s="179">
        <v>-9125.9880000000012</v>
      </c>
      <c r="BB373" s="179">
        <v>-590.99800000000005</v>
      </c>
      <c r="BC373" s="179">
        <v>482.60699999999997</v>
      </c>
      <c r="BD373" s="179">
        <v>4220.6149999999998</v>
      </c>
      <c r="BE373" s="179">
        <v>2014.008</v>
      </c>
      <c r="BF373" s="179">
        <v>-3991.46</v>
      </c>
      <c r="BG373" s="179">
        <v>656.42200000000003</v>
      </c>
      <c r="BH373" s="179">
        <v>173.38800000000001</v>
      </c>
      <c r="BI373" s="179">
        <v>372.12299999999999</v>
      </c>
      <c r="BJ373" s="179">
        <v>706.65800000000002</v>
      </c>
      <c r="BK373" s="179">
        <v>-1747.098</v>
      </c>
      <c r="BL373" s="179">
        <v>-96.477000000000004</v>
      </c>
      <c r="BM373" s="179">
        <v>2213.6869999999999</v>
      </c>
      <c r="BN373" s="179">
        <v>-4859.8620000000001</v>
      </c>
      <c r="BO373" s="179">
        <v>-653.39199999999994</v>
      </c>
      <c r="BP373" s="179">
        <v>2171.9610000000002</v>
      </c>
      <c r="BQ373" s="179">
        <v>-1041.587</v>
      </c>
      <c r="BR373" s="179">
        <v>600.88200000000006</v>
      </c>
      <c r="BS373" s="179">
        <v>-1403.5920000000001</v>
      </c>
      <c r="BT373" s="179">
        <v>391.67399999999998</v>
      </c>
      <c r="BU373" s="179">
        <v>-2265.9960000000001</v>
      </c>
      <c r="BV373" s="179">
        <v>651.13400000000001</v>
      </c>
      <c r="BW373" s="179">
        <v>1831.0309999999999</v>
      </c>
      <c r="BX373" s="179">
        <v>620.83500000000004</v>
      </c>
      <c r="BY373" s="179">
        <v>474.03899999999999</v>
      </c>
      <c r="BZ373" s="179">
        <v>500.32000000000005</v>
      </c>
      <c r="CA373" s="179">
        <v>363.08999999999992</v>
      </c>
      <c r="CB373" s="179">
        <v>552.05700000000002</v>
      </c>
      <c r="CC373" s="179">
        <v>1307.5129999999999</v>
      </c>
      <c r="CD373" s="179">
        <v>4000.5390000000002</v>
      </c>
      <c r="CE373" s="179">
        <v>964.25400000000002</v>
      </c>
      <c r="CF373" s="179">
        <v>908.745</v>
      </c>
      <c r="CG373" s="179">
        <v>870.36400000000003</v>
      </c>
      <c r="CH373" s="179">
        <v>1004.9559999999999</v>
      </c>
      <c r="CI373" s="179">
        <v>-1006.898</v>
      </c>
      <c r="CJ373" s="179">
        <v>-1287.1389999999999</v>
      </c>
      <c r="CK373" s="179">
        <v>3949.4990000000003</v>
      </c>
      <c r="CL373" s="179">
        <v>-3744.6280000000006</v>
      </c>
      <c r="CM373" s="179">
        <v>614.35299999999995</v>
      </c>
      <c r="CN373" s="179">
        <v>3276.5479999999998</v>
      </c>
      <c r="CO373" s="179">
        <v>-3510.5880000000002</v>
      </c>
      <c r="CP373" s="179">
        <v>-1974.7049999999999</v>
      </c>
      <c r="CQ373" s="179">
        <v>1389.607</v>
      </c>
      <c r="CR373" s="179">
        <v>109.706</v>
      </c>
      <c r="CS373" s="179">
        <v>-4936.7609999999995</v>
      </c>
      <c r="CT373" s="179">
        <v>1682.155</v>
      </c>
      <c r="CU373" s="179">
        <v>-3766.5659999999998</v>
      </c>
      <c r="CV373" s="179">
        <v>-1170.1959999999999</v>
      </c>
      <c r="CW373" s="179">
        <v>1353.038</v>
      </c>
      <c r="CX373" s="179">
        <v>-1060.489</v>
      </c>
      <c r="CY373" s="179">
        <v>1682.155</v>
      </c>
      <c r="CZ373" s="179">
        <v>-1206.7640000000001</v>
      </c>
      <c r="DA373" s="179">
        <v>-1426.175</v>
      </c>
      <c r="DB373" s="179">
        <v>-1462.7440000000001</v>
      </c>
      <c r="DC373" s="179">
        <v>694.803</v>
      </c>
      <c r="DD373" s="179">
        <v>2230.6849999999999</v>
      </c>
      <c r="DE373" s="179">
        <v>-2300.694</v>
      </c>
      <c r="DF373" s="179">
        <v>4483.2719999999999</v>
      </c>
      <c r="DG373" s="179">
        <v>-630.59700000000009</v>
      </c>
      <c r="DH373" s="179">
        <v>681.63200000000006</v>
      </c>
      <c r="DI373" s="179">
        <v>-2088.509</v>
      </c>
      <c r="DJ373" s="179">
        <v>1353.2350000000001</v>
      </c>
      <c r="DK373" s="179">
        <v>432.96600000000001</v>
      </c>
      <c r="DL373" s="179">
        <v>-238.26000000000002</v>
      </c>
      <c r="DM373" s="179">
        <v>3076.2910000000002</v>
      </c>
      <c r="DN373" s="179">
        <v>614.85200000000009</v>
      </c>
      <c r="DO373" s="179">
        <v>-1482.818</v>
      </c>
      <c r="DP373" s="179">
        <v>1154.9259999999999</v>
      </c>
      <c r="DQ373" s="179">
        <v>-1154.789</v>
      </c>
      <c r="DR373" s="179">
        <v>-1529.96</v>
      </c>
      <c r="DS373" s="179">
        <v>1795.337</v>
      </c>
      <c r="DT373" s="179">
        <v>1263.269</v>
      </c>
      <c r="DU373" s="179">
        <v>1583.502</v>
      </c>
      <c r="DV373" s="179">
        <v>-995.53700000000003</v>
      </c>
      <c r="DW373" s="179">
        <v>1697.954</v>
      </c>
      <c r="DX373" s="179">
        <v>-706.01</v>
      </c>
      <c r="DY373" s="179">
        <v>498.952</v>
      </c>
      <c r="DZ373" s="179">
        <v>-250.76499999999999</v>
      </c>
      <c r="EA373" s="179">
        <v>1077.489</v>
      </c>
      <c r="EB373" s="179">
        <v>454.50099999999998</v>
      </c>
      <c r="EC373" s="179">
        <v>999.05000000000007</v>
      </c>
      <c r="ED373" s="179">
        <v>-1684.1599999999999</v>
      </c>
      <c r="EE373" s="179">
        <v>2531.9939999999997</v>
      </c>
      <c r="EF373" s="278">
        <f t="shared" si="10"/>
        <v>2614.9029999999998</v>
      </c>
      <c r="EG373" s="278">
        <f t="shared" si="11"/>
        <v>6470.2390000000005</v>
      </c>
    </row>
    <row r="374" spans="1:137" x14ac:dyDescent="0.2">
      <c r="A374" s="201" t="str">
        <f>IF('1'!$A$1=1,B374,C374)</f>
        <v xml:space="preserve">Central bank </v>
      </c>
      <c r="B374" s="202" t="s">
        <v>202</v>
      </c>
      <c r="C374" s="202" t="s">
        <v>104</v>
      </c>
      <c r="D374" s="179">
        <v>0</v>
      </c>
      <c r="E374" s="179">
        <v>0</v>
      </c>
      <c r="F374" s="179">
        <v>0</v>
      </c>
      <c r="G374" s="179">
        <v>0</v>
      </c>
      <c r="H374" s="179">
        <v>0</v>
      </c>
      <c r="I374" s="179">
        <v>0</v>
      </c>
      <c r="J374" s="179">
        <v>0</v>
      </c>
      <c r="K374" s="179">
        <v>0</v>
      </c>
      <c r="L374" s="179">
        <v>0</v>
      </c>
      <c r="M374" s="179">
        <v>0</v>
      </c>
      <c r="N374" s="179">
        <v>0</v>
      </c>
      <c r="O374" s="179">
        <v>0</v>
      </c>
      <c r="P374" s="179">
        <v>0</v>
      </c>
      <c r="Q374" s="179">
        <v>0</v>
      </c>
      <c r="R374" s="179">
        <v>0</v>
      </c>
      <c r="S374" s="179">
        <v>0</v>
      </c>
      <c r="T374" s="179">
        <v>0</v>
      </c>
      <c r="U374" s="179">
        <v>0</v>
      </c>
      <c r="V374" s="179">
        <v>0</v>
      </c>
      <c r="W374" s="179">
        <v>0</v>
      </c>
      <c r="X374" s="179">
        <v>0</v>
      </c>
      <c r="Y374" s="179">
        <v>0</v>
      </c>
      <c r="Z374" s="179">
        <v>0</v>
      </c>
      <c r="AA374" s="179">
        <v>0</v>
      </c>
      <c r="AB374" s="179">
        <v>0</v>
      </c>
      <c r="AC374" s="179">
        <v>0</v>
      </c>
      <c r="AD374" s="179">
        <v>0</v>
      </c>
      <c r="AE374" s="179">
        <v>0</v>
      </c>
      <c r="AF374" s="179">
        <v>0</v>
      </c>
      <c r="AG374" s="179">
        <v>0</v>
      </c>
      <c r="AH374" s="179">
        <v>0</v>
      </c>
      <c r="AI374" s="179">
        <v>0</v>
      </c>
      <c r="AJ374" s="179">
        <v>0</v>
      </c>
      <c r="AK374" s="179">
        <v>0</v>
      </c>
      <c r="AL374" s="179">
        <v>0</v>
      </c>
      <c r="AM374" s="179">
        <v>0</v>
      </c>
      <c r="AN374" s="179">
        <v>0</v>
      </c>
      <c r="AO374" s="179">
        <v>0</v>
      </c>
      <c r="AP374" s="179">
        <v>0</v>
      </c>
      <c r="AQ374" s="179">
        <v>0</v>
      </c>
      <c r="AR374" s="179">
        <v>0</v>
      </c>
      <c r="AS374" s="179">
        <v>0</v>
      </c>
      <c r="AT374" s="179">
        <v>0</v>
      </c>
      <c r="AU374" s="179">
        <v>0</v>
      </c>
      <c r="AV374" s="179">
        <v>0</v>
      </c>
      <c r="AW374" s="179">
        <v>0</v>
      </c>
      <c r="AX374" s="179">
        <v>0</v>
      </c>
      <c r="AY374" s="179">
        <v>0</v>
      </c>
      <c r="AZ374" s="179">
        <v>0</v>
      </c>
      <c r="BA374" s="179">
        <v>0</v>
      </c>
      <c r="BB374" s="179">
        <v>0</v>
      </c>
      <c r="BC374" s="179">
        <v>0</v>
      </c>
      <c r="BD374" s="179">
        <v>0</v>
      </c>
      <c r="BE374" s="179">
        <v>0</v>
      </c>
      <c r="BF374" s="179">
        <v>0</v>
      </c>
      <c r="BG374" s="179">
        <v>0</v>
      </c>
      <c r="BH374" s="179">
        <v>0</v>
      </c>
      <c r="BI374" s="179">
        <v>0</v>
      </c>
      <c r="BJ374" s="179">
        <v>0</v>
      </c>
      <c r="BK374" s="179">
        <v>0</v>
      </c>
      <c r="BL374" s="179">
        <v>0</v>
      </c>
      <c r="BM374" s="179">
        <v>0</v>
      </c>
      <c r="BN374" s="179">
        <v>0</v>
      </c>
      <c r="BO374" s="179">
        <v>0</v>
      </c>
      <c r="BP374" s="179">
        <v>0</v>
      </c>
      <c r="BQ374" s="179">
        <v>0</v>
      </c>
      <c r="BR374" s="179">
        <v>0</v>
      </c>
      <c r="BS374" s="179">
        <v>0</v>
      </c>
      <c r="BT374" s="179">
        <v>0</v>
      </c>
      <c r="BU374" s="179">
        <v>0</v>
      </c>
      <c r="BV374" s="179">
        <v>0</v>
      </c>
      <c r="BW374" s="179">
        <v>0</v>
      </c>
      <c r="BX374" s="179">
        <v>0</v>
      </c>
      <c r="BY374" s="179">
        <v>0</v>
      </c>
      <c r="BZ374" s="179">
        <v>0</v>
      </c>
      <c r="CA374" s="179">
        <v>0</v>
      </c>
      <c r="CB374" s="179">
        <v>0</v>
      </c>
      <c r="CC374" s="179">
        <v>0</v>
      </c>
      <c r="CD374" s="179">
        <v>0</v>
      </c>
      <c r="CE374" s="179">
        <v>0</v>
      </c>
      <c r="CF374" s="179">
        <v>0</v>
      </c>
      <c r="CG374" s="179">
        <v>0</v>
      </c>
      <c r="CH374" s="179">
        <v>0</v>
      </c>
      <c r="CI374" s="179">
        <v>0</v>
      </c>
      <c r="CJ374" s="179">
        <v>0</v>
      </c>
      <c r="CK374" s="179">
        <v>0</v>
      </c>
      <c r="CL374" s="179">
        <v>2340.3919999999998</v>
      </c>
      <c r="CM374" s="179">
        <v>526.58799999999997</v>
      </c>
      <c r="CN374" s="179">
        <v>2866.98</v>
      </c>
      <c r="CO374" s="179">
        <v>-2603.6860000000001</v>
      </c>
      <c r="CP374" s="179">
        <v>-3185.0079999999998</v>
      </c>
      <c r="CQ374" s="179">
        <v>0</v>
      </c>
      <c r="CR374" s="179">
        <v>0</v>
      </c>
      <c r="CS374" s="179">
        <v>0</v>
      </c>
      <c r="CT374" s="179">
        <v>511.96</v>
      </c>
      <c r="CU374" s="179">
        <v>-511.96</v>
      </c>
      <c r="CV374" s="179">
        <v>0</v>
      </c>
      <c r="CW374" s="179">
        <v>0</v>
      </c>
      <c r="CX374" s="179">
        <v>0</v>
      </c>
      <c r="CY374" s="179">
        <v>0</v>
      </c>
      <c r="CZ374" s="179">
        <v>0</v>
      </c>
      <c r="DA374" s="179">
        <v>0</v>
      </c>
      <c r="DB374" s="179">
        <v>0</v>
      </c>
      <c r="DC374" s="179">
        <v>0</v>
      </c>
      <c r="DD374" s="179">
        <v>0</v>
      </c>
      <c r="DE374" s="179">
        <v>0</v>
      </c>
      <c r="DF374" s="179">
        <v>0</v>
      </c>
      <c r="DG374" s="179">
        <v>0</v>
      </c>
      <c r="DH374" s="179">
        <v>0</v>
      </c>
      <c r="DI374" s="179">
        <v>0</v>
      </c>
      <c r="DJ374" s="179">
        <v>0</v>
      </c>
      <c r="DK374" s="179">
        <v>0</v>
      </c>
      <c r="DL374" s="179">
        <v>0</v>
      </c>
      <c r="DM374" s="179">
        <v>0</v>
      </c>
      <c r="DN374" s="179">
        <v>0</v>
      </c>
      <c r="DO374" s="179">
        <v>0</v>
      </c>
      <c r="DP374" s="179">
        <v>0</v>
      </c>
      <c r="DQ374" s="179">
        <v>0</v>
      </c>
      <c r="DR374" s="179">
        <v>0</v>
      </c>
      <c r="DS374" s="179">
        <v>0</v>
      </c>
      <c r="DT374" s="179">
        <v>0</v>
      </c>
      <c r="DU374" s="179">
        <v>0</v>
      </c>
      <c r="DV374" s="179">
        <v>0</v>
      </c>
      <c r="DW374" s="179">
        <v>0</v>
      </c>
      <c r="DX374" s="179">
        <v>0</v>
      </c>
      <c r="DY374" s="179">
        <v>0</v>
      </c>
      <c r="DZ374" s="179">
        <v>0</v>
      </c>
      <c r="EA374" s="179">
        <v>0</v>
      </c>
      <c r="EB374" s="179">
        <v>0</v>
      </c>
      <c r="EC374" s="179">
        <v>0</v>
      </c>
      <c r="ED374" s="179">
        <v>0</v>
      </c>
      <c r="EE374" s="179">
        <v>0</v>
      </c>
      <c r="EF374" s="278">
        <f t="shared" si="10"/>
        <v>0</v>
      </c>
      <c r="EG374" s="278">
        <f t="shared" si="11"/>
        <v>0</v>
      </c>
    </row>
    <row r="375" spans="1:137" x14ac:dyDescent="0.2">
      <c r="A375" s="242" t="str">
        <f>IF('1'!$A$1=1,B375,C375)</f>
        <v>Long-term</v>
      </c>
      <c r="B375" s="243" t="s">
        <v>175</v>
      </c>
      <c r="C375" s="243" t="s">
        <v>174</v>
      </c>
      <c r="D375" s="176">
        <v>0</v>
      </c>
      <c r="E375" s="176">
        <v>0</v>
      </c>
      <c r="F375" s="176">
        <v>0</v>
      </c>
      <c r="G375" s="176">
        <v>0</v>
      </c>
      <c r="H375" s="176">
        <v>0</v>
      </c>
      <c r="I375" s="176">
        <v>0</v>
      </c>
      <c r="J375" s="176">
        <v>0</v>
      </c>
      <c r="K375" s="176">
        <v>0</v>
      </c>
      <c r="L375" s="176">
        <v>0</v>
      </c>
      <c r="M375" s="176">
        <v>0</v>
      </c>
      <c r="N375" s="176">
        <v>0</v>
      </c>
      <c r="O375" s="176">
        <v>0</v>
      </c>
      <c r="P375" s="176">
        <v>0</v>
      </c>
      <c r="Q375" s="176">
        <v>0</v>
      </c>
      <c r="R375" s="176">
        <v>0</v>
      </c>
      <c r="S375" s="176">
        <v>0</v>
      </c>
      <c r="T375" s="176">
        <v>0</v>
      </c>
      <c r="U375" s="176">
        <v>0</v>
      </c>
      <c r="V375" s="176">
        <v>0</v>
      </c>
      <c r="W375" s="176">
        <v>0</v>
      </c>
      <c r="X375" s="176">
        <v>0</v>
      </c>
      <c r="Y375" s="176">
        <v>0</v>
      </c>
      <c r="Z375" s="176">
        <v>0</v>
      </c>
      <c r="AA375" s="176">
        <v>0</v>
      </c>
      <c r="AB375" s="176">
        <v>0</v>
      </c>
      <c r="AC375" s="176">
        <v>0</v>
      </c>
      <c r="AD375" s="176">
        <v>0</v>
      </c>
      <c r="AE375" s="176">
        <v>0</v>
      </c>
      <c r="AF375" s="176">
        <v>0</v>
      </c>
      <c r="AG375" s="176">
        <v>0</v>
      </c>
      <c r="AH375" s="176">
        <v>0</v>
      </c>
      <c r="AI375" s="176">
        <v>0</v>
      </c>
      <c r="AJ375" s="176">
        <v>0</v>
      </c>
      <c r="AK375" s="176">
        <v>0</v>
      </c>
      <c r="AL375" s="176">
        <v>0</v>
      </c>
      <c r="AM375" s="176">
        <v>0</v>
      </c>
      <c r="AN375" s="176">
        <v>0</v>
      </c>
      <c r="AO375" s="176">
        <v>0</v>
      </c>
      <c r="AP375" s="176">
        <v>0</v>
      </c>
      <c r="AQ375" s="176">
        <v>0</v>
      </c>
      <c r="AR375" s="176">
        <v>0</v>
      </c>
      <c r="AS375" s="176">
        <v>0</v>
      </c>
      <c r="AT375" s="176">
        <v>0</v>
      </c>
      <c r="AU375" s="176">
        <v>0</v>
      </c>
      <c r="AV375" s="176">
        <v>0</v>
      </c>
      <c r="AW375" s="176">
        <v>0</v>
      </c>
      <c r="AX375" s="176">
        <v>0</v>
      </c>
      <c r="AY375" s="176">
        <v>0</v>
      </c>
      <c r="AZ375" s="176">
        <v>0</v>
      </c>
      <c r="BA375" s="176">
        <v>0</v>
      </c>
      <c r="BB375" s="176">
        <v>0</v>
      </c>
      <c r="BC375" s="176">
        <v>0</v>
      </c>
      <c r="BD375" s="176">
        <v>0</v>
      </c>
      <c r="BE375" s="176">
        <v>0</v>
      </c>
      <c r="BF375" s="176">
        <v>0</v>
      </c>
      <c r="BG375" s="176">
        <v>0</v>
      </c>
      <c r="BH375" s="176">
        <v>0</v>
      </c>
      <c r="BI375" s="176">
        <v>0</v>
      </c>
      <c r="BJ375" s="176">
        <v>0</v>
      </c>
      <c r="BK375" s="176">
        <v>0</v>
      </c>
      <c r="BL375" s="176">
        <v>0</v>
      </c>
      <c r="BM375" s="176">
        <v>0</v>
      </c>
      <c r="BN375" s="176">
        <v>0</v>
      </c>
      <c r="BO375" s="176">
        <v>0</v>
      </c>
      <c r="BP375" s="176">
        <v>0</v>
      </c>
      <c r="BQ375" s="176">
        <v>0</v>
      </c>
      <c r="BR375" s="176">
        <v>0</v>
      </c>
      <c r="BS375" s="176">
        <v>0</v>
      </c>
      <c r="BT375" s="176">
        <v>0</v>
      </c>
      <c r="BU375" s="176">
        <v>0</v>
      </c>
      <c r="BV375" s="176">
        <v>0</v>
      </c>
      <c r="BW375" s="176">
        <v>0</v>
      </c>
      <c r="BX375" s="176">
        <v>0</v>
      </c>
      <c r="BY375" s="176">
        <v>0</v>
      </c>
      <c r="BZ375" s="176">
        <v>0</v>
      </c>
      <c r="CA375" s="176">
        <v>0</v>
      </c>
      <c r="CB375" s="176">
        <v>0</v>
      </c>
      <c r="CC375" s="176">
        <v>0</v>
      </c>
      <c r="CD375" s="176">
        <v>0</v>
      </c>
      <c r="CE375" s="176">
        <v>0</v>
      </c>
      <c r="CF375" s="176">
        <v>0</v>
      </c>
      <c r="CG375" s="176">
        <v>0</v>
      </c>
      <c r="CH375" s="176">
        <v>0</v>
      </c>
      <c r="CI375" s="176">
        <v>0</v>
      </c>
      <c r="CJ375" s="176">
        <v>0</v>
      </c>
      <c r="CK375" s="176">
        <v>0</v>
      </c>
      <c r="CL375" s="176">
        <v>2340.3919999999998</v>
      </c>
      <c r="CM375" s="176">
        <v>526.58799999999997</v>
      </c>
      <c r="CN375" s="176">
        <v>2866.98</v>
      </c>
      <c r="CO375" s="176">
        <v>-2603.6860000000001</v>
      </c>
      <c r="CP375" s="176">
        <v>-3185.0079999999998</v>
      </c>
      <c r="CQ375" s="176">
        <v>0</v>
      </c>
      <c r="CR375" s="176">
        <v>0</v>
      </c>
      <c r="CS375" s="176">
        <v>0</v>
      </c>
      <c r="CT375" s="176">
        <v>511.96</v>
      </c>
      <c r="CU375" s="176">
        <v>-511.96</v>
      </c>
      <c r="CV375" s="176">
        <v>0</v>
      </c>
      <c r="CW375" s="176">
        <v>0</v>
      </c>
      <c r="CX375" s="176">
        <v>0</v>
      </c>
      <c r="CY375" s="176">
        <v>0</v>
      </c>
      <c r="CZ375" s="176">
        <v>0</v>
      </c>
      <c r="DA375" s="176">
        <v>0</v>
      </c>
      <c r="DB375" s="176">
        <v>0</v>
      </c>
      <c r="DC375" s="176">
        <v>0</v>
      </c>
      <c r="DD375" s="176">
        <v>0</v>
      </c>
      <c r="DE375" s="176">
        <v>0</v>
      </c>
      <c r="DF375" s="176">
        <v>0</v>
      </c>
      <c r="DG375" s="176">
        <v>0</v>
      </c>
      <c r="DH375" s="176">
        <v>0</v>
      </c>
      <c r="DI375" s="176">
        <v>0</v>
      </c>
      <c r="DJ375" s="176">
        <v>0</v>
      </c>
      <c r="DK375" s="176">
        <v>0</v>
      </c>
      <c r="DL375" s="176">
        <v>0</v>
      </c>
      <c r="DM375" s="176">
        <v>0</v>
      </c>
      <c r="DN375" s="176">
        <v>0</v>
      </c>
      <c r="DO375" s="176">
        <v>0</v>
      </c>
      <c r="DP375" s="176">
        <v>0</v>
      </c>
      <c r="DQ375" s="176">
        <v>0</v>
      </c>
      <c r="DR375" s="176">
        <v>0</v>
      </c>
      <c r="DS375" s="176">
        <v>0</v>
      </c>
      <c r="DT375" s="176">
        <v>0</v>
      </c>
      <c r="DU375" s="176">
        <v>0</v>
      </c>
      <c r="DV375" s="176">
        <v>0</v>
      </c>
      <c r="DW375" s="176">
        <v>0</v>
      </c>
      <c r="DX375" s="176">
        <v>0</v>
      </c>
      <c r="DY375" s="176">
        <v>0</v>
      </c>
      <c r="DZ375" s="176">
        <v>0</v>
      </c>
      <c r="EA375" s="176">
        <v>0</v>
      </c>
      <c r="EB375" s="176">
        <v>0</v>
      </c>
      <c r="EC375" s="176">
        <v>0</v>
      </c>
      <c r="ED375" s="176">
        <v>0</v>
      </c>
      <c r="EE375" s="176">
        <v>0</v>
      </c>
      <c r="EF375" s="277">
        <f t="shared" si="10"/>
        <v>0</v>
      </c>
      <c r="EG375" s="277">
        <f t="shared" si="11"/>
        <v>0</v>
      </c>
    </row>
    <row r="376" spans="1:137" s="9" customFormat="1" ht="25.5" x14ac:dyDescent="0.2">
      <c r="A376" s="201" t="str">
        <f>IF('1'!$A$1=1,B376,C376)</f>
        <v>Deposit-taking corporations, except the central bank</v>
      </c>
      <c r="B376" s="202" t="s">
        <v>393</v>
      </c>
      <c r="C376" s="202" t="s">
        <v>400</v>
      </c>
      <c r="D376" s="179">
        <v>-1438.954</v>
      </c>
      <c r="E376" s="179">
        <v>-3402.7049999999999</v>
      </c>
      <c r="F376" s="179">
        <v>-10186.222</v>
      </c>
      <c r="G376" s="179">
        <v>-6653.8760000000002</v>
      </c>
      <c r="H376" s="179">
        <v>-9453.6949999999997</v>
      </c>
      <c r="I376" s="179">
        <v>-4182.8680000000004</v>
      </c>
      <c r="J376" s="179">
        <v>1566.5309999999999</v>
      </c>
      <c r="K376" s="179">
        <v>-18707.239999999998</v>
      </c>
      <c r="L376" s="179">
        <v>-5315.1549999999997</v>
      </c>
      <c r="M376" s="179">
        <v>371.30200000000002</v>
      </c>
      <c r="N376" s="179">
        <v>-1142.319</v>
      </c>
      <c r="O376" s="179">
        <v>-25117.198999999997</v>
      </c>
      <c r="P376" s="179">
        <v>412.41500000000019</v>
      </c>
      <c r="Q376" s="179">
        <v>-14516.179</v>
      </c>
      <c r="R376" s="179">
        <v>-5956.4929999999995</v>
      </c>
      <c r="S376" s="179">
        <v>-6227.9679999999998</v>
      </c>
      <c r="T376" s="179">
        <v>-7183.8459999999995</v>
      </c>
      <c r="U376" s="179">
        <v>-548.93000000000006</v>
      </c>
      <c r="V376" s="179">
        <v>-9058.125</v>
      </c>
      <c r="W376" s="179">
        <v>-1228.175</v>
      </c>
      <c r="X376" s="179">
        <v>-5833.1530000000002</v>
      </c>
      <c r="Y376" s="179">
        <v>5718.1149999999998</v>
      </c>
      <c r="Z376" s="179">
        <v>-2955.6080000000002</v>
      </c>
      <c r="AA376" s="179">
        <v>4428.5650000000005</v>
      </c>
      <c r="AB376" s="179">
        <v>-8389.5390000000007</v>
      </c>
      <c r="AC376" s="179">
        <v>-1648.6940000000002</v>
      </c>
      <c r="AD376" s="179">
        <v>-1485.0859999999998</v>
      </c>
      <c r="AE376" s="179">
        <v>-4109.0950000000003</v>
      </c>
      <c r="AF376" s="179">
        <v>1585.422</v>
      </c>
      <c r="AG376" s="179">
        <v>-11174.592000000001</v>
      </c>
      <c r="AH376" s="179">
        <v>-2077.5450000000001</v>
      </c>
      <c r="AI376" s="179">
        <v>-3101.8680000000004</v>
      </c>
      <c r="AJ376" s="179">
        <v>287.19499999999994</v>
      </c>
      <c r="AK376" s="179">
        <v>-2905.3920000000003</v>
      </c>
      <c r="AL376" s="179">
        <v>-4806.95</v>
      </c>
      <c r="AM376" s="179">
        <v>330.19800000000004</v>
      </c>
      <c r="AN376" s="179">
        <v>-1819.797</v>
      </c>
      <c r="AO376" s="179">
        <v>-2336.7110000000002</v>
      </c>
      <c r="AP376" s="179">
        <v>1290.7190000000001</v>
      </c>
      <c r="AQ376" s="179">
        <v>1542.953</v>
      </c>
      <c r="AR376" s="179">
        <v>-3037.0219999999999</v>
      </c>
      <c r="AS376" s="179">
        <v>-7913.0550000000003</v>
      </c>
      <c r="AT376" s="179">
        <v>475.2120000000001</v>
      </c>
      <c r="AU376" s="179">
        <v>-1786.3429999999998</v>
      </c>
      <c r="AV376" s="179">
        <v>704.78200000000015</v>
      </c>
      <c r="AW376" s="179">
        <v>112.50900000000001</v>
      </c>
      <c r="AX376" s="179">
        <v>-642.47</v>
      </c>
      <c r="AY376" s="179">
        <v>-1055.9880000000001</v>
      </c>
      <c r="AZ376" s="179">
        <v>250.91300000000001</v>
      </c>
      <c r="BA376" s="179">
        <v>-9125.9880000000012</v>
      </c>
      <c r="BB376" s="179">
        <v>-590.99800000000005</v>
      </c>
      <c r="BC376" s="179">
        <v>482.60699999999997</v>
      </c>
      <c r="BD376" s="179">
        <v>4220.6149999999998</v>
      </c>
      <c r="BE376" s="179">
        <v>2014.008</v>
      </c>
      <c r="BF376" s="179">
        <v>-3991.46</v>
      </c>
      <c r="BG376" s="179">
        <v>656.42200000000003</v>
      </c>
      <c r="BH376" s="179">
        <v>173.38800000000001</v>
      </c>
      <c r="BI376" s="179">
        <v>372.12299999999999</v>
      </c>
      <c r="BJ376" s="179">
        <v>706.65800000000002</v>
      </c>
      <c r="BK376" s="179">
        <v>-1747.098</v>
      </c>
      <c r="BL376" s="179">
        <v>-96.477000000000004</v>
      </c>
      <c r="BM376" s="179">
        <v>2213.6869999999999</v>
      </c>
      <c r="BN376" s="179">
        <v>-4859.8620000000001</v>
      </c>
      <c r="BO376" s="179">
        <v>-653.39199999999994</v>
      </c>
      <c r="BP376" s="179">
        <v>2171.9610000000002</v>
      </c>
      <c r="BQ376" s="179">
        <v>-1041.587</v>
      </c>
      <c r="BR376" s="179">
        <v>600.88200000000006</v>
      </c>
      <c r="BS376" s="179">
        <v>-1403.5920000000001</v>
      </c>
      <c r="BT376" s="179">
        <v>391.67399999999998</v>
      </c>
      <c r="BU376" s="179">
        <v>-2265.9960000000001</v>
      </c>
      <c r="BV376" s="179">
        <v>651.13400000000001</v>
      </c>
      <c r="BW376" s="179">
        <v>1831.0309999999999</v>
      </c>
      <c r="BX376" s="179">
        <v>620.83500000000004</v>
      </c>
      <c r="BY376" s="179">
        <v>474.03899999999999</v>
      </c>
      <c r="BZ376" s="179">
        <v>500.32000000000005</v>
      </c>
      <c r="CA376" s="179">
        <v>363.08999999999992</v>
      </c>
      <c r="CB376" s="179">
        <v>552.05700000000002</v>
      </c>
      <c r="CC376" s="179">
        <v>1307.5129999999999</v>
      </c>
      <c r="CD376" s="179">
        <v>4000.5390000000002</v>
      </c>
      <c r="CE376" s="179">
        <v>964.25400000000002</v>
      </c>
      <c r="CF376" s="179">
        <v>908.745</v>
      </c>
      <c r="CG376" s="179">
        <v>870.36400000000003</v>
      </c>
      <c r="CH376" s="179">
        <v>1004.9559999999999</v>
      </c>
      <c r="CI376" s="179">
        <v>-1006.898</v>
      </c>
      <c r="CJ376" s="179">
        <v>-1287.1389999999999</v>
      </c>
      <c r="CK376" s="179">
        <v>3949.4990000000003</v>
      </c>
      <c r="CL376" s="179">
        <v>-6085.02</v>
      </c>
      <c r="CM376" s="179">
        <v>87.765000000000001</v>
      </c>
      <c r="CN376" s="179">
        <v>409.56799999999998</v>
      </c>
      <c r="CO376" s="179">
        <v>-906.90200000000004</v>
      </c>
      <c r="CP376" s="179">
        <v>1210.3029999999999</v>
      </c>
      <c r="CQ376" s="179">
        <v>1389.607</v>
      </c>
      <c r="CR376" s="179">
        <v>109.706</v>
      </c>
      <c r="CS376" s="179">
        <v>-4936.7609999999995</v>
      </c>
      <c r="CT376" s="179">
        <v>1170.1949999999999</v>
      </c>
      <c r="CU376" s="179">
        <v>-3254.6059999999998</v>
      </c>
      <c r="CV376" s="179">
        <v>-1170.1959999999999</v>
      </c>
      <c r="CW376" s="179">
        <v>1353.038</v>
      </c>
      <c r="CX376" s="179">
        <v>-1060.489</v>
      </c>
      <c r="CY376" s="179">
        <v>1682.155</v>
      </c>
      <c r="CZ376" s="179">
        <v>-1206.7640000000001</v>
      </c>
      <c r="DA376" s="179">
        <v>-1426.175</v>
      </c>
      <c r="DB376" s="179">
        <v>-1462.7440000000001</v>
      </c>
      <c r="DC376" s="179">
        <v>694.803</v>
      </c>
      <c r="DD376" s="179">
        <v>2230.6849999999999</v>
      </c>
      <c r="DE376" s="179">
        <v>-2300.694</v>
      </c>
      <c r="DF376" s="179">
        <v>4483.2719999999999</v>
      </c>
      <c r="DG376" s="179">
        <v>-630.59700000000009</v>
      </c>
      <c r="DH376" s="179">
        <v>681.63200000000006</v>
      </c>
      <c r="DI376" s="179">
        <v>-2088.509</v>
      </c>
      <c r="DJ376" s="179">
        <v>1353.2350000000001</v>
      </c>
      <c r="DK376" s="179">
        <v>432.96600000000001</v>
      </c>
      <c r="DL376" s="179">
        <v>-238.26000000000002</v>
      </c>
      <c r="DM376" s="179">
        <v>3076.2910000000002</v>
      </c>
      <c r="DN376" s="179">
        <v>614.85200000000009</v>
      </c>
      <c r="DO376" s="179">
        <v>-1482.818</v>
      </c>
      <c r="DP376" s="179">
        <v>1154.9259999999999</v>
      </c>
      <c r="DQ376" s="179">
        <v>-1154.789</v>
      </c>
      <c r="DR376" s="179">
        <v>-1529.96</v>
      </c>
      <c r="DS376" s="179">
        <v>1795.337</v>
      </c>
      <c r="DT376" s="179">
        <v>1263.269</v>
      </c>
      <c r="DU376" s="179">
        <v>1583.502</v>
      </c>
      <c r="DV376" s="179">
        <v>-995.53700000000003</v>
      </c>
      <c r="DW376" s="179">
        <v>1697.954</v>
      </c>
      <c r="DX376" s="179">
        <v>-706.01</v>
      </c>
      <c r="DY376" s="179">
        <v>498.952</v>
      </c>
      <c r="DZ376" s="179">
        <v>-250.76499999999999</v>
      </c>
      <c r="EA376" s="179">
        <v>1077.489</v>
      </c>
      <c r="EB376" s="179">
        <v>454.50099999999998</v>
      </c>
      <c r="EC376" s="179">
        <v>999.05000000000007</v>
      </c>
      <c r="ED376" s="179">
        <v>-1684.1599999999999</v>
      </c>
      <c r="EE376" s="179">
        <v>2531.9939999999997</v>
      </c>
      <c r="EF376" s="278">
        <f t="shared" si="10"/>
        <v>2614.9029999999998</v>
      </c>
      <c r="EG376" s="278">
        <f t="shared" si="11"/>
        <v>6470.2390000000005</v>
      </c>
    </row>
    <row r="377" spans="1:137" x14ac:dyDescent="0.2">
      <c r="A377" s="242" t="str">
        <f>IF('1'!$A$1=1,B377,C377)</f>
        <v>Of which: Interbank positions</v>
      </c>
      <c r="B377" s="243" t="s">
        <v>397</v>
      </c>
      <c r="C377" s="243" t="s">
        <v>396</v>
      </c>
      <c r="D377" s="176">
        <v>-3336.4760000000001</v>
      </c>
      <c r="E377" s="176">
        <v>-660.95699999999999</v>
      </c>
      <c r="F377" s="176">
        <v>-17674.723999999998</v>
      </c>
      <c r="G377" s="176">
        <v>-2793.2649999999999</v>
      </c>
      <c r="H377" s="176">
        <v>-8993.56</v>
      </c>
      <c r="I377" s="176">
        <v>-5010.9480000000003</v>
      </c>
      <c r="J377" s="176">
        <v>2241.009</v>
      </c>
      <c r="K377" s="176">
        <v>-18620.733</v>
      </c>
      <c r="L377" s="176">
        <v>-4727.0020000000004</v>
      </c>
      <c r="M377" s="176">
        <v>-218.41300000000001</v>
      </c>
      <c r="N377" s="176">
        <v>-885.88</v>
      </c>
      <c r="O377" s="176">
        <v>-23899.962</v>
      </c>
      <c r="P377" s="176">
        <v>-388.15499999999997</v>
      </c>
      <c r="Q377" s="176">
        <v>-14173.069</v>
      </c>
      <c r="R377" s="176">
        <v>-5613.8630000000003</v>
      </c>
      <c r="S377" s="176">
        <v>-4843.9750000000004</v>
      </c>
      <c r="T377" s="176">
        <v>-7309.8779999999997</v>
      </c>
      <c r="U377" s="176">
        <v>-2769.5990000000002</v>
      </c>
      <c r="V377" s="176">
        <v>-8661.0570000000007</v>
      </c>
      <c r="W377" s="176">
        <v>-5439.0640000000003</v>
      </c>
      <c r="X377" s="176">
        <v>-6095.9070000000002</v>
      </c>
      <c r="Y377" s="176">
        <v>-2369.6689999999999</v>
      </c>
      <c r="Z377" s="176">
        <v>-4471.9629999999997</v>
      </c>
      <c r="AA377" s="176">
        <v>943.36300000000006</v>
      </c>
      <c r="AB377" s="176">
        <v>-8253.7860000000001</v>
      </c>
      <c r="AC377" s="176">
        <v>-2837.9160000000002</v>
      </c>
      <c r="AD377" s="176">
        <v>-1296.075</v>
      </c>
      <c r="AE377" s="176">
        <v>-3222.819</v>
      </c>
      <c r="AF377" s="176">
        <v>766.28700000000003</v>
      </c>
      <c r="AG377" s="176">
        <v>-11618.441999999999</v>
      </c>
      <c r="AH377" s="176">
        <v>-1272.4960000000001</v>
      </c>
      <c r="AI377" s="176">
        <v>-1538.116</v>
      </c>
      <c r="AJ377" s="176">
        <v>-2088.6889999999999</v>
      </c>
      <c r="AK377" s="176">
        <v>-3251.9070000000002</v>
      </c>
      <c r="AL377" s="176">
        <v>-4166.0230000000001</v>
      </c>
      <c r="AM377" s="176">
        <v>1293.2760000000001</v>
      </c>
      <c r="AN377" s="176">
        <v>-2729.6959999999999</v>
      </c>
      <c r="AO377" s="176">
        <v>0</v>
      </c>
      <c r="AP377" s="176">
        <v>921.94200000000001</v>
      </c>
      <c r="AQ377" s="176">
        <v>418.428</v>
      </c>
      <c r="AR377" s="176">
        <v>-2487.2159999999999</v>
      </c>
      <c r="AS377" s="176">
        <v>-8070.2690000000002</v>
      </c>
      <c r="AT377" s="176">
        <v>950.42499999999995</v>
      </c>
      <c r="AU377" s="176">
        <v>-1099.288</v>
      </c>
      <c r="AV377" s="176">
        <v>366.48599999999999</v>
      </c>
      <c r="AW377" s="176">
        <v>843.82100000000003</v>
      </c>
      <c r="AX377" s="176">
        <v>-251.40100000000001</v>
      </c>
      <c r="AY377" s="176">
        <v>-917.04200000000003</v>
      </c>
      <c r="AZ377" s="176">
        <v>-83.638000000000005</v>
      </c>
      <c r="BA377" s="176">
        <v>-6138.3130000000001</v>
      </c>
      <c r="BB377" s="176">
        <v>-295.49900000000002</v>
      </c>
      <c r="BC377" s="176">
        <v>-107.246</v>
      </c>
      <c r="BD377" s="176">
        <v>2532.3690000000001</v>
      </c>
      <c r="BE377" s="176">
        <v>1351.5060000000001</v>
      </c>
      <c r="BF377" s="176">
        <v>-3862.703</v>
      </c>
      <c r="BG377" s="176">
        <v>-252.47</v>
      </c>
      <c r="BH377" s="176">
        <v>297.23700000000002</v>
      </c>
      <c r="BI377" s="176">
        <v>74.424999999999997</v>
      </c>
      <c r="BJ377" s="176">
        <v>-365.51299999999998</v>
      </c>
      <c r="BK377" s="176">
        <v>236.09399999999999</v>
      </c>
      <c r="BL377" s="176">
        <v>-1085.3710000000001</v>
      </c>
      <c r="BM377" s="176">
        <v>-1008.457</v>
      </c>
      <c r="BN377" s="176">
        <v>0</v>
      </c>
      <c r="BO377" s="176">
        <v>0</v>
      </c>
      <c r="BP377" s="176">
        <v>804.43</v>
      </c>
      <c r="BQ377" s="176">
        <v>-1201.83</v>
      </c>
      <c r="BR377" s="176">
        <v>628.19500000000005</v>
      </c>
      <c r="BS377" s="176">
        <v>-330.25700000000001</v>
      </c>
      <c r="BT377" s="176">
        <v>-531.55799999999999</v>
      </c>
      <c r="BU377" s="176">
        <v>-1614.5219999999999</v>
      </c>
      <c r="BV377" s="176">
        <v>-283.10199999999998</v>
      </c>
      <c r="BW377" s="176">
        <v>225.358</v>
      </c>
      <c r="BX377" s="176">
        <v>-84.659000000000006</v>
      </c>
      <c r="BY377" s="176">
        <v>83.653999999999996</v>
      </c>
      <c r="BZ377" s="176">
        <v>444.72899999999998</v>
      </c>
      <c r="CA377" s="176">
        <v>-530.66999999999996</v>
      </c>
      <c r="CB377" s="176">
        <v>800.48299999999995</v>
      </c>
      <c r="CC377" s="176">
        <v>81.72</v>
      </c>
      <c r="CD377" s="176">
        <v>108.858</v>
      </c>
      <c r="CE377" s="176">
        <v>428.55799999999999</v>
      </c>
      <c r="CF377" s="176">
        <v>-427.64499999999998</v>
      </c>
      <c r="CG377" s="176">
        <v>-395.62</v>
      </c>
      <c r="CH377" s="176">
        <v>661.15599999999995</v>
      </c>
      <c r="CI377" s="176">
        <v>707.55</v>
      </c>
      <c r="CJ377" s="176">
        <v>-1762.82</v>
      </c>
      <c r="CK377" s="176">
        <v>1988.9570000000001</v>
      </c>
      <c r="CL377" s="176">
        <v>-1199.451</v>
      </c>
      <c r="CM377" s="176">
        <v>-29.254999999999999</v>
      </c>
      <c r="CN377" s="176">
        <v>468.07799999999997</v>
      </c>
      <c r="CO377" s="176">
        <v>-1726.039</v>
      </c>
      <c r="CP377" s="176">
        <v>-63.7</v>
      </c>
      <c r="CQ377" s="176">
        <v>694.803</v>
      </c>
      <c r="CR377" s="176">
        <v>-36.569000000000003</v>
      </c>
      <c r="CS377" s="176">
        <v>-292.54899999999998</v>
      </c>
      <c r="CT377" s="176">
        <v>146.274</v>
      </c>
      <c r="CU377" s="176">
        <v>182.84299999999999</v>
      </c>
      <c r="CV377" s="176">
        <v>-731.37199999999996</v>
      </c>
      <c r="CW377" s="176">
        <v>-73.137</v>
      </c>
      <c r="CX377" s="176">
        <v>-402.255</v>
      </c>
      <c r="CY377" s="176">
        <v>1974.704</v>
      </c>
      <c r="CZ377" s="176">
        <v>-804.50900000000001</v>
      </c>
      <c r="DA377" s="176">
        <v>-329.11700000000002</v>
      </c>
      <c r="DB377" s="176">
        <v>-146.274</v>
      </c>
      <c r="DC377" s="176">
        <v>-36.569000000000003</v>
      </c>
      <c r="DD377" s="176">
        <v>36.569000000000003</v>
      </c>
      <c r="DE377" s="176">
        <v>-438.22699999999998</v>
      </c>
      <c r="DF377" s="176">
        <v>0</v>
      </c>
      <c r="DG377" s="176">
        <v>-1557.9449999999999</v>
      </c>
      <c r="DH377" s="176">
        <v>1476.87</v>
      </c>
      <c r="DI377" s="176">
        <v>-1746.7529999999999</v>
      </c>
      <c r="DJ377" s="176">
        <v>38.664000000000001</v>
      </c>
      <c r="DK377" s="176">
        <v>236.16300000000001</v>
      </c>
      <c r="DL377" s="176">
        <v>-238.26</v>
      </c>
      <c r="DM377" s="176">
        <v>-242.86500000000001</v>
      </c>
      <c r="DN377" s="176">
        <v>1967.529</v>
      </c>
      <c r="DO377" s="176">
        <v>-1729.954</v>
      </c>
      <c r="DP377" s="176">
        <v>412.47399999999999</v>
      </c>
      <c r="DQ377" s="176">
        <v>-577.39400000000001</v>
      </c>
      <c r="DR377" s="176">
        <v>-289.452</v>
      </c>
      <c r="DS377" s="176">
        <v>-584.52800000000002</v>
      </c>
      <c r="DT377" s="176">
        <v>1600.1410000000001</v>
      </c>
      <c r="DU377" s="176">
        <v>166.684</v>
      </c>
      <c r="DV377" s="176">
        <v>-165.923</v>
      </c>
      <c r="DW377" s="176">
        <v>-41.414000000000001</v>
      </c>
      <c r="DX377" s="176">
        <v>124.59</v>
      </c>
      <c r="DY377" s="176">
        <v>124.738</v>
      </c>
      <c r="DZ377" s="176">
        <v>125.38200000000001</v>
      </c>
      <c r="EA377" s="176">
        <v>-414.41899999999998</v>
      </c>
      <c r="EB377" s="176">
        <v>123.955</v>
      </c>
      <c r="EC377" s="176">
        <v>-124.881</v>
      </c>
      <c r="ED377" s="176">
        <v>-1431.5360000000001</v>
      </c>
      <c r="EE377" s="176">
        <v>-506.399</v>
      </c>
      <c r="EF377" s="277">
        <f t="shared" si="10"/>
        <v>-1277.5060000000001</v>
      </c>
      <c r="EG377" s="277">
        <f t="shared" si="11"/>
        <v>-419.08200000000022</v>
      </c>
    </row>
    <row r="378" spans="1:137" x14ac:dyDescent="0.2">
      <c r="A378" s="242" t="str">
        <f>IF('1'!$A$1=1,B378,C378)</f>
        <v>Short-term</v>
      </c>
      <c r="B378" s="243" t="s">
        <v>173</v>
      </c>
      <c r="C378" s="243" t="s">
        <v>172</v>
      </c>
      <c r="D378" s="176">
        <v>-506.00599999999997</v>
      </c>
      <c r="E378" s="176">
        <v>269.279</v>
      </c>
      <c r="F378" s="176">
        <v>2837.2579999999998</v>
      </c>
      <c r="G378" s="176">
        <v>-3837.9009999999998</v>
      </c>
      <c r="H378" s="176">
        <v>-12716.475</v>
      </c>
      <c r="I378" s="176">
        <v>530.82100000000003</v>
      </c>
      <c r="J378" s="176">
        <v>5374.0709999999999</v>
      </c>
      <c r="K378" s="176">
        <v>-2789.866</v>
      </c>
      <c r="L378" s="176">
        <v>-1023.821</v>
      </c>
      <c r="M378" s="176">
        <v>1354.1610000000001</v>
      </c>
      <c r="N378" s="176">
        <v>2214.6990000000001</v>
      </c>
      <c r="O378" s="176">
        <v>-2223.797</v>
      </c>
      <c r="P378" s="176">
        <v>1770.9580000000001</v>
      </c>
      <c r="Q378" s="176">
        <v>2085.0509999999999</v>
      </c>
      <c r="R378" s="176">
        <v>4137.9170000000004</v>
      </c>
      <c r="S378" s="176">
        <v>717.62599999999998</v>
      </c>
      <c r="T378" s="176">
        <v>-6503.2709999999997</v>
      </c>
      <c r="U378" s="176">
        <v>898.24800000000005</v>
      </c>
      <c r="V378" s="176">
        <v>-4094.7689999999998</v>
      </c>
      <c r="W378" s="176">
        <v>-2205.703</v>
      </c>
      <c r="X378" s="176">
        <v>-3809.942</v>
      </c>
      <c r="Y378" s="176">
        <v>6877.192</v>
      </c>
      <c r="Z378" s="176">
        <v>-539.72</v>
      </c>
      <c r="AA378" s="176">
        <v>4847.8370000000004</v>
      </c>
      <c r="AB378" s="176">
        <v>-2525.0070000000001</v>
      </c>
      <c r="AC378" s="176">
        <v>-1810.8610000000001</v>
      </c>
      <c r="AD378" s="176">
        <v>-1242.0719999999999</v>
      </c>
      <c r="AE378" s="176">
        <v>-3437.674</v>
      </c>
      <c r="AF378" s="176">
        <v>1664.693</v>
      </c>
      <c r="AG378" s="176">
        <v>-443.851</v>
      </c>
      <c r="AH378" s="176">
        <v>-1662.0360000000001</v>
      </c>
      <c r="AI378" s="176">
        <v>-2281.5390000000002</v>
      </c>
      <c r="AJ378" s="176">
        <v>1984.2539999999999</v>
      </c>
      <c r="AK378" s="176">
        <v>293.20499999999998</v>
      </c>
      <c r="AL378" s="176">
        <v>-4352.96</v>
      </c>
      <c r="AM378" s="176">
        <v>-467.78100000000001</v>
      </c>
      <c r="AN378" s="176">
        <v>-1677.625</v>
      </c>
      <c r="AO378" s="176">
        <v>-1467.2370000000001</v>
      </c>
      <c r="AP378" s="176">
        <v>1238.037</v>
      </c>
      <c r="AQ378" s="176">
        <v>1516.8009999999999</v>
      </c>
      <c r="AR378" s="176">
        <v>-1937.4110000000001</v>
      </c>
      <c r="AS378" s="176">
        <v>-5109.4229999999998</v>
      </c>
      <c r="AT378" s="176">
        <v>1320.0340000000001</v>
      </c>
      <c r="AU378" s="176">
        <v>-1868.79</v>
      </c>
      <c r="AV378" s="176">
        <v>2170.7280000000001</v>
      </c>
      <c r="AW378" s="176">
        <v>-281.274</v>
      </c>
      <c r="AX378" s="176">
        <v>-530.73599999999999</v>
      </c>
      <c r="AY378" s="176">
        <v>-1139.355</v>
      </c>
      <c r="AZ378" s="176">
        <v>613.34199999999998</v>
      </c>
      <c r="BA378" s="176">
        <v>-6600.0450000000001</v>
      </c>
      <c r="BB378" s="176">
        <v>-295.49900000000002</v>
      </c>
      <c r="BC378" s="176">
        <v>321.738</v>
      </c>
      <c r="BD378" s="176">
        <v>3956.8270000000002</v>
      </c>
      <c r="BE378" s="176">
        <v>2146.509</v>
      </c>
      <c r="BF378" s="176">
        <v>-4068.7139999999999</v>
      </c>
      <c r="BG378" s="176">
        <v>782.65700000000004</v>
      </c>
      <c r="BH378" s="176">
        <v>148.61799999999999</v>
      </c>
      <c r="BI378" s="176">
        <v>446.548</v>
      </c>
      <c r="BJ378" s="176">
        <v>828.49599999999998</v>
      </c>
      <c r="BK378" s="176">
        <v>-1322.1279999999999</v>
      </c>
      <c r="BL378" s="176">
        <v>72.358000000000004</v>
      </c>
      <c r="BM378" s="176">
        <v>2435.056</v>
      </c>
      <c r="BN378" s="176">
        <v>-5150.3969999999999</v>
      </c>
      <c r="BO378" s="176">
        <v>-571.71799999999996</v>
      </c>
      <c r="BP378" s="176">
        <v>2198.7750000000001</v>
      </c>
      <c r="BQ378" s="176">
        <v>-988.17200000000003</v>
      </c>
      <c r="BR378" s="176">
        <v>655.50800000000004</v>
      </c>
      <c r="BS378" s="176">
        <v>-522.90700000000004</v>
      </c>
      <c r="BT378" s="176">
        <v>559.53399999999999</v>
      </c>
      <c r="BU378" s="176">
        <v>-2294.3209999999999</v>
      </c>
      <c r="BV378" s="176">
        <v>849.30499999999995</v>
      </c>
      <c r="BW378" s="176">
        <v>1774.692</v>
      </c>
      <c r="BX378" s="176">
        <v>620.83500000000004</v>
      </c>
      <c r="BY378" s="176">
        <v>501.92399999999998</v>
      </c>
      <c r="BZ378" s="176">
        <v>-361.34199999999998</v>
      </c>
      <c r="CA378" s="176">
        <v>1368.57</v>
      </c>
      <c r="CB378" s="176">
        <v>634.86599999999999</v>
      </c>
      <c r="CC378" s="176">
        <v>980.63499999999999</v>
      </c>
      <c r="CD378" s="176">
        <v>4626.4740000000002</v>
      </c>
      <c r="CE378" s="176">
        <v>642.83600000000001</v>
      </c>
      <c r="CF378" s="176">
        <v>935.47299999999996</v>
      </c>
      <c r="CG378" s="176">
        <v>896.73900000000003</v>
      </c>
      <c r="CH378" s="176">
        <v>1454.5419999999999</v>
      </c>
      <c r="CI378" s="176">
        <v>-734.76300000000003</v>
      </c>
      <c r="CJ378" s="176">
        <v>-1231.1759999999999</v>
      </c>
      <c r="CK378" s="176">
        <v>4148.3950000000004</v>
      </c>
      <c r="CL378" s="176">
        <v>-5968</v>
      </c>
      <c r="CM378" s="176">
        <v>117.02</v>
      </c>
      <c r="CN378" s="176">
        <v>468.07799999999997</v>
      </c>
      <c r="CO378" s="176">
        <v>-877.64700000000005</v>
      </c>
      <c r="CP378" s="176">
        <v>1401.404</v>
      </c>
      <c r="CQ378" s="176">
        <v>1682.1559999999999</v>
      </c>
      <c r="CR378" s="176">
        <v>109.706</v>
      </c>
      <c r="CS378" s="176">
        <v>-4973.33</v>
      </c>
      <c r="CT378" s="176">
        <v>1353.038</v>
      </c>
      <c r="CU378" s="176">
        <v>-3035.194</v>
      </c>
      <c r="CV378" s="176">
        <v>-1133.627</v>
      </c>
      <c r="CW378" s="176">
        <v>1243.3320000000001</v>
      </c>
      <c r="CX378" s="176">
        <v>-914.21500000000003</v>
      </c>
      <c r="CY378" s="176">
        <v>1609.018</v>
      </c>
      <c r="CZ378" s="176">
        <v>-1316.47</v>
      </c>
      <c r="DA378" s="176">
        <v>-1353.038</v>
      </c>
      <c r="DB378" s="176">
        <v>-1828.43</v>
      </c>
      <c r="DC378" s="176">
        <v>694.803</v>
      </c>
      <c r="DD378" s="176">
        <v>2303.8220000000001</v>
      </c>
      <c r="DE378" s="176">
        <v>-2227.6559999999999</v>
      </c>
      <c r="DF378" s="176">
        <v>4844.826</v>
      </c>
      <c r="DG378" s="176">
        <v>-519.31500000000005</v>
      </c>
      <c r="DH378" s="176">
        <v>416.553</v>
      </c>
      <c r="DI378" s="176">
        <v>-2050.5360000000001</v>
      </c>
      <c r="DJ378" s="176">
        <v>1469.2270000000001</v>
      </c>
      <c r="DK378" s="176">
        <v>511.68700000000001</v>
      </c>
      <c r="DL378" s="176">
        <v>-277.97000000000003</v>
      </c>
      <c r="DM378" s="176">
        <v>3076.2910000000002</v>
      </c>
      <c r="DN378" s="176">
        <v>983.76400000000001</v>
      </c>
      <c r="DO378" s="176">
        <v>-1524.0070000000001</v>
      </c>
      <c r="DP378" s="176">
        <v>1154.9259999999999</v>
      </c>
      <c r="DQ378" s="176">
        <v>-1154.789</v>
      </c>
      <c r="DR378" s="176">
        <v>-1075.107</v>
      </c>
      <c r="DS378" s="176">
        <v>2672.1289999999999</v>
      </c>
      <c r="DT378" s="176">
        <v>1431.7049999999999</v>
      </c>
      <c r="DU378" s="176">
        <v>1583.502</v>
      </c>
      <c r="DV378" s="176">
        <v>-995.53700000000003</v>
      </c>
      <c r="DW378" s="176">
        <v>1573.713</v>
      </c>
      <c r="DX378" s="176">
        <v>-706.01</v>
      </c>
      <c r="DY378" s="176">
        <v>415.79300000000001</v>
      </c>
      <c r="DZ378" s="176">
        <v>-417.94099999999997</v>
      </c>
      <c r="EA378" s="176">
        <v>1201.8150000000001</v>
      </c>
      <c r="EB378" s="176">
        <v>413.18299999999999</v>
      </c>
      <c r="EC378" s="176">
        <v>915.79600000000005</v>
      </c>
      <c r="ED378" s="176">
        <v>-1768.3679999999999</v>
      </c>
      <c r="EE378" s="176">
        <v>2489.7939999999999</v>
      </c>
      <c r="EF378" s="277">
        <f t="shared" si="10"/>
        <v>4202.1679999999997</v>
      </c>
      <c r="EG378" s="277">
        <f t="shared" si="11"/>
        <v>6137.4449999999997</v>
      </c>
    </row>
    <row r="379" spans="1:137" s="9" customFormat="1" x14ac:dyDescent="0.2">
      <c r="A379" s="242" t="str">
        <f>IF('1'!$A$1=1,B379,C379)</f>
        <v>Long-term</v>
      </c>
      <c r="B379" s="243" t="s">
        <v>175</v>
      </c>
      <c r="C379" s="243" t="s">
        <v>174</v>
      </c>
      <c r="D379" s="176">
        <v>-932.94799999999998</v>
      </c>
      <c r="E379" s="176">
        <v>-3671.9839999999999</v>
      </c>
      <c r="F379" s="176">
        <v>-13023.48</v>
      </c>
      <c r="G379" s="176">
        <v>-2815.9749999999999</v>
      </c>
      <c r="H379" s="176">
        <v>3262.78</v>
      </c>
      <c r="I379" s="176">
        <v>-4713.6890000000003</v>
      </c>
      <c r="J379" s="176">
        <v>-3807.54</v>
      </c>
      <c r="K379" s="176">
        <v>-15917.374</v>
      </c>
      <c r="L379" s="176">
        <v>-4291.3339999999998</v>
      </c>
      <c r="M379" s="176">
        <v>-982.85900000000004</v>
      </c>
      <c r="N379" s="176">
        <v>-3357.018</v>
      </c>
      <c r="O379" s="176">
        <v>-22893.401999999998</v>
      </c>
      <c r="P379" s="176">
        <v>-1358.5429999999999</v>
      </c>
      <c r="Q379" s="176">
        <v>-16601.23</v>
      </c>
      <c r="R379" s="176">
        <v>-10094.41</v>
      </c>
      <c r="S379" s="176">
        <v>-6945.5940000000001</v>
      </c>
      <c r="T379" s="176">
        <v>-680.57500000000005</v>
      </c>
      <c r="U379" s="176">
        <v>-1447.1780000000001</v>
      </c>
      <c r="V379" s="176">
        <v>-4963.3559999999998</v>
      </c>
      <c r="W379" s="176">
        <v>977.52800000000002</v>
      </c>
      <c r="X379" s="176">
        <v>-2023.211</v>
      </c>
      <c r="Y379" s="176">
        <v>-1159.077</v>
      </c>
      <c r="Z379" s="176">
        <v>-2415.8879999999999</v>
      </c>
      <c r="AA379" s="176">
        <v>-419.27199999999999</v>
      </c>
      <c r="AB379" s="176">
        <v>-5864.5320000000002</v>
      </c>
      <c r="AC379" s="176">
        <v>162.167</v>
      </c>
      <c r="AD379" s="176">
        <v>-243.01400000000001</v>
      </c>
      <c r="AE379" s="176">
        <v>-671.42100000000005</v>
      </c>
      <c r="AF379" s="176">
        <v>-79.271000000000001</v>
      </c>
      <c r="AG379" s="176">
        <v>-10730.741</v>
      </c>
      <c r="AH379" s="176">
        <v>-415.50900000000001</v>
      </c>
      <c r="AI379" s="176">
        <v>-820.32899999999995</v>
      </c>
      <c r="AJ379" s="176">
        <v>-1697.059</v>
      </c>
      <c r="AK379" s="176">
        <v>-3198.5970000000002</v>
      </c>
      <c r="AL379" s="176">
        <v>-453.99</v>
      </c>
      <c r="AM379" s="176">
        <v>797.97900000000004</v>
      </c>
      <c r="AN379" s="176">
        <v>-142.172</v>
      </c>
      <c r="AO379" s="176">
        <v>-869.47400000000005</v>
      </c>
      <c r="AP379" s="176">
        <v>52.682000000000002</v>
      </c>
      <c r="AQ379" s="176">
        <v>26.152000000000001</v>
      </c>
      <c r="AR379" s="176">
        <v>-1099.6110000000001</v>
      </c>
      <c r="AS379" s="176">
        <v>-2803.6320000000001</v>
      </c>
      <c r="AT379" s="176">
        <v>-844.822</v>
      </c>
      <c r="AU379" s="176">
        <v>82.447000000000003</v>
      </c>
      <c r="AV379" s="176">
        <v>-1465.9459999999999</v>
      </c>
      <c r="AW379" s="176">
        <v>393.78300000000002</v>
      </c>
      <c r="AX379" s="176">
        <v>-111.73399999999999</v>
      </c>
      <c r="AY379" s="176">
        <v>83.367000000000004</v>
      </c>
      <c r="AZ379" s="176">
        <v>-362.42899999999997</v>
      </c>
      <c r="BA379" s="176">
        <v>-2525.9430000000002</v>
      </c>
      <c r="BB379" s="176">
        <v>-295.49900000000002</v>
      </c>
      <c r="BC379" s="176">
        <v>160.869</v>
      </c>
      <c r="BD379" s="176">
        <v>263.78800000000001</v>
      </c>
      <c r="BE379" s="176">
        <v>-132.501</v>
      </c>
      <c r="BF379" s="176">
        <v>77.254000000000005</v>
      </c>
      <c r="BG379" s="176">
        <v>-126.235</v>
      </c>
      <c r="BH379" s="176">
        <v>24.77</v>
      </c>
      <c r="BI379" s="176">
        <v>-74.424999999999997</v>
      </c>
      <c r="BJ379" s="176">
        <v>-121.83799999999999</v>
      </c>
      <c r="BK379" s="176">
        <v>-424.97</v>
      </c>
      <c r="BL379" s="176">
        <v>-168.83500000000001</v>
      </c>
      <c r="BM379" s="176">
        <v>-221.369</v>
      </c>
      <c r="BN379" s="176">
        <v>290.53500000000003</v>
      </c>
      <c r="BO379" s="176">
        <v>-81.674000000000007</v>
      </c>
      <c r="BP379" s="176">
        <v>-26.814</v>
      </c>
      <c r="BQ379" s="176">
        <v>-53.414999999999999</v>
      </c>
      <c r="BR379" s="176">
        <v>-54.625999999999998</v>
      </c>
      <c r="BS379" s="176">
        <v>-880.68499999999995</v>
      </c>
      <c r="BT379" s="176">
        <v>-167.86</v>
      </c>
      <c r="BU379" s="176">
        <v>28.324999999999999</v>
      </c>
      <c r="BV379" s="176">
        <v>-198.17099999999999</v>
      </c>
      <c r="BW379" s="176">
        <v>56.338999999999999</v>
      </c>
      <c r="BX379" s="176">
        <v>0</v>
      </c>
      <c r="BY379" s="176">
        <v>-27.885000000000002</v>
      </c>
      <c r="BZ379" s="176">
        <v>861.66200000000003</v>
      </c>
      <c r="CA379" s="176">
        <v>-1005.48</v>
      </c>
      <c r="CB379" s="176">
        <v>-82.808999999999997</v>
      </c>
      <c r="CC379" s="176">
        <v>326.87799999999999</v>
      </c>
      <c r="CD379" s="176">
        <v>-625.93499999999995</v>
      </c>
      <c r="CE379" s="176">
        <v>321.41800000000001</v>
      </c>
      <c r="CF379" s="176">
        <v>-26.728000000000002</v>
      </c>
      <c r="CG379" s="176">
        <v>-26.375</v>
      </c>
      <c r="CH379" s="176">
        <v>-449.58600000000001</v>
      </c>
      <c r="CI379" s="176">
        <v>-272.13499999999999</v>
      </c>
      <c r="CJ379" s="176">
        <v>-55.963000000000001</v>
      </c>
      <c r="CK379" s="176">
        <v>-198.89599999999999</v>
      </c>
      <c r="CL379" s="176">
        <v>-117.02</v>
      </c>
      <c r="CM379" s="176">
        <v>-29.254999999999999</v>
      </c>
      <c r="CN379" s="176">
        <v>-58.51</v>
      </c>
      <c r="CO379" s="176">
        <v>-29.254999999999999</v>
      </c>
      <c r="CP379" s="176">
        <v>-191.101</v>
      </c>
      <c r="CQ379" s="176">
        <v>-292.54899999999998</v>
      </c>
      <c r="CR379" s="176">
        <v>0</v>
      </c>
      <c r="CS379" s="176">
        <v>36.569000000000003</v>
      </c>
      <c r="CT379" s="176">
        <v>-182.84299999999999</v>
      </c>
      <c r="CU379" s="176">
        <v>-219.41200000000001</v>
      </c>
      <c r="CV379" s="176">
        <v>-36.569000000000003</v>
      </c>
      <c r="CW379" s="176">
        <v>109.706</v>
      </c>
      <c r="CX379" s="176">
        <v>-146.274</v>
      </c>
      <c r="CY379" s="176">
        <v>73.137</v>
      </c>
      <c r="CZ379" s="176">
        <v>109.706</v>
      </c>
      <c r="DA379" s="176">
        <v>-73.137</v>
      </c>
      <c r="DB379" s="176">
        <v>365.68599999999998</v>
      </c>
      <c r="DC379" s="176">
        <v>0</v>
      </c>
      <c r="DD379" s="176">
        <v>-73.137</v>
      </c>
      <c r="DE379" s="176">
        <v>-73.037999999999997</v>
      </c>
      <c r="DF379" s="176">
        <v>-361.55399999999997</v>
      </c>
      <c r="DG379" s="176">
        <v>-111.282</v>
      </c>
      <c r="DH379" s="176">
        <v>265.07900000000001</v>
      </c>
      <c r="DI379" s="176">
        <v>-37.972999999999999</v>
      </c>
      <c r="DJ379" s="176">
        <v>-115.992</v>
      </c>
      <c r="DK379" s="176">
        <v>-78.721000000000004</v>
      </c>
      <c r="DL379" s="176">
        <v>39.71</v>
      </c>
      <c r="DM379" s="176">
        <v>0</v>
      </c>
      <c r="DN379" s="176">
        <v>-368.91199999999998</v>
      </c>
      <c r="DO379" s="176">
        <v>41.189</v>
      </c>
      <c r="DP379" s="176">
        <v>0</v>
      </c>
      <c r="DQ379" s="176">
        <v>0</v>
      </c>
      <c r="DR379" s="176">
        <v>-454.85300000000001</v>
      </c>
      <c r="DS379" s="176">
        <v>-876.79200000000003</v>
      </c>
      <c r="DT379" s="176">
        <v>-168.43600000000001</v>
      </c>
      <c r="DU379" s="176">
        <v>0</v>
      </c>
      <c r="DV379" s="176">
        <v>0</v>
      </c>
      <c r="DW379" s="176">
        <v>124.241</v>
      </c>
      <c r="DX379" s="176">
        <v>0</v>
      </c>
      <c r="DY379" s="176">
        <v>83.159000000000006</v>
      </c>
      <c r="DZ379" s="176">
        <v>167.17599999999999</v>
      </c>
      <c r="EA379" s="176">
        <v>-124.32599999999999</v>
      </c>
      <c r="EB379" s="176">
        <v>41.317999999999998</v>
      </c>
      <c r="EC379" s="176">
        <v>83.254000000000005</v>
      </c>
      <c r="ED379" s="176">
        <v>84.207999999999998</v>
      </c>
      <c r="EE379" s="176">
        <v>42.2</v>
      </c>
      <c r="EF379" s="277">
        <f t="shared" si="10"/>
        <v>-1587.2649999999999</v>
      </c>
      <c r="EG379" s="277">
        <f t="shared" si="11"/>
        <v>332.79399999999998</v>
      </c>
    </row>
    <row r="380" spans="1:137" s="9" customFormat="1" x14ac:dyDescent="0.2">
      <c r="A380" s="240" t="str">
        <f>IF('1'!$A$1=1,B380,C380)</f>
        <v>Loans</v>
      </c>
      <c r="B380" s="241" t="s">
        <v>190</v>
      </c>
      <c r="C380" s="241" t="s">
        <v>160</v>
      </c>
      <c r="D380" s="179">
        <v>3668.5430000000001</v>
      </c>
      <c r="E380" s="179">
        <v>8494.5220000000008</v>
      </c>
      <c r="F380" s="179">
        <v>-106111.80500000001</v>
      </c>
      <c r="G380" s="179">
        <v>-794.82999999999947</v>
      </c>
      <c r="H380" s="179">
        <v>6609.2210000000005</v>
      </c>
      <c r="I380" s="179">
        <v>-2526.7070000000012</v>
      </c>
      <c r="J380" s="179">
        <v>-1566.5309999999997</v>
      </c>
      <c r="K380" s="179">
        <v>-45998.468000000001</v>
      </c>
      <c r="L380" s="179">
        <v>4596.3010000000004</v>
      </c>
      <c r="M380" s="179">
        <v>-4324.5790000000006</v>
      </c>
      <c r="N380" s="179">
        <v>-10956.932999999999</v>
      </c>
      <c r="O380" s="179">
        <v>1029.9680000000005</v>
      </c>
      <c r="P380" s="179">
        <v>-7205.1289999999999</v>
      </c>
      <c r="Q380" s="179">
        <v>18976.605</v>
      </c>
      <c r="R380" s="179">
        <v>7406.0820000000003</v>
      </c>
      <c r="S380" s="179">
        <v>20913.668999999998</v>
      </c>
      <c r="T380" s="179">
        <v>7561.9440000000004</v>
      </c>
      <c r="U380" s="179">
        <v>474.0749999999997</v>
      </c>
      <c r="V380" s="179">
        <v>-2928.38</v>
      </c>
      <c r="W380" s="179">
        <v>-802.07400000000007</v>
      </c>
      <c r="X380" s="179">
        <v>-9924.850000000004</v>
      </c>
      <c r="Y380" s="179">
        <v>25.757000000000005</v>
      </c>
      <c r="Z380" s="179">
        <v>-2133.1780000000003</v>
      </c>
      <c r="AA380" s="179">
        <v>-1100.5900000000001</v>
      </c>
      <c r="AB380" s="179">
        <v>-4588.4529999999995</v>
      </c>
      <c r="AC380" s="179">
        <v>1837.8880000000001</v>
      </c>
      <c r="AD380" s="179">
        <v>-4725.2730000000001</v>
      </c>
      <c r="AE380" s="179">
        <v>-45364.737000000001</v>
      </c>
      <c r="AF380" s="179">
        <v>6896.5830000000005</v>
      </c>
      <c r="AG380" s="179">
        <v>-2140.9269999999997</v>
      </c>
      <c r="AH380" s="179">
        <v>-3194.2259999999997</v>
      </c>
      <c r="AI380" s="179">
        <v>7434.2289999999994</v>
      </c>
      <c r="AJ380" s="179">
        <v>1958.1469999999997</v>
      </c>
      <c r="AK380" s="179">
        <v>11248.399999999998</v>
      </c>
      <c r="AL380" s="179">
        <v>13886.743999999999</v>
      </c>
      <c r="AM380" s="179">
        <v>-9575.7450000000008</v>
      </c>
      <c r="AN380" s="179">
        <v>8700.9039999999986</v>
      </c>
      <c r="AO380" s="179">
        <v>8966.4460000000017</v>
      </c>
      <c r="AP380" s="179">
        <v>4214.5929999999989</v>
      </c>
      <c r="AQ380" s="179">
        <v>1229.1320000000001</v>
      </c>
      <c r="AR380" s="179">
        <v>12148.089</v>
      </c>
      <c r="AS380" s="179">
        <v>-3877.9209999999998</v>
      </c>
      <c r="AT380" s="179">
        <v>-12989.137999999999</v>
      </c>
      <c r="AU380" s="179">
        <v>9206.5400000000009</v>
      </c>
      <c r="AV380" s="179">
        <v>-958.50300000000004</v>
      </c>
      <c r="AW380" s="179">
        <v>-4753.527</v>
      </c>
      <c r="AX380" s="179">
        <v>12793.542000000001</v>
      </c>
      <c r="AY380" s="179">
        <v>-73095.848999999987</v>
      </c>
      <c r="AZ380" s="179">
        <v>3122.4679999999998</v>
      </c>
      <c r="BA380" s="179">
        <v>2200.0150000000012</v>
      </c>
      <c r="BB380" s="179">
        <v>-5748.795000000001</v>
      </c>
      <c r="BC380" s="179">
        <v>-160.86900000000014</v>
      </c>
      <c r="BD380" s="179">
        <v>7755.380000000001</v>
      </c>
      <c r="BE380" s="179">
        <v>-4425.518</v>
      </c>
      <c r="BF380" s="179">
        <v>-309.01700000000005</v>
      </c>
      <c r="BG380" s="179">
        <v>-2171.2420000000002</v>
      </c>
      <c r="BH380" s="179">
        <v>13127.954</v>
      </c>
      <c r="BI380" s="179">
        <v>-7764.9679999999998</v>
      </c>
      <c r="BJ380" s="179">
        <v>1730.0940000000001</v>
      </c>
      <c r="BK380" s="179">
        <v>-23326.120000000003</v>
      </c>
      <c r="BL380" s="179">
        <v>1712.4749999999999</v>
      </c>
      <c r="BM380" s="179">
        <v>13183.736999999999</v>
      </c>
      <c r="BN380" s="179">
        <v>24088.011000000002</v>
      </c>
      <c r="BO380" s="179">
        <v>2368.5439999999999</v>
      </c>
      <c r="BP380" s="179">
        <v>-1796.5590000000002</v>
      </c>
      <c r="BQ380" s="179">
        <v>-80406.415999999997</v>
      </c>
      <c r="BR380" s="179">
        <v>16742.77</v>
      </c>
      <c r="BS380" s="179">
        <v>5449.2419999999993</v>
      </c>
      <c r="BT380" s="179">
        <v>1818.4850000000001</v>
      </c>
      <c r="BU380" s="179">
        <v>2011.0710000000001</v>
      </c>
      <c r="BV380" s="179">
        <v>3793.5610000000001</v>
      </c>
      <c r="BW380" s="179">
        <v>-48987.141000000011</v>
      </c>
      <c r="BX380" s="179">
        <v>3866.1080000000002</v>
      </c>
      <c r="BY380" s="179">
        <v>7696.165</v>
      </c>
      <c r="BZ380" s="179">
        <v>24682.457000000002</v>
      </c>
      <c r="CA380" s="179">
        <v>27.930000000000092</v>
      </c>
      <c r="CB380" s="179">
        <v>-1904.5970000000002</v>
      </c>
      <c r="CC380" s="179">
        <v>-8607.7989999999991</v>
      </c>
      <c r="CD380" s="179">
        <v>1905.0179999999998</v>
      </c>
      <c r="CE380" s="179">
        <v>7017.6320000000005</v>
      </c>
      <c r="CF380" s="179">
        <v>12000.777</v>
      </c>
      <c r="CG380" s="179">
        <v>-18805.147000000001</v>
      </c>
      <c r="CH380" s="179">
        <v>-31841.248999999996</v>
      </c>
      <c r="CI380" s="179">
        <v>-22532.744000000002</v>
      </c>
      <c r="CJ380" s="179">
        <v>699.53199999999993</v>
      </c>
      <c r="CK380" s="179">
        <v>7245.4849999999997</v>
      </c>
      <c r="CL380" s="179">
        <v>-77525.485000000015</v>
      </c>
      <c r="CM380" s="179">
        <v>-27090.037000000004</v>
      </c>
      <c r="CN380" s="179">
        <v>-28552.782000000003</v>
      </c>
      <c r="CO380" s="179">
        <v>-52366.270999999993</v>
      </c>
      <c r="CP380" s="179">
        <v>1146.6030000000001</v>
      </c>
      <c r="CQ380" s="179">
        <v>-57668.682000000001</v>
      </c>
      <c r="CR380" s="179">
        <v>6216.6609999999982</v>
      </c>
      <c r="CS380" s="179">
        <v>-160170.46900000001</v>
      </c>
      <c r="CT380" s="179">
        <v>-98259.828000000009</v>
      </c>
      <c r="CU380" s="179">
        <v>-53061.039000000004</v>
      </c>
      <c r="CV380" s="179">
        <v>-128721.47280000002</v>
      </c>
      <c r="CW380" s="179">
        <v>-7642.8383999999969</v>
      </c>
      <c r="CX380" s="179">
        <v>-92189.440200000012</v>
      </c>
      <c r="CY380" s="179">
        <v>-154282.9234</v>
      </c>
      <c r="CZ380" s="179">
        <v>-72405.828799999988</v>
      </c>
      <c r="DA380" s="179">
        <v>-91275.22619999999</v>
      </c>
      <c r="DB380" s="179">
        <v>-114313.44300000001</v>
      </c>
      <c r="DC380" s="179">
        <v>-61910.640400000004</v>
      </c>
      <c r="DD380" s="179">
        <v>-32948.309399999991</v>
      </c>
      <c r="DE380" s="179">
        <v>-51552.05883870968</v>
      </c>
      <c r="DF380" s="179">
        <v>-78242.188280000002</v>
      </c>
      <c r="DG380" s="179">
        <v>-164541.54010967747</v>
      </c>
      <c r="DH380" s="179">
        <v>-22074.098000000002</v>
      </c>
      <c r="DI380" s="179">
        <v>12606.398999999999</v>
      </c>
      <c r="DJ380" s="179">
        <v>-311335.12</v>
      </c>
      <c r="DK380" s="179">
        <v>-23991.145999999997</v>
      </c>
      <c r="DL380" s="179">
        <v>-7101.8360000000002</v>
      </c>
      <c r="DM380" s="179">
        <v>-65775.468000000008</v>
      </c>
      <c r="DN380" s="179">
        <v>-88538.712</v>
      </c>
      <c r="DO380" s="179">
        <v>-111215.643</v>
      </c>
      <c r="DP380" s="179">
        <v>33656.448000000004</v>
      </c>
      <c r="DQ380" s="179">
        <v>-72928.010999999999</v>
      </c>
      <c r="DR380" s="179">
        <v>-214552.467</v>
      </c>
      <c r="DS380" s="179">
        <v>-284216.80399999995</v>
      </c>
      <c r="DT380" s="179">
        <v>-132426.79300000001</v>
      </c>
      <c r="DU380" s="179">
        <v>20252.154999999999</v>
      </c>
      <c r="DV380" s="179">
        <v>-137377.94000000003</v>
      </c>
      <c r="DW380" s="179">
        <v>-218054.36000000002</v>
      </c>
      <c r="DX380" s="179">
        <v>-44582.107999999993</v>
      </c>
      <c r="DY380" s="179">
        <v>-103275.505</v>
      </c>
      <c r="DZ380" s="179">
        <v>-112785.978</v>
      </c>
      <c r="EA380" s="179">
        <v>-194412.326</v>
      </c>
      <c r="EB380" s="179">
        <v>-68445.288</v>
      </c>
      <c r="EC380" s="179">
        <v>-212719.864</v>
      </c>
      <c r="ED380" s="179">
        <v>-313556.94099999999</v>
      </c>
      <c r="EE380" s="179">
        <v>-140652.31999999998</v>
      </c>
      <c r="EF380" s="278">
        <f t="shared" si="10"/>
        <v>-1155466.4580000001</v>
      </c>
      <c r="EG380" s="278">
        <f t="shared" si="11"/>
        <v>-1658037.2680000004</v>
      </c>
    </row>
    <row r="381" spans="1:137" s="9" customFormat="1" x14ac:dyDescent="0.2">
      <c r="A381" s="182" t="str">
        <f>IF('1'!$A$1=1,B381,C381)</f>
        <v>Assets</v>
      </c>
      <c r="B381" s="183" t="s">
        <v>143</v>
      </c>
      <c r="C381" s="183" t="s">
        <v>142</v>
      </c>
      <c r="D381" s="179">
        <v>-79.062999999999988</v>
      </c>
      <c r="E381" s="179">
        <v>-122.4</v>
      </c>
      <c r="F381" s="179">
        <v>-232.56200000000001</v>
      </c>
      <c r="G381" s="179">
        <v>22.710000000000036</v>
      </c>
      <c r="H381" s="179">
        <v>-146.40600000000001</v>
      </c>
      <c r="I381" s="179">
        <v>-106.16400000000002</v>
      </c>
      <c r="J381" s="179">
        <v>-108.78699999999999</v>
      </c>
      <c r="K381" s="179">
        <v>-21.626000000000005</v>
      </c>
      <c r="L381" s="179">
        <v>-43.567000000000007</v>
      </c>
      <c r="M381" s="179">
        <v>-109.20599999999999</v>
      </c>
      <c r="N381" s="179">
        <v>0</v>
      </c>
      <c r="O381" s="179">
        <v>1942.8960000000002</v>
      </c>
      <c r="P381" s="179">
        <v>-121.298</v>
      </c>
      <c r="Q381" s="179">
        <v>-158.358</v>
      </c>
      <c r="R381" s="179">
        <v>-527.12300000000005</v>
      </c>
      <c r="S381" s="179">
        <v>-153.77699999999999</v>
      </c>
      <c r="T381" s="179">
        <v>-50.411999999999999</v>
      </c>
      <c r="U381" s="179">
        <v>-149.708</v>
      </c>
      <c r="V381" s="179">
        <v>-49.634</v>
      </c>
      <c r="W381" s="179">
        <v>0</v>
      </c>
      <c r="X381" s="179">
        <v>183.928</v>
      </c>
      <c r="Y381" s="179">
        <v>-206.05799999999999</v>
      </c>
      <c r="Z381" s="179">
        <v>-102.804</v>
      </c>
      <c r="AA381" s="179">
        <v>-524.09100000000001</v>
      </c>
      <c r="AB381" s="179">
        <v>0</v>
      </c>
      <c r="AC381" s="179">
        <v>-27.027999999999999</v>
      </c>
      <c r="AD381" s="179">
        <v>-81.004999999999995</v>
      </c>
      <c r="AE381" s="179">
        <v>0</v>
      </c>
      <c r="AF381" s="179">
        <v>-26.423999999999999</v>
      </c>
      <c r="AG381" s="179">
        <v>0</v>
      </c>
      <c r="AH381" s="179">
        <v>0</v>
      </c>
      <c r="AI381" s="179">
        <v>717.78800000000001</v>
      </c>
      <c r="AJ381" s="179">
        <v>-156.65100000000001</v>
      </c>
      <c r="AK381" s="179">
        <v>-852.95899999999995</v>
      </c>
      <c r="AL381" s="179">
        <v>160.232</v>
      </c>
      <c r="AM381" s="179">
        <v>-137.583</v>
      </c>
      <c r="AN381" s="179">
        <v>0</v>
      </c>
      <c r="AO381" s="179">
        <v>-108.684</v>
      </c>
      <c r="AP381" s="179">
        <v>0</v>
      </c>
      <c r="AQ381" s="179">
        <v>0</v>
      </c>
      <c r="AR381" s="179">
        <v>0</v>
      </c>
      <c r="AS381" s="179">
        <v>0</v>
      </c>
      <c r="AT381" s="179">
        <v>0</v>
      </c>
      <c r="AU381" s="179">
        <v>-82.447000000000003</v>
      </c>
      <c r="AV381" s="179">
        <v>0</v>
      </c>
      <c r="AW381" s="179">
        <v>0</v>
      </c>
      <c r="AX381" s="179">
        <v>0</v>
      </c>
      <c r="AY381" s="179">
        <v>0</v>
      </c>
      <c r="AZ381" s="179">
        <v>-27.879000000000001</v>
      </c>
      <c r="BA381" s="179">
        <v>-54.320999999999998</v>
      </c>
      <c r="BB381" s="179">
        <v>-26.864000000000001</v>
      </c>
      <c r="BC381" s="179">
        <v>0</v>
      </c>
      <c r="BD381" s="179">
        <v>-52.758000000000003</v>
      </c>
      <c r="BE381" s="179">
        <v>-26.5</v>
      </c>
      <c r="BF381" s="179">
        <v>25.751000000000001</v>
      </c>
      <c r="BG381" s="179">
        <v>-75.741</v>
      </c>
      <c r="BH381" s="179">
        <v>99.079000000000008</v>
      </c>
      <c r="BI381" s="179">
        <v>49.616</v>
      </c>
      <c r="BJ381" s="179">
        <v>389.88</v>
      </c>
      <c r="BK381" s="179">
        <v>-47.218000000000004</v>
      </c>
      <c r="BL381" s="179">
        <v>0</v>
      </c>
      <c r="BM381" s="179">
        <v>-73.789999999999992</v>
      </c>
      <c r="BN381" s="179">
        <v>-105.649</v>
      </c>
      <c r="BO381" s="179">
        <v>-353.92</v>
      </c>
      <c r="BP381" s="179">
        <v>-80.442999999999998</v>
      </c>
      <c r="BQ381" s="179">
        <v>0</v>
      </c>
      <c r="BR381" s="179">
        <v>0</v>
      </c>
      <c r="BS381" s="179">
        <v>27.522000000000006</v>
      </c>
      <c r="BT381" s="179">
        <v>-167.86099999999999</v>
      </c>
      <c r="BU381" s="179">
        <v>56.65</v>
      </c>
      <c r="BV381" s="179">
        <v>113.241</v>
      </c>
      <c r="BW381" s="179">
        <v>112.679</v>
      </c>
      <c r="BX381" s="179">
        <v>-112.879</v>
      </c>
      <c r="BY381" s="179">
        <v>111.538</v>
      </c>
      <c r="BZ381" s="179">
        <v>-138.97800000000001</v>
      </c>
      <c r="CA381" s="179">
        <v>111.72</v>
      </c>
      <c r="CB381" s="179">
        <v>276.029</v>
      </c>
      <c r="CC381" s="179">
        <v>544.79700000000003</v>
      </c>
      <c r="CD381" s="179">
        <v>136.07300000000001</v>
      </c>
      <c r="CE381" s="179">
        <v>374.988</v>
      </c>
      <c r="CF381" s="179">
        <v>374.18900000000002</v>
      </c>
      <c r="CG381" s="179">
        <v>1846.2280000000001</v>
      </c>
      <c r="CH381" s="179">
        <v>-1004.9559999999999</v>
      </c>
      <c r="CI381" s="179">
        <v>1523.954</v>
      </c>
      <c r="CJ381" s="179">
        <v>-223.85</v>
      </c>
      <c r="CK381" s="179">
        <v>511.44600000000003</v>
      </c>
      <c r="CL381" s="179">
        <v>-29.254999999999999</v>
      </c>
      <c r="CM381" s="179">
        <v>-3890.902</v>
      </c>
      <c r="CN381" s="179">
        <v>-29.254999999999999</v>
      </c>
      <c r="CO381" s="179">
        <v>1462.7449999999999</v>
      </c>
      <c r="CP381" s="179">
        <v>891.80200000000002</v>
      </c>
      <c r="CQ381" s="179">
        <v>-1609.018</v>
      </c>
      <c r="CR381" s="179">
        <v>-36.569000000000003</v>
      </c>
      <c r="CS381" s="179">
        <v>-36.569000000000003</v>
      </c>
      <c r="CT381" s="179">
        <v>-73.137</v>
      </c>
      <c r="CU381" s="179">
        <v>36.567999999999998</v>
      </c>
      <c r="CV381" s="179">
        <v>-109.70599999999999</v>
      </c>
      <c r="CW381" s="179">
        <v>0</v>
      </c>
      <c r="CX381" s="179">
        <v>511.96</v>
      </c>
      <c r="CY381" s="179">
        <v>-36.569000000000003</v>
      </c>
      <c r="CZ381" s="179">
        <v>-548.529</v>
      </c>
      <c r="DA381" s="179">
        <v>0</v>
      </c>
      <c r="DB381" s="179">
        <v>0</v>
      </c>
      <c r="DC381" s="179">
        <v>-36.569000000000003</v>
      </c>
      <c r="DD381" s="179">
        <v>-1791.8619999999999</v>
      </c>
      <c r="DE381" s="179">
        <v>-474.74599999999998</v>
      </c>
      <c r="DF381" s="179">
        <v>0</v>
      </c>
      <c r="DG381" s="179">
        <v>-222.56399999999999</v>
      </c>
      <c r="DH381" s="179">
        <v>0</v>
      </c>
      <c r="DI381" s="179">
        <v>0</v>
      </c>
      <c r="DJ381" s="179">
        <v>-38.664000000000001</v>
      </c>
      <c r="DK381" s="179">
        <v>-78.721000000000004</v>
      </c>
      <c r="DL381" s="179">
        <v>-158.84</v>
      </c>
      <c r="DM381" s="179">
        <v>0</v>
      </c>
      <c r="DN381" s="179">
        <v>0</v>
      </c>
      <c r="DO381" s="179">
        <v>0</v>
      </c>
      <c r="DP381" s="179">
        <v>0</v>
      </c>
      <c r="DQ381" s="179">
        <v>0</v>
      </c>
      <c r="DR381" s="179">
        <v>0</v>
      </c>
      <c r="DS381" s="179">
        <v>-41.752000000000002</v>
      </c>
      <c r="DT381" s="179">
        <v>0</v>
      </c>
      <c r="DU381" s="179">
        <v>0</v>
      </c>
      <c r="DV381" s="179">
        <v>0</v>
      </c>
      <c r="DW381" s="179">
        <v>0</v>
      </c>
      <c r="DX381" s="179">
        <v>0</v>
      </c>
      <c r="DY381" s="179">
        <v>0</v>
      </c>
      <c r="DZ381" s="179">
        <v>0</v>
      </c>
      <c r="EA381" s="179">
        <v>0</v>
      </c>
      <c r="EB381" s="179">
        <v>-41.317999999999998</v>
      </c>
      <c r="EC381" s="179">
        <v>0</v>
      </c>
      <c r="ED381" s="179">
        <v>0</v>
      </c>
      <c r="EE381" s="179">
        <v>0</v>
      </c>
      <c r="EF381" s="278">
        <f t="shared" si="10"/>
        <v>-317.97700000000003</v>
      </c>
      <c r="EG381" s="278">
        <f t="shared" si="11"/>
        <v>-41.317999999999998</v>
      </c>
    </row>
    <row r="382" spans="1:137" ht="25.5" x14ac:dyDescent="0.2">
      <c r="A382" s="201" t="str">
        <f>IF('1'!$A$1=1,B382,C382)</f>
        <v>Deposit-taking corporations, except the central bank</v>
      </c>
      <c r="B382" s="202" t="s">
        <v>393</v>
      </c>
      <c r="C382" s="202" t="s">
        <v>400</v>
      </c>
      <c r="D382" s="179">
        <v>-79.062999999999988</v>
      </c>
      <c r="E382" s="179">
        <v>-122.4</v>
      </c>
      <c r="F382" s="179">
        <v>-232.56200000000001</v>
      </c>
      <c r="G382" s="179">
        <v>22.710000000000036</v>
      </c>
      <c r="H382" s="179">
        <v>-146.40600000000001</v>
      </c>
      <c r="I382" s="179">
        <v>-106.16400000000002</v>
      </c>
      <c r="J382" s="179">
        <v>-108.78699999999999</v>
      </c>
      <c r="K382" s="179">
        <v>-21.626000000000005</v>
      </c>
      <c r="L382" s="179">
        <v>-43.567000000000007</v>
      </c>
      <c r="M382" s="179">
        <v>-109.20599999999999</v>
      </c>
      <c r="N382" s="179">
        <v>0</v>
      </c>
      <c r="O382" s="179">
        <v>1942.8960000000002</v>
      </c>
      <c r="P382" s="179">
        <v>-121.298</v>
      </c>
      <c r="Q382" s="179">
        <v>-158.358</v>
      </c>
      <c r="R382" s="179">
        <v>-527.12300000000005</v>
      </c>
      <c r="S382" s="179">
        <v>-153.77699999999999</v>
      </c>
      <c r="T382" s="179">
        <v>-50.411999999999999</v>
      </c>
      <c r="U382" s="179">
        <v>-149.708</v>
      </c>
      <c r="V382" s="179">
        <v>-49.634</v>
      </c>
      <c r="W382" s="179">
        <v>0</v>
      </c>
      <c r="X382" s="179">
        <v>183.928</v>
      </c>
      <c r="Y382" s="179">
        <v>-206.05799999999999</v>
      </c>
      <c r="Z382" s="179">
        <v>-102.804</v>
      </c>
      <c r="AA382" s="179">
        <v>-524.09100000000001</v>
      </c>
      <c r="AB382" s="179">
        <v>0</v>
      </c>
      <c r="AC382" s="179">
        <v>-27.027999999999999</v>
      </c>
      <c r="AD382" s="179">
        <v>-81.004999999999995</v>
      </c>
      <c r="AE382" s="179">
        <v>0</v>
      </c>
      <c r="AF382" s="179">
        <v>-26.423999999999999</v>
      </c>
      <c r="AG382" s="179">
        <v>0</v>
      </c>
      <c r="AH382" s="179">
        <v>0</v>
      </c>
      <c r="AI382" s="179">
        <v>717.78800000000001</v>
      </c>
      <c r="AJ382" s="179">
        <v>-156.65100000000001</v>
      </c>
      <c r="AK382" s="179">
        <v>-852.95899999999995</v>
      </c>
      <c r="AL382" s="179">
        <v>160.232</v>
      </c>
      <c r="AM382" s="179">
        <v>-137.583</v>
      </c>
      <c r="AN382" s="179">
        <v>0</v>
      </c>
      <c r="AO382" s="179">
        <v>-108.684</v>
      </c>
      <c r="AP382" s="179">
        <v>0</v>
      </c>
      <c r="AQ382" s="179">
        <v>0</v>
      </c>
      <c r="AR382" s="179">
        <v>0</v>
      </c>
      <c r="AS382" s="179">
        <v>0</v>
      </c>
      <c r="AT382" s="179">
        <v>0</v>
      </c>
      <c r="AU382" s="179">
        <v>-82.447000000000003</v>
      </c>
      <c r="AV382" s="179">
        <v>0</v>
      </c>
      <c r="AW382" s="179">
        <v>0</v>
      </c>
      <c r="AX382" s="179">
        <v>0</v>
      </c>
      <c r="AY382" s="179">
        <v>0</v>
      </c>
      <c r="AZ382" s="179">
        <v>-27.879000000000001</v>
      </c>
      <c r="BA382" s="179">
        <v>-54.320999999999998</v>
      </c>
      <c r="BB382" s="179">
        <v>-26.864000000000001</v>
      </c>
      <c r="BC382" s="179">
        <v>0</v>
      </c>
      <c r="BD382" s="179">
        <v>-52.758000000000003</v>
      </c>
      <c r="BE382" s="179">
        <v>-26.5</v>
      </c>
      <c r="BF382" s="179">
        <v>25.751000000000001</v>
      </c>
      <c r="BG382" s="179">
        <v>-75.741</v>
      </c>
      <c r="BH382" s="179">
        <v>99.079000000000008</v>
      </c>
      <c r="BI382" s="179">
        <v>49.616</v>
      </c>
      <c r="BJ382" s="179">
        <v>389.88</v>
      </c>
      <c r="BK382" s="179">
        <v>-47.218000000000004</v>
      </c>
      <c r="BL382" s="179">
        <v>0</v>
      </c>
      <c r="BM382" s="179">
        <v>-73.789999999999992</v>
      </c>
      <c r="BN382" s="179">
        <v>-105.649</v>
      </c>
      <c r="BO382" s="179">
        <v>-353.92</v>
      </c>
      <c r="BP382" s="179">
        <v>-80.442999999999998</v>
      </c>
      <c r="BQ382" s="179">
        <v>0</v>
      </c>
      <c r="BR382" s="179">
        <v>0</v>
      </c>
      <c r="BS382" s="179">
        <v>27.522000000000006</v>
      </c>
      <c r="BT382" s="179">
        <v>-167.86099999999999</v>
      </c>
      <c r="BU382" s="179">
        <v>56.65</v>
      </c>
      <c r="BV382" s="179">
        <v>113.241</v>
      </c>
      <c r="BW382" s="179">
        <v>112.679</v>
      </c>
      <c r="BX382" s="179">
        <v>-112.879</v>
      </c>
      <c r="BY382" s="179">
        <v>111.538</v>
      </c>
      <c r="BZ382" s="179">
        <v>-138.97800000000001</v>
      </c>
      <c r="CA382" s="179">
        <v>111.72</v>
      </c>
      <c r="CB382" s="179">
        <v>276.029</v>
      </c>
      <c r="CC382" s="179">
        <v>544.79700000000003</v>
      </c>
      <c r="CD382" s="179">
        <v>136.07300000000001</v>
      </c>
      <c r="CE382" s="179">
        <v>374.988</v>
      </c>
      <c r="CF382" s="179">
        <v>374.18900000000002</v>
      </c>
      <c r="CG382" s="179">
        <v>1846.2280000000001</v>
      </c>
      <c r="CH382" s="179">
        <v>-1004.9559999999999</v>
      </c>
      <c r="CI382" s="179">
        <v>1523.954</v>
      </c>
      <c r="CJ382" s="179">
        <v>-223.85</v>
      </c>
      <c r="CK382" s="179">
        <v>511.44600000000003</v>
      </c>
      <c r="CL382" s="179">
        <v>-29.254999999999999</v>
      </c>
      <c r="CM382" s="179">
        <v>-3890.902</v>
      </c>
      <c r="CN382" s="179">
        <v>-29.254999999999999</v>
      </c>
      <c r="CO382" s="179">
        <v>1462.7449999999999</v>
      </c>
      <c r="CP382" s="179">
        <v>891.80200000000002</v>
      </c>
      <c r="CQ382" s="179">
        <v>-1609.018</v>
      </c>
      <c r="CR382" s="179">
        <v>-36.569000000000003</v>
      </c>
      <c r="CS382" s="179">
        <v>-36.569000000000003</v>
      </c>
      <c r="CT382" s="179">
        <v>-73.137</v>
      </c>
      <c r="CU382" s="179">
        <v>36.567999999999998</v>
      </c>
      <c r="CV382" s="179">
        <v>-109.70599999999999</v>
      </c>
      <c r="CW382" s="179">
        <v>0</v>
      </c>
      <c r="CX382" s="179">
        <v>511.96</v>
      </c>
      <c r="CY382" s="179">
        <v>-36.569000000000003</v>
      </c>
      <c r="CZ382" s="179">
        <v>-548.529</v>
      </c>
      <c r="DA382" s="179">
        <v>0</v>
      </c>
      <c r="DB382" s="179">
        <v>0</v>
      </c>
      <c r="DC382" s="179">
        <v>-36.569000000000003</v>
      </c>
      <c r="DD382" s="179">
        <v>-1791.8619999999999</v>
      </c>
      <c r="DE382" s="179">
        <v>-474.74599999999998</v>
      </c>
      <c r="DF382" s="179">
        <v>0</v>
      </c>
      <c r="DG382" s="179">
        <v>-222.56399999999999</v>
      </c>
      <c r="DH382" s="179">
        <v>0</v>
      </c>
      <c r="DI382" s="179">
        <v>0</v>
      </c>
      <c r="DJ382" s="179">
        <v>-38.664000000000001</v>
      </c>
      <c r="DK382" s="179">
        <v>-78.721000000000004</v>
      </c>
      <c r="DL382" s="179">
        <v>-158.84</v>
      </c>
      <c r="DM382" s="179">
        <v>0</v>
      </c>
      <c r="DN382" s="179">
        <v>0</v>
      </c>
      <c r="DO382" s="179">
        <v>0</v>
      </c>
      <c r="DP382" s="179">
        <v>0</v>
      </c>
      <c r="DQ382" s="179">
        <v>0</v>
      </c>
      <c r="DR382" s="179">
        <v>0</v>
      </c>
      <c r="DS382" s="179">
        <v>-41.752000000000002</v>
      </c>
      <c r="DT382" s="179">
        <v>0</v>
      </c>
      <c r="DU382" s="179">
        <v>0</v>
      </c>
      <c r="DV382" s="179">
        <v>0</v>
      </c>
      <c r="DW382" s="179">
        <v>0</v>
      </c>
      <c r="DX382" s="179">
        <v>0</v>
      </c>
      <c r="DY382" s="179">
        <v>0</v>
      </c>
      <c r="DZ382" s="179">
        <v>0</v>
      </c>
      <c r="EA382" s="179">
        <v>0</v>
      </c>
      <c r="EB382" s="179">
        <v>-41.317999999999998</v>
      </c>
      <c r="EC382" s="179">
        <v>0</v>
      </c>
      <c r="ED382" s="179">
        <v>0</v>
      </c>
      <c r="EE382" s="179">
        <v>0</v>
      </c>
      <c r="EF382" s="278">
        <f t="shared" si="10"/>
        <v>-317.97700000000003</v>
      </c>
      <c r="EG382" s="278">
        <f t="shared" si="11"/>
        <v>-41.317999999999998</v>
      </c>
    </row>
    <row r="383" spans="1:137" x14ac:dyDescent="0.2">
      <c r="A383" s="242" t="str">
        <f>IF('1'!$A$1=1,B383,C383)</f>
        <v>Short-term</v>
      </c>
      <c r="B383" s="243" t="s">
        <v>173</v>
      </c>
      <c r="C383" s="243" t="s">
        <v>172</v>
      </c>
      <c r="D383" s="176">
        <v>173.94</v>
      </c>
      <c r="E383" s="176">
        <v>-24.48</v>
      </c>
      <c r="F383" s="176">
        <v>116.28100000000001</v>
      </c>
      <c r="G383" s="176">
        <v>1476.116</v>
      </c>
      <c r="H383" s="176">
        <v>41.831000000000003</v>
      </c>
      <c r="I383" s="176">
        <v>233.56100000000001</v>
      </c>
      <c r="J383" s="176">
        <v>43.515000000000001</v>
      </c>
      <c r="K383" s="176">
        <v>64.881</v>
      </c>
      <c r="L383" s="176">
        <v>326.75099999999998</v>
      </c>
      <c r="M383" s="176">
        <v>-87.364999999999995</v>
      </c>
      <c r="N383" s="176">
        <v>93.251000000000005</v>
      </c>
      <c r="O383" s="176">
        <v>2059.9380000000001</v>
      </c>
      <c r="P383" s="176">
        <v>-48.518999999999998</v>
      </c>
      <c r="Q383" s="176">
        <v>-79.179000000000002</v>
      </c>
      <c r="R383" s="176">
        <v>-131.78100000000001</v>
      </c>
      <c r="S383" s="176">
        <v>-102.518</v>
      </c>
      <c r="T383" s="176">
        <v>-25.206</v>
      </c>
      <c r="U383" s="176">
        <v>-49.902999999999999</v>
      </c>
      <c r="V383" s="176">
        <v>-24.817</v>
      </c>
      <c r="W383" s="176">
        <v>25.065000000000001</v>
      </c>
      <c r="X383" s="176">
        <v>0</v>
      </c>
      <c r="Y383" s="176">
        <v>51.515000000000001</v>
      </c>
      <c r="Z383" s="176">
        <v>-25.701000000000001</v>
      </c>
      <c r="AA383" s="176">
        <v>-393.06799999999998</v>
      </c>
      <c r="AB383" s="176">
        <v>54.301000000000002</v>
      </c>
      <c r="AC383" s="176">
        <v>-27.027999999999999</v>
      </c>
      <c r="AD383" s="176">
        <v>-54.003</v>
      </c>
      <c r="AE383" s="176">
        <v>0</v>
      </c>
      <c r="AF383" s="176">
        <v>-26.423999999999999</v>
      </c>
      <c r="AG383" s="176">
        <v>0</v>
      </c>
      <c r="AH383" s="176">
        <v>51.939</v>
      </c>
      <c r="AI383" s="176">
        <v>0</v>
      </c>
      <c r="AJ383" s="176">
        <v>-104.434</v>
      </c>
      <c r="AK383" s="176">
        <v>-852.95899999999995</v>
      </c>
      <c r="AL383" s="176">
        <v>0</v>
      </c>
      <c r="AM383" s="176">
        <v>0</v>
      </c>
      <c r="AN383" s="176">
        <v>0</v>
      </c>
      <c r="AO383" s="176">
        <v>-27.170999999999999</v>
      </c>
      <c r="AP383" s="176">
        <v>0</v>
      </c>
      <c r="AQ383" s="176">
        <v>0</v>
      </c>
      <c r="AR383" s="176">
        <v>0</v>
      </c>
      <c r="AS383" s="176">
        <v>0</v>
      </c>
      <c r="AT383" s="176">
        <v>0</v>
      </c>
      <c r="AU383" s="176">
        <v>0</v>
      </c>
      <c r="AV383" s="176">
        <v>0</v>
      </c>
      <c r="AW383" s="176">
        <v>0</v>
      </c>
      <c r="AX383" s="176">
        <v>0</v>
      </c>
      <c r="AY383" s="176">
        <v>0</v>
      </c>
      <c r="AZ383" s="176">
        <v>-27.879000000000001</v>
      </c>
      <c r="BA383" s="176">
        <v>27.161000000000001</v>
      </c>
      <c r="BB383" s="176">
        <v>0</v>
      </c>
      <c r="BC383" s="176">
        <v>0</v>
      </c>
      <c r="BD383" s="176">
        <v>-52.758000000000003</v>
      </c>
      <c r="BE383" s="176">
        <v>0</v>
      </c>
      <c r="BF383" s="176">
        <v>25.751000000000001</v>
      </c>
      <c r="BG383" s="176">
        <v>0</v>
      </c>
      <c r="BH383" s="176">
        <v>123.849</v>
      </c>
      <c r="BI383" s="176">
        <v>49.616</v>
      </c>
      <c r="BJ383" s="176">
        <v>389.88</v>
      </c>
      <c r="BK383" s="176">
        <v>-23.609000000000002</v>
      </c>
      <c r="BL383" s="176">
        <v>-96.477000000000004</v>
      </c>
      <c r="BM383" s="176">
        <v>98.385999999999996</v>
      </c>
      <c r="BN383" s="176">
        <v>-79.236999999999995</v>
      </c>
      <c r="BO383" s="176">
        <v>-353.92</v>
      </c>
      <c r="BP383" s="176">
        <v>-80.442999999999998</v>
      </c>
      <c r="BQ383" s="176">
        <v>0</v>
      </c>
      <c r="BR383" s="176">
        <v>27.312999999999999</v>
      </c>
      <c r="BS383" s="176">
        <v>110.086</v>
      </c>
      <c r="BT383" s="176">
        <v>-139.88399999999999</v>
      </c>
      <c r="BU383" s="176">
        <v>56.65</v>
      </c>
      <c r="BV383" s="176">
        <v>113.241</v>
      </c>
      <c r="BW383" s="176">
        <v>112.679</v>
      </c>
      <c r="BX383" s="176">
        <v>-112.879</v>
      </c>
      <c r="BY383" s="176">
        <v>139.423</v>
      </c>
      <c r="BZ383" s="176">
        <v>-111.182</v>
      </c>
      <c r="CA383" s="176">
        <v>83.79</v>
      </c>
      <c r="CB383" s="176">
        <v>27.603000000000002</v>
      </c>
      <c r="CC383" s="176">
        <v>136.19900000000001</v>
      </c>
      <c r="CD383" s="176">
        <v>-136.07300000000001</v>
      </c>
      <c r="CE383" s="176">
        <v>-26.785</v>
      </c>
      <c r="CF383" s="176">
        <v>133.63900000000001</v>
      </c>
      <c r="CG383" s="176">
        <v>1846.2280000000001</v>
      </c>
      <c r="CH383" s="176">
        <v>317.35500000000002</v>
      </c>
      <c r="CI383" s="176">
        <v>1551.1669999999999</v>
      </c>
      <c r="CJ383" s="176">
        <v>-223.85</v>
      </c>
      <c r="CK383" s="176">
        <v>511.44600000000003</v>
      </c>
      <c r="CL383" s="176">
        <v>0</v>
      </c>
      <c r="CM383" s="176">
        <v>-3890.902</v>
      </c>
      <c r="CN383" s="176">
        <v>-29.254999999999999</v>
      </c>
      <c r="CO383" s="176">
        <v>1667.529</v>
      </c>
      <c r="CP383" s="176">
        <v>891.80200000000002</v>
      </c>
      <c r="CQ383" s="176">
        <v>-1609.018</v>
      </c>
      <c r="CR383" s="176">
        <v>0</v>
      </c>
      <c r="CS383" s="176">
        <v>-36.569000000000003</v>
      </c>
      <c r="CT383" s="176">
        <v>-73.137</v>
      </c>
      <c r="CU383" s="176">
        <v>73.137</v>
      </c>
      <c r="CV383" s="176">
        <v>-255.98</v>
      </c>
      <c r="CW383" s="176">
        <v>0</v>
      </c>
      <c r="CX383" s="176">
        <v>511.96</v>
      </c>
      <c r="CY383" s="176">
        <v>-36.569000000000003</v>
      </c>
      <c r="CZ383" s="176">
        <v>-548.529</v>
      </c>
      <c r="DA383" s="176">
        <v>0</v>
      </c>
      <c r="DB383" s="176">
        <v>0</v>
      </c>
      <c r="DC383" s="176">
        <v>-36.569000000000003</v>
      </c>
      <c r="DD383" s="176">
        <v>-1755.2929999999999</v>
      </c>
      <c r="DE383" s="176">
        <v>-474.74599999999998</v>
      </c>
      <c r="DF383" s="176">
        <v>0</v>
      </c>
      <c r="DG383" s="176">
        <v>-185.47</v>
      </c>
      <c r="DH383" s="176">
        <v>0</v>
      </c>
      <c r="DI383" s="176">
        <v>0</v>
      </c>
      <c r="DJ383" s="176">
        <v>-38.664000000000001</v>
      </c>
      <c r="DK383" s="176">
        <v>0</v>
      </c>
      <c r="DL383" s="176">
        <v>-158.84</v>
      </c>
      <c r="DM383" s="176">
        <v>0</v>
      </c>
      <c r="DN383" s="176">
        <v>0</v>
      </c>
      <c r="DO383" s="176">
        <v>0</v>
      </c>
      <c r="DP383" s="176">
        <v>0</v>
      </c>
      <c r="DQ383" s="176">
        <v>0</v>
      </c>
      <c r="DR383" s="176">
        <v>0</v>
      </c>
      <c r="DS383" s="176">
        <v>-83.504000000000005</v>
      </c>
      <c r="DT383" s="176">
        <v>0</v>
      </c>
      <c r="DU383" s="176">
        <v>0</v>
      </c>
      <c r="DV383" s="176">
        <v>41.481000000000002</v>
      </c>
      <c r="DW383" s="176">
        <v>0</v>
      </c>
      <c r="DX383" s="176">
        <v>0</v>
      </c>
      <c r="DY383" s="176">
        <v>0</v>
      </c>
      <c r="DZ383" s="176">
        <v>0</v>
      </c>
      <c r="EA383" s="176">
        <v>0</v>
      </c>
      <c r="EB383" s="176">
        <v>0</v>
      </c>
      <c r="EC383" s="176">
        <v>0</v>
      </c>
      <c r="ED383" s="176">
        <v>0</v>
      </c>
      <c r="EE383" s="176">
        <v>0</v>
      </c>
      <c r="EF383" s="277">
        <f t="shared" si="10"/>
        <v>-281.00800000000004</v>
      </c>
      <c r="EG383" s="277">
        <f t="shared" si="11"/>
        <v>41.481000000000002</v>
      </c>
    </row>
    <row r="384" spans="1:137" x14ac:dyDescent="0.2">
      <c r="A384" s="242" t="str">
        <f>IF('1'!$A$1=1,B384,C384)</f>
        <v>Long-term</v>
      </c>
      <c r="B384" s="243" t="s">
        <v>175</v>
      </c>
      <c r="C384" s="243" t="s">
        <v>174</v>
      </c>
      <c r="D384" s="176">
        <v>-253.00299999999999</v>
      </c>
      <c r="E384" s="176">
        <v>-97.92</v>
      </c>
      <c r="F384" s="176">
        <v>-348.84300000000002</v>
      </c>
      <c r="G384" s="176">
        <v>-1453.4059999999999</v>
      </c>
      <c r="H384" s="176">
        <v>-188.23699999999999</v>
      </c>
      <c r="I384" s="176">
        <v>-339.72500000000002</v>
      </c>
      <c r="J384" s="176">
        <v>-152.30199999999999</v>
      </c>
      <c r="K384" s="176">
        <v>-86.507000000000005</v>
      </c>
      <c r="L384" s="176">
        <v>-370.31799999999998</v>
      </c>
      <c r="M384" s="176">
        <v>-21.841000000000001</v>
      </c>
      <c r="N384" s="176">
        <v>-93.251000000000005</v>
      </c>
      <c r="O384" s="176">
        <v>-117.042</v>
      </c>
      <c r="P384" s="176">
        <v>-72.778999999999996</v>
      </c>
      <c r="Q384" s="176">
        <v>-79.179000000000002</v>
      </c>
      <c r="R384" s="176">
        <v>-395.34199999999998</v>
      </c>
      <c r="S384" s="176">
        <v>-51.259</v>
      </c>
      <c r="T384" s="176">
        <v>-25.206</v>
      </c>
      <c r="U384" s="176">
        <v>-99.805000000000007</v>
      </c>
      <c r="V384" s="176">
        <v>-24.817</v>
      </c>
      <c r="W384" s="176">
        <v>-25.065000000000001</v>
      </c>
      <c r="X384" s="176">
        <v>183.928</v>
      </c>
      <c r="Y384" s="176">
        <v>-257.57299999999998</v>
      </c>
      <c r="Z384" s="176">
        <v>-77.102999999999994</v>
      </c>
      <c r="AA384" s="176">
        <v>-131.023</v>
      </c>
      <c r="AB384" s="176">
        <v>-54.301000000000002</v>
      </c>
      <c r="AC384" s="176">
        <v>0</v>
      </c>
      <c r="AD384" s="176">
        <v>-27.001999999999999</v>
      </c>
      <c r="AE384" s="176">
        <v>0</v>
      </c>
      <c r="AF384" s="176">
        <v>0</v>
      </c>
      <c r="AG384" s="176">
        <v>0</v>
      </c>
      <c r="AH384" s="176">
        <v>-51.939</v>
      </c>
      <c r="AI384" s="176">
        <v>717.78800000000001</v>
      </c>
      <c r="AJ384" s="176">
        <v>-52.216999999999999</v>
      </c>
      <c r="AK384" s="176">
        <v>0</v>
      </c>
      <c r="AL384" s="176">
        <v>160.232</v>
      </c>
      <c r="AM384" s="176">
        <v>-137.583</v>
      </c>
      <c r="AN384" s="176">
        <v>0</v>
      </c>
      <c r="AO384" s="176">
        <v>-81.513000000000005</v>
      </c>
      <c r="AP384" s="176">
        <v>0</v>
      </c>
      <c r="AQ384" s="176">
        <v>0</v>
      </c>
      <c r="AR384" s="176">
        <v>0</v>
      </c>
      <c r="AS384" s="176">
        <v>0</v>
      </c>
      <c r="AT384" s="176">
        <v>0</v>
      </c>
      <c r="AU384" s="176">
        <v>-82.447000000000003</v>
      </c>
      <c r="AV384" s="176">
        <v>0</v>
      </c>
      <c r="AW384" s="176">
        <v>0</v>
      </c>
      <c r="AX384" s="176">
        <v>0</v>
      </c>
      <c r="AY384" s="176">
        <v>0</v>
      </c>
      <c r="AZ384" s="176">
        <v>0</v>
      </c>
      <c r="BA384" s="176">
        <v>-81.481999999999999</v>
      </c>
      <c r="BB384" s="176">
        <v>-26.864000000000001</v>
      </c>
      <c r="BC384" s="176">
        <v>0</v>
      </c>
      <c r="BD384" s="176">
        <v>0</v>
      </c>
      <c r="BE384" s="176">
        <v>-26.5</v>
      </c>
      <c r="BF384" s="176">
        <v>0</v>
      </c>
      <c r="BG384" s="176">
        <v>-75.741</v>
      </c>
      <c r="BH384" s="176">
        <v>-24.77</v>
      </c>
      <c r="BI384" s="176">
        <v>0</v>
      </c>
      <c r="BJ384" s="176">
        <v>0</v>
      </c>
      <c r="BK384" s="176">
        <v>-23.609000000000002</v>
      </c>
      <c r="BL384" s="176">
        <v>96.477000000000004</v>
      </c>
      <c r="BM384" s="176">
        <v>-172.17599999999999</v>
      </c>
      <c r="BN384" s="176">
        <v>-26.411999999999999</v>
      </c>
      <c r="BO384" s="176">
        <v>0</v>
      </c>
      <c r="BP384" s="176">
        <v>0</v>
      </c>
      <c r="BQ384" s="176">
        <v>0</v>
      </c>
      <c r="BR384" s="176">
        <v>-27.312999999999999</v>
      </c>
      <c r="BS384" s="176">
        <v>-82.563999999999993</v>
      </c>
      <c r="BT384" s="176">
        <v>-27.977</v>
      </c>
      <c r="BU384" s="176">
        <v>0</v>
      </c>
      <c r="BV384" s="176">
        <v>0</v>
      </c>
      <c r="BW384" s="176">
        <v>0</v>
      </c>
      <c r="BX384" s="176">
        <v>0</v>
      </c>
      <c r="BY384" s="176">
        <v>-27.885000000000002</v>
      </c>
      <c r="BZ384" s="176">
        <v>-27.795999999999999</v>
      </c>
      <c r="CA384" s="176">
        <v>27.93</v>
      </c>
      <c r="CB384" s="176">
        <v>248.42599999999999</v>
      </c>
      <c r="CC384" s="176">
        <v>408.59800000000001</v>
      </c>
      <c r="CD384" s="176">
        <v>272.14600000000002</v>
      </c>
      <c r="CE384" s="176">
        <v>401.77300000000002</v>
      </c>
      <c r="CF384" s="176">
        <v>240.55</v>
      </c>
      <c r="CG384" s="176">
        <v>0</v>
      </c>
      <c r="CH384" s="176">
        <v>-1322.3109999999999</v>
      </c>
      <c r="CI384" s="176">
        <v>-27.213000000000001</v>
      </c>
      <c r="CJ384" s="176">
        <v>0</v>
      </c>
      <c r="CK384" s="176">
        <v>0</v>
      </c>
      <c r="CL384" s="176">
        <v>-29.254999999999999</v>
      </c>
      <c r="CM384" s="176">
        <v>0</v>
      </c>
      <c r="CN384" s="176">
        <v>0</v>
      </c>
      <c r="CO384" s="176">
        <v>-204.78399999999999</v>
      </c>
      <c r="CP384" s="176">
        <v>0</v>
      </c>
      <c r="CQ384" s="176">
        <v>0</v>
      </c>
      <c r="CR384" s="176">
        <v>-36.569000000000003</v>
      </c>
      <c r="CS384" s="176">
        <v>0</v>
      </c>
      <c r="CT384" s="176">
        <v>0</v>
      </c>
      <c r="CU384" s="176">
        <v>-36.569000000000003</v>
      </c>
      <c r="CV384" s="176">
        <v>146.274</v>
      </c>
      <c r="CW384" s="176">
        <v>0</v>
      </c>
      <c r="CX384" s="176">
        <v>0</v>
      </c>
      <c r="CY384" s="176">
        <v>0</v>
      </c>
      <c r="CZ384" s="176">
        <v>0</v>
      </c>
      <c r="DA384" s="176">
        <v>0</v>
      </c>
      <c r="DB384" s="176">
        <v>0</v>
      </c>
      <c r="DC384" s="176">
        <v>0</v>
      </c>
      <c r="DD384" s="176">
        <v>-36.569000000000003</v>
      </c>
      <c r="DE384" s="176">
        <v>0</v>
      </c>
      <c r="DF384" s="176">
        <v>0</v>
      </c>
      <c r="DG384" s="176">
        <v>-37.094000000000001</v>
      </c>
      <c r="DH384" s="176">
        <v>0</v>
      </c>
      <c r="DI384" s="176">
        <v>0</v>
      </c>
      <c r="DJ384" s="176">
        <v>0</v>
      </c>
      <c r="DK384" s="176">
        <v>-78.721000000000004</v>
      </c>
      <c r="DL384" s="176">
        <v>0</v>
      </c>
      <c r="DM384" s="176">
        <v>0</v>
      </c>
      <c r="DN384" s="176">
        <v>0</v>
      </c>
      <c r="DO384" s="176">
        <v>0</v>
      </c>
      <c r="DP384" s="176">
        <v>0</v>
      </c>
      <c r="DQ384" s="176">
        <v>0</v>
      </c>
      <c r="DR384" s="176">
        <v>0</v>
      </c>
      <c r="DS384" s="176">
        <v>41.752000000000002</v>
      </c>
      <c r="DT384" s="176">
        <v>0</v>
      </c>
      <c r="DU384" s="176">
        <v>0</v>
      </c>
      <c r="DV384" s="176">
        <v>-41.481000000000002</v>
      </c>
      <c r="DW384" s="176">
        <v>0</v>
      </c>
      <c r="DX384" s="176">
        <v>0</v>
      </c>
      <c r="DY384" s="176">
        <v>0</v>
      </c>
      <c r="DZ384" s="176">
        <v>0</v>
      </c>
      <c r="EA384" s="176">
        <v>0</v>
      </c>
      <c r="EB384" s="176">
        <v>-41.317999999999998</v>
      </c>
      <c r="EC384" s="176">
        <v>0</v>
      </c>
      <c r="ED384" s="176">
        <v>0</v>
      </c>
      <c r="EE384" s="176">
        <v>0</v>
      </c>
      <c r="EF384" s="277">
        <f t="shared" si="10"/>
        <v>-36.969000000000001</v>
      </c>
      <c r="EG384" s="277">
        <f t="shared" si="11"/>
        <v>-82.799000000000007</v>
      </c>
    </row>
    <row r="385" spans="1:137" x14ac:dyDescent="0.2">
      <c r="A385" s="182" t="str">
        <f>IF('1'!$A$1=1,B385,C385)</f>
        <v>Liabilities</v>
      </c>
      <c r="B385" s="183" t="s">
        <v>145</v>
      </c>
      <c r="C385" s="183" t="s">
        <v>144</v>
      </c>
      <c r="D385" s="179">
        <v>-3747.6060000000002</v>
      </c>
      <c r="E385" s="179">
        <v>-8616.9220000000005</v>
      </c>
      <c r="F385" s="179">
        <v>105879.243</v>
      </c>
      <c r="G385" s="179">
        <v>817.53999999999951</v>
      </c>
      <c r="H385" s="179">
        <v>-6755.6270000000004</v>
      </c>
      <c r="I385" s="179">
        <v>2420.543000000001</v>
      </c>
      <c r="J385" s="179">
        <v>1457.7439999999997</v>
      </c>
      <c r="K385" s="179">
        <v>45976.842000000004</v>
      </c>
      <c r="L385" s="179">
        <v>-4639.8680000000004</v>
      </c>
      <c r="M385" s="179">
        <v>4215.3730000000005</v>
      </c>
      <c r="N385" s="179">
        <v>10956.932999999999</v>
      </c>
      <c r="O385" s="179">
        <v>912.92799999999966</v>
      </c>
      <c r="P385" s="179">
        <v>7083.8310000000001</v>
      </c>
      <c r="Q385" s="179">
        <v>-19134.963</v>
      </c>
      <c r="R385" s="179">
        <v>-7933.2050000000008</v>
      </c>
      <c r="S385" s="179">
        <v>-21067.445999999996</v>
      </c>
      <c r="T385" s="179">
        <v>-7612.3560000000007</v>
      </c>
      <c r="U385" s="179">
        <v>-623.78299999999967</v>
      </c>
      <c r="V385" s="179">
        <v>2878.7460000000001</v>
      </c>
      <c r="W385" s="179">
        <v>802.07400000000007</v>
      </c>
      <c r="X385" s="179">
        <v>10108.778000000004</v>
      </c>
      <c r="Y385" s="179">
        <v>-231.815</v>
      </c>
      <c r="Z385" s="179">
        <v>2030.3740000000003</v>
      </c>
      <c r="AA385" s="179">
        <v>576.49900000000025</v>
      </c>
      <c r="AB385" s="179">
        <v>4588.4529999999995</v>
      </c>
      <c r="AC385" s="179">
        <v>-1864.9160000000002</v>
      </c>
      <c r="AD385" s="179">
        <v>4644.268</v>
      </c>
      <c r="AE385" s="179">
        <v>45364.737000000001</v>
      </c>
      <c r="AF385" s="179">
        <v>-6923.0070000000005</v>
      </c>
      <c r="AG385" s="179">
        <v>2140.9269999999997</v>
      </c>
      <c r="AH385" s="179">
        <v>3194.2259999999997</v>
      </c>
      <c r="AI385" s="179">
        <v>-6716.4409999999989</v>
      </c>
      <c r="AJ385" s="179">
        <v>-2114.7979999999998</v>
      </c>
      <c r="AK385" s="179">
        <v>-12101.358999999999</v>
      </c>
      <c r="AL385" s="179">
        <v>-13726.511999999999</v>
      </c>
      <c r="AM385" s="179">
        <v>9438.1620000000003</v>
      </c>
      <c r="AN385" s="179">
        <v>-8700.9039999999986</v>
      </c>
      <c r="AO385" s="179">
        <v>-9075.130000000001</v>
      </c>
      <c r="AP385" s="179">
        <v>-4214.5929999999989</v>
      </c>
      <c r="AQ385" s="179">
        <v>-1229.1320000000001</v>
      </c>
      <c r="AR385" s="179">
        <v>-12148.089</v>
      </c>
      <c r="AS385" s="179">
        <v>3877.9209999999998</v>
      </c>
      <c r="AT385" s="179">
        <v>12989.137999999999</v>
      </c>
      <c r="AU385" s="179">
        <v>-9288.987000000001</v>
      </c>
      <c r="AV385" s="179">
        <v>958.50300000000004</v>
      </c>
      <c r="AW385" s="179">
        <v>4753.527</v>
      </c>
      <c r="AX385" s="179">
        <v>-12793.542000000001</v>
      </c>
      <c r="AY385" s="179">
        <v>73095.848999999987</v>
      </c>
      <c r="AZ385" s="179">
        <v>-3150.3469999999998</v>
      </c>
      <c r="BA385" s="179">
        <v>-2254.3360000000011</v>
      </c>
      <c r="BB385" s="179">
        <v>5721.9310000000014</v>
      </c>
      <c r="BC385" s="179">
        <v>160.86900000000014</v>
      </c>
      <c r="BD385" s="179">
        <v>-7808.1380000000008</v>
      </c>
      <c r="BE385" s="179">
        <v>4399.018</v>
      </c>
      <c r="BF385" s="179">
        <v>334.76800000000003</v>
      </c>
      <c r="BG385" s="179">
        <v>2095.5010000000002</v>
      </c>
      <c r="BH385" s="179">
        <v>-13028.875</v>
      </c>
      <c r="BI385" s="179">
        <v>7814.5839999999998</v>
      </c>
      <c r="BJ385" s="179">
        <v>-1340.2139999999999</v>
      </c>
      <c r="BK385" s="179">
        <v>23278.902000000002</v>
      </c>
      <c r="BL385" s="179">
        <v>-1712.4749999999999</v>
      </c>
      <c r="BM385" s="179">
        <v>-13257.527</v>
      </c>
      <c r="BN385" s="179">
        <v>-24193.660000000003</v>
      </c>
      <c r="BO385" s="179">
        <v>-2722.4639999999999</v>
      </c>
      <c r="BP385" s="179">
        <v>1716.1160000000002</v>
      </c>
      <c r="BQ385" s="179">
        <v>80406.415999999997</v>
      </c>
      <c r="BR385" s="179">
        <v>-16742.77</v>
      </c>
      <c r="BS385" s="179">
        <v>-5421.7199999999993</v>
      </c>
      <c r="BT385" s="179">
        <v>-1986.346</v>
      </c>
      <c r="BU385" s="179">
        <v>-1954.421</v>
      </c>
      <c r="BV385" s="179">
        <v>-3680.32</v>
      </c>
      <c r="BW385" s="179">
        <v>49099.820000000007</v>
      </c>
      <c r="BX385" s="179">
        <v>-3978.9870000000001</v>
      </c>
      <c r="BY385" s="179">
        <v>-7584.6270000000004</v>
      </c>
      <c r="BZ385" s="179">
        <v>-24821.435000000001</v>
      </c>
      <c r="CA385" s="179">
        <v>83.789999999999907</v>
      </c>
      <c r="CB385" s="179">
        <v>2180.6260000000002</v>
      </c>
      <c r="CC385" s="179">
        <v>9152.5959999999995</v>
      </c>
      <c r="CD385" s="179">
        <v>-1768.9449999999997</v>
      </c>
      <c r="CE385" s="179">
        <v>-6642.6440000000002</v>
      </c>
      <c r="CF385" s="179">
        <v>-11626.588</v>
      </c>
      <c r="CG385" s="179">
        <v>20651.375</v>
      </c>
      <c r="CH385" s="179">
        <v>30836.292999999998</v>
      </c>
      <c r="CI385" s="179">
        <v>24056.698000000004</v>
      </c>
      <c r="CJ385" s="179">
        <v>-923.38199999999995</v>
      </c>
      <c r="CK385" s="179">
        <v>-6734.0389999999998</v>
      </c>
      <c r="CL385" s="179">
        <v>77496.23000000001</v>
      </c>
      <c r="CM385" s="179">
        <v>23199.135000000002</v>
      </c>
      <c r="CN385" s="179">
        <v>28523.527000000002</v>
      </c>
      <c r="CO385" s="179">
        <v>53829.015999999996</v>
      </c>
      <c r="CP385" s="179">
        <v>-254.80099999999993</v>
      </c>
      <c r="CQ385" s="179">
        <v>56059.664000000004</v>
      </c>
      <c r="CR385" s="179">
        <v>-6253.2299999999987</v>
      </c>
      <c r="CS385" s="179">
        <v>160133.90000000002</v>
      </c>
      <c r="CT385" s="179">
        <v>98186.691000000006</v>
      </c>
      <c r="CU385" s="179">
        <v>53097.607000000004</v>
      </c>
      <c r="CV385" s="179">
        <v>128611.76680000001</v>
      </c>
      <c r="CW385" s="179">
        <v>7642.8383999999969</v>
      </c>
      <c r="CX385" s="179">
        <v>92701.400200000018</v>
      </c>
      <c r="CY385" s="179">
        <v>154246.35440000001</v>
      </c>
      <c r="CZ385" s="179">
        <v>71857.299799999993</v>
      </c>
      <c r="DA385" s="179">
        <v>91275.22619999999</v>
      </c>
      <c r="DB385" s="179">
        <v>114313.44300000001</v>
      </c>
      <c r="DC385" s="179">
        <v>61874.071400000001</v>
      </c>
      <c r="DD385" s="179">
        <v>31156.44739999999</v>
      </c>
      <c r="DE385" s="179">
        <v>51077.31283870968</v>
      </c>
      <c r="DF385" s="179">
        <v>78242.188280000002</v>
      </c>
      <c r="DG385" s="179">
        <v>164318.97610967746</v>
      </c>
      <c r="DH385" s="179">
        <v>22074.098000000002</v>
      </c>
      <c r="DI385" s="179">
        <v>-12606.398999999999</v>
      </c>
      <c r="DJ385" s="179">
        <v>311296.45600000001</v>
      </c>
      <c r="DK385" s="179">
        <v>23912.424999999996</v>
      </c>
      <c r="DL385" s="179">
        <v>6942.9960000000001</v>
      </c>
      <c r="DM385" s="179">
        <v>65775.468000000008</v>
      </c>
      <c r="DN385" s="179">
        <v>88538.712</v>
      </c>
      <c r="DO385" s="179">
        <v>111215.643</v>
      </c>
      <c r="DP385" s="179">
        <v>-33656.448000000004</v>
      </c>
      <c r="DQ385" s="179">
        <v>72928.010999999999</v>
      </c>
      <c r="DR385" s="179">
        <v>214552.467</v>
      </c>
      <c r="DS385" s="179">
        <v>284175.05199999997</v>
      </c>
      <c r="DT385" s="179">
        <v>132426.79300000001</v>
      </c>
      <c r="DU385" s="179">
        <v>-20252.154999999999</v>
      </c>
      <c r="DV385" s="179">
        <v>137377.94000000003</v>
      </c>
      <c r="DW385" s="179">
        <v>218054.36000000002</v>
      </c>
      <c r="DX385" s="179">
        <v>44582.107999999993</v>
      </c>
      <c r="DY385" s="179">
        <v>103275.505</v>
      </c>
      <c r="DZ385" s="179">
        <v>112785.978</v>
      </c>
      <c r="EA385" s="179">
        <v>194412.326</v>
      </c>
      <c r="EB385" s="179">
        <v>68403.97</v>
      </c>
      <c r="EC385" s="179">
        <v>212719.864</v>
      </c>
      <c r="ED385" s="179">
        <v>313556.94099999999</v>
      </c>
      <c r="EE385" s="179">
        <v>140652.31999999998</v>
      </c>
      <c r="EF385" s="278">
        <f t="shared" si="10"/>
        <v>1155148.4809999999</v>
      </c>
      <c r="EG385" s="278">
        <f t="shared" si="11"/>
        <v>1657995.95</v>
      </c>
    </row>
    <row r="386" spans="1:137" x14ac:dyDescent="0.2">
      <c r="A386" s="201" t="str">
        <f>IF('1'!$A$1=1,B386,C386)</f>
        <v>Central bank</v>
      </c>
      <c r="B386" s="202" t="s">
        <v>202</v>
      </c>
      <c r="C386" s="202" t="s">
        <v>201</v>
      </c>
      <c r="D386" s="179">
        <v>-1597.0809999999999</v>
      </c>
      <c r="E386" s="179">
        <v>0</v>
      </c>
      <c r="F386" s="179">
        <v>47348.508000000002</v>
      </c>
      <c r="G386" s="179">
        <v>1385.2779999999998</v>
      </c>
      <c r="H386" s="179">
        <v>0</v>
      </c>
      <c r="I386" s="179">
        <v>7601.3540000000012</v>
      </c>
      <c r="J386" s="179">
        <v>-2197.4949999999999</v>
      </c>
      <c r="K386" s="179">
        <v>41305.438999999998</v>
      </c>
      <c r="L386" s="179">
        <v>-8343.0489999999991</v>
      </c>
      <c r="M386" s="179">
        <v>0</v>
      </c>
      <c r="N386" s="179">
        <v>16062.398999999999</v>
      </c>
      <c r="O386" s="179">
        <v>1427.912</v>
      </c>
      <c r="P386" s="179">
        <v>2911.163</v>
      </c>
      <c r="Q386" s="179">
        <v>-3087.9870000000001</v>
      </c>
      <c r="R386" s="179">
        <v>-12440.109</v>
      </c>
      <c r="S386" s="179">
        <v>-21375.001</v>
      </c>
      <c r="T386" s="179">
        <v>0</v>
      </c>
      <c r="U386" s="179">
        <v>0</v>
      </c>
      <c r="V386" s="179">
        <v>0</v>
      </c>
      <c r="W386" s="179">
        <v>0</v>
      </c>
      <c r="X386" s="179">
        <v>25952.882000000001</v>
      </c>
      <c r="Y386" s="179">
        <v>0</v>
      </c>
      <c r="Z386" s="179">
        <v>0</v>
      </c>
      <c r="AA386" s="179">
        <v>0</v>
      </c>
      <c r="AB386" s="179">
        <v>0</v>
      </c>
      <c r="AC386" s="179">
        <v>0</v>
      </c>
      <c r="AD386" s="179">
        <v>2700.1559999999999</v>
      </c>
      <c r="AE386" s="179">
        <v>27048.382000000001</v>
      </c>
      <c r="AF386" s="179">
        <v>0</v>
      </c>
      <c r="AG386" s="179">
        <v>0</v>
      </c>
      <c r="AH386" s="179">
        <v>0</v>
      </c>
      <c r="AI386" s="179">
        <v>-3460.7620000000002</v>
      </c>
      <c r="AJ386" s="179">
        <v>0</v>
      </c>
      <c r="AK386" s="179">
        <v>0</v>
      </c>
      <c r="AL386" s="179">
        <v>-3631.9169999999999</v>
      </c>
      <c r="AM386" s="179">
        <v>-1293.2760000000001</v>
      </c>
      <c r="AN386" s="179">
        <v>0</v>
      </c>
      <c r="AO386" s="179">
        <v>-3803.9470000000001</v>
      </c>
      <c r="AP386" s="179">
        <v>-1264.3779999999999</v>
      </c>
      <c r="AQ386" s="179">
        <v>0</v>
      </c>
      <c r="AR386" s="179">
        <v>-3586.828</v>
      </c>
      <c r="AS386" s="179">
        <v>-1231.502</v>
      </c>
      <c r="AT386" s="179">
        <v>0</v>
      </c>
      <c r="AU386" s="179">
        <v>-4974.28</v>
      </c>
      <c r="AV386" s="179">
        <v>0</v>
      </c>
      <c r="AW386" s="179">
        <v>0</v>
      </c>
      <c r="AX386" s="179">
        <v>-3743.0889999999999</v>
      </c>
      <c r="AY386" s="179">
        <v>37081.125999999997</v>
      </c>
      <c r="AZ386" s="179">
        <v>0</v>
      </c>
      <c r="BA386" s="179">
        <v>-3639.5309999999999</v>
      </c>
      <c r="BB386" s="179">
        <v>-1235.723</v>
      </c>
      <c r="BC386" s="179">
        <v>0</v>
      </c>
      <c r="BD386" s="179">
        <v>-3508.3870000000002</v>
      </c>
      <c r="BE386" s="179">
        <v>-1219.0050000000001</v>
      </c>
      <c r="BF386" s="179">
        <v>0</v>
      </c>
      <c r="BG386" s="179">
        <v>0</v>
      </c>
      <c r="BH386" s="179">
        <v>-5721.8059999999996</v>
      </c>
      <c r="BI386" s="179">
        <v>0</v>
      </c>
      <c r="BJ386" s="179">
        <v>0</v>
      </c>
      <c r="BK386" s="179">
        <v>0</v>
      </c>
      <c r="BL386" s="179">
        <v>0</v>
      </c>
      <c r="BM386" s="179">
        <v>-3345.127</v>
      </c>
      <c r="BN386" s="179">
        <v>-4965.5110000000004</v>
      </c>
      <c r="BO386" s="179">
        <v>0</v>
      </c>
      <c r="BP386" s="179">
        <v>0</v>
      </c>
      <c r="BQ386" s="179">
        <v>0</v>
      </c>
      <c r="BR386" s="179">
        <v>0</v>
      </c>
      <c r="BS386" s="179">
        <v>-3825.4769999999999</v>
      </c>
      <c r="BT386" s="179">
        <v>-5371.53</v>
      </c>
      <c r="BU386" s="179">
        <v>0</v>
      </c>
      <c r="BV386" s="179">
        <v>0</v>
      </c>
      <c r="BW386" s="179">
        <v>0</v>
      </c>
      <c r="BX386" s="179">
        <v>0</v>
      </c>
      <c r="BY386" s="179">
        <v>-3931.7370000000001</v>
      </c>
      <c r="BZ386" s="179">
        <v>-7782.7569999999996</v>
      </c>
      <c r="CA386" s="179">
        <v>0</v>
      </c>
      <c r="CB386" s="179">
        <v>0</v>
      </c>
      <c r="CC386" s="179">
        <v>0</v>
      </c>
      <c r="CD386" s="179">
        <v>0</v>
      </c>
      <c r="CE386" s="179">
        <v>-3776.6640000000002</v>
      </c>
      <c r="CF386" s="179">
        <v>-7457.0529999999999</v>
      </c>
      <c r="CG386" s="179">
        <v>-2268.2220000000002</v>
      </c>
      <c r="CH386" s="179">
        <v>0</v>
      </c>
      <c r="CI386" s="179">
        <v>0</v>
      </c>
      <c r="CJ386" s="179">
        <v>0</v>
      </c>
      <c r="CK386" s="179">
        <v>-3921.0859999999998</v>
      </c>
      <c r="CL386" s="179">
        <v>-16060.94</v>
      </c>
      <c r="CM386" s="179">
        <v>-2457.4119999999998</v>
      </c>
      <c r="CN386" s="179">
        <v>0</v>
      </c>
      <c r="CO386" s="179">
        <v>-4856.3130000000001</v>
      </c>
      <c r="CP386" s="179">
        <v>0</v>
      </c>
      <c r="CQ386" s="179">
        <v>-4753.9179999999997</v>
      </c>
      <c r="CR386" s="179">
        <v>-15249.106</v>
      </c>
      <c r="CS386" s="179">
        <v>-2888.9189999999999</v>
      </c>
      <c r="CT386" s="179">
        <v>0</v>
      </c>
      <c r="CU386" s="179">
        <v>-6070.3879999999999</v>
      </c>
      <c r="CV386" s="179">
        <v>0</v>
      </c>
      <c r="CW386" s="179">
        <v>-4900.192</v>
      </c>
      <c r="CX386" s="179">
        <v>-15614.791999999999</v>
      </c>
      <c r="CY386" s="179">
        <v>-2998.625</v>
      </c>
      <c r="CZ386" s="179">
        <v>0</v>
      </c>
      <c r="DA386" s="179">
        <v>-6106.9560000000001</v>
      </c>
      <c r="DB386" s="179">
        <v>0</v>
      </c>
      <c r="DC386" s="179">
        <v>-4827.0550000000003</v>
      </c>
      <c r="DD386" s="179">
        <v>-15505.085999999999</v>
      </c>
      <c r="DE386" s="179">
        <v>-2921.5160000000001</v>
      </c>
      <c r="DF386" s="179">
        <v>0</v>
      </c>
      <c r="DG386" s="179">
        <v>-6194.6859999999997</v>
      </c>
      <c r="DH386" s="179">
        <v>0</v>
      </c>
      <c r="DI386" s="179">
        <v>-4974.4489999999996</v>
      </c>
      <c r="DJ386" s="179">
        <v>-10091.269</v>
      </c>
      <c r="DK386" s="179">
        <v>-3188.2049999999999</v>
      </c>
      <c r="DL386" s="179">
        <v>0</v>
      </c>
      <c r="DM386" s="179">
        <v>0</v>
      </c>
      <c r="DN386" s="179">
        <v>0</v>
      </c>
      <c r="DO386" s="179">
        <v>-5395.808</v>
      </c>
      <c r="DP386" s="179">
        <v>-10848.056</v>
      </c>
      <c r="DQ386" s="179">
        <v>-3381.8820000000001</v>
      </c>
      <c r="DR386" s="179">
        <v>0</v>
      </c>
      <c r="DS386" s="179">
        <v>0</v>
      </c>
      <c r="DT386" s="179">
        <v>0</v>
      </c>
      <c r="DU386" s="179">
        <v>-5333.9009999999998</v>
      </c>
      <c r="DV386" s="179">
        <v>-10784.982</v>
      </c>
      <c r="DW386" s="179">
        <v>-3395.9070000000002</v>
      </c>
      <c r="DX386" s="179">
        <v>0</v>
      </c>
      <c r="DY386" s="179">
        <v>0</v>
      </c>
      <c r="DZ386" s="179">
        <v>0</v>
      </c>
      <c r="EA386" s="179">
        <v>-5511.7730000000001</v>
      </c>
      <c r="EB386" s="179">
        <v>-3388.1010000000001</v>
      </c>
      <c r="EC386" s="179">
        <v>-3496.6759999999999</v>
      </c>
      <c r="ED386" s="179">
        <v>0</v>
      </c>
      <c r="EE386" s="179">
        <v>0</v>
      </c>
      <c r="EF386" s="278">
        <f t="shared" si="10"/>
        <v>-37879.669000000002</v>
      </c>
      <c r="EG386" s="278">
        <f t="shared" si="11"/>
        <v>-31911.34</v>
      </c>
    </row>
    <row r="387" spans="1:137" s="9" customFormat="1" x14ac:dyDescent="0.2">
      <c r="A387" s="242" t="str">
        <f>IF('1'!$A$1=1,B387,C387)</f>
        <v>Credit and loans with the IMF</v>
      </c>
      <c r="B387" s="243" t="s">
        <v>401</v>
      </c>
      <c r="C387" s="243" t="s">
        <v>196</v>
      </c>
      <c r="D387" s="176">
        <v>-1597.0809999999999</v>
      </c>
      <c r="E387" s="176">
        <v>0</v>
      </c>
      <c r="F387" s="176">
        <v>47348.508000000002</v>
      </c>
      <c r="G387" s="176">
        <v>-2270.9470000000001</v>
      </c>
      <c r="H387" s="176">
        <v>0</v>
      </c>
      <c r="I387" s="176">
        <v>-1295.203</v>
      </c>
      <c r="J387" s="176">
        <v>-2197.4949999999999</v>
      </c>
      <c r="K387" s="176">
        <v>35833.841999999997</v>
      </c>
      <c r="L387" s="176">
        <v>-1307.0050000000001</v>
      </c>
      <c r="M387" s="176">
        <v>0</v>
      </c>
      <c r="N387" s="176">
        <v>0</v>
      </c>
      <c r="O387" s="176">
        <v>-1404.5029999999999</v>
      </c>
      <c r="P387" s="176">
        <v>0</v>
      </c>
      <c r="Q387" s="176">
        <v>0</v>
      </c>
      <c r="R387" s="176">
        <v>0</v>
      </c>
      <c r="S387" s="176">
        <v>0</v>
      </c>
      <c r="T387" s="176">
        <v>0</v>
      </c>
      <c r="U387" s="176">
        <v>0</v>
      </c>
      <c r="V387" s="176">
        <v>0</v>
      </c>
      <c r="W387" s="176">
        <v>0</v>
      </c>
      <c r="X387" s="176">
        <v>25952.882000000001</v>
      </c>
      <c r="Y387" s="176">
        <v>0</v>
      </c>
      <c r="Z387" s="176">
        <v>0</v>
      </c>
      <c r="AA387" s="176">
        <v>0</v>
      </c>
      <c r="AB387" s="176">
        <v>0</v>
      </c>
      <c r="AC387" s="176">
        <v>0</v>
      </c>
      <c r="AD387" s="176">
        <v>0</v>
      </c>
      <c r="AE387" s="176">
        <v>27048.382000000001</v>
      </c>
      <c r="AF387" s="176">
        <v>0</v>
      </c>
      <c r="AG387" s="176">
        <v>0</v>
      </c>
      <c r="AH387" s="176">
        <v>0</v>
      </c>
      <c r="AI387" s="176">
        <v>-3460.7620000000002</v>
      </c>
      <c r="AJ387" s="176">
        <v>0</v>
      </c>
      <c r="AK387" s="176">
        <v>0</v>
      </c>
      <c r="AL387" s="176">
        <v>-3631.9169999999999</v>
      </c>
      <c r="AM387" s="176">
        <v>-1293.2760000000001</v>
      </c>
      <c r="AN387" s="176">
        <v>0</v>
      </c>
      <c r="AO387" s="176">
        <v>-3803.9470000000001</v>
      </c>
      <c r="AP387" s="176">
        <v>-1264.3779999999999</v>
      </c>
      <c r="AQ387" s="176">
        <v>0</v>
      </c>
      <c r="AR387" s="176">
        <v>-3586.828</v>
      </c>
      <c r="AS387" s="176">
        <v>-1231.502</v>
      </c>
      <c r="AT387" s="176">
        <v>0</v>
      </c>
      <c r="AU387" s="176">
        <v>-4974.28</v>
      </c>
      <c r="AV387" s="176">
        <v>0</v>
      </c>
      <c r="AW387" s="176">
        <v>0</v>
      </c>
      <c r="AX387" s="176">
        <v>-3743.0889999999999</v>
      </c>
      <c r="AY387" s="176">
        <v>37081.125999999997</v>
      </c>
      <c r="AZ387" s="176">
        <v>0</v>
      </c>
      <c r="BA387" s="176">
        <v>-3639.5309999999999</v>
      </c>
      <c r="BB387" s="176">
        <v>-1235.723</v>
      </c>
      <c r="BC387" s="176">
        <v>0</v>
      </c>
      <c r="BD387" s="176">
        <v>-3508.3870000000002</v>
      </c>
      <c r="BE387" s="176">
        <v>-1219.0050000000001</v>
      </c>
      <c r="BF387" s="176">
        <v>0</v>
      </c>
      <c r="BG387" s="176">
        <v>0</v>
      </c>
      <c r="BH387" s="176">
        <v>-5721.8059999999996</v>
      </c>
      <c r="BI387" s="176">
        <v>0</v>
      </c>
      <c r="BJ387" s="176">
        <v>0</v>
      </c>
      <c r="BK387" s="176">
        <v>0</v>
      </c>
      <c r="BL387" s="176">
        <v>0</v>
      </c>
      <c r="BM387" s="176">
        <v>-3345.127</v>
      </c>
      <c r="BN387" s="176">
        <v>-4965.5110000000004</v>
      </c>
      <c r="BO387" s="176">
        <v>0</v>
      </c>
      <c r="BP387" s="176">
        <v>0</v>
      </c>
      <c r="BQ387" s="176">
        <v>0</v>
      </c>
      <c r="BR387" s="176">
        <v>0</v>
      </c>
      <c r="BS387" s="176">
        <v>-3825.4769999999999</v>
      </c>
      <c r="BT387" s="176">
        <v>-5371.53</v>
      </c>
      <c r="BU387" s="176">
        <v>0</v>
      </c>
      <c r="BV387" s="176">
        <v>0</v>
      </c>
      <c r="BW387" s="176">
        <v>0</v>
      </c>
      <c r="BX387" s="176">
        <v>0</v>
      </c>
      <c r="BY387" s="176">
        <v>-3931.7370000000001</v>
      </c>
      <c r="BZ387" s="176">
        <v>-7782.7569999999996</v>
      </c>
      <c r="CA387" s="176">
        <v>0</v>
      </c>
      <c r="CB387" s="176">
        <v>0</v>
      </c>
      <c r="CC387" s="176">
        <v>0</v>
      </c>
      <c r="CD387" s="176">
        <v>0</v>
      </c>
      <c r="CE387" s="176">
        <v>-3776.6640000000002</v>
      </c>
      <c r="CF387" s="176">
        <v>-7457.0529999999999</v>
      </c>
      <c r="CG387" s="176">
        <v>-2268.2220000000002</v>
      </c>
      <c r="CH387" s="176">
        <v>0</v>
      </c>
      <c r="CI387" s="176">
        <v>0</v>
      </c>
      <c r="CJ387" s="176">
        <v>0</v>
      </c>
      <c r="CK387" s="176">
        <v>-3921.0859999999998</v>
      </c>
      <c r="CL387" s="176">
        <v>-13135.45</v>
      </c>
      <c r="CM387" s="176">
        <v>-2457.4119999999998</v>
      </c>
      <c r="CN387" s="176">
        <v>0</v>
      </c>
      <c r="CO387" s="176">
        <v>-4856.3130000000001</v>
      </c>
      <c r="CP387" s="176">
        <v>0</v>
      </c>
      <c r="CQ387" s="176">
        <v>-4753.9179999999997</v>
      </c>
      <c r="CR387" s="176">
        <v>-15249.106</v>
      </c>
      <c r="CS387" s="176">
        <v>-2888.9189999999999</v>
      </c>
      <c r="CT387" s="176">
        <v>0</v>
      </c>
      <c r="CU387" s="176">
        <v>-6070.3879999999999</v>
      </c>
      <c r="CV387" s="176">
        <v>0</v>
      </c>
      <c r="CW387" s="176">
        <v>-4900.192</v>
      </c>
      <c r="CX387" s="176">
        <v>-15614.791999999999</v>
      </c>
      <c r="CY387" s="176">
        <v>-2998.625</v>
      </c>
      <c r="CZ387" s="176">
        <v>0</v>
      </c>
      <c r="DA387" s="176">
        <v>-6106.9560000000001</v>
      </c>
      <c r="DB387" s="176">
        <v>0</v>
      </c>
      <c r="DC387" s="176">
        <v>-4827.0550000000003</v>
      </c>
      <c r="DD387" s="176">
        <v>-15505.085999999999</v>
      </c>
      <c r="DE387" s="176">
        <v>-2921.5160000000001</v>
      </c>
      <c r="DF387" s="176">
        <v>0</v>
      </c>
      <c r="DG387" s="176">
        <v>-6194.6859999999997</v>
      </c>
      <c r="DH387" s="176">
        <v>0</v>
      </c>
      <c r="DI387" s="176">
        <v>-4974.4489999999996</v>
      </c>
      <c r="DJ387" s="176">
        <v>-10091.269</v>
      </c>
      <c r="DK387" s="176">
        <v>-3188.2049999999999</v>
      </c>
      <c r="DL387" s="176">
        <v>0</v>
      </c>
      <c r="DM387" s="176">
        <v>0</v>
      </c>
      <c r="DN387" s="176">
        <v>0</v>
      </c>
      <c r="DO387" s="176">
        <v>-5395.808</v>
      </c>
      <c r="DP387" s="176">
        <v>-10848.056</v>
      </c>
      <c r="DQ387" s="176">
        <v>-3381.8820000000001</v>
      </c>
      <c r="DR387" s="176">
        <v>0</v>
      </c>
      <c r="DS387" s="176">
        <v>0</v>
      </c>
      <c r="DT387" s="176">
        <v>0</v>
      </c>
      <c r="DU387" s="176">
        <v>-5333.9009999999998</v>
      </c>
      <c r="DV387" s="176">
        <v>-10784.982</v>
      </c>
      <c r="DW387" s="176">
        <v>-3395.9070000000002</v>
      </c>
      <c r="DX387" s="176">
        <v>0</v>
      </c>
      <c r="DY387" s="176">
        <v>0</v>
      </c>
      <c r="DZ387" s="176">
        <v>0</v>
      </c>
      <c r="EA387" s="176">
        <v>-5511.7730000000001</v>
      </c>
      <c r="EB387" s="176">
        <v>-3388.1010000000001</v>
      </c>
      <c r="EC387" s="176">
        <v>-3496.6759999999999</v>
      </c>
      <c r="ED387" s="176">
        <v>0</v>
      </c>
      <c r="EE387" s="176">
        <v>0</v>
      </c>
      <c r="EF387" s="277">
        <f t="shared" si="10"/>
        <v>-37879.669000000002</v>
      </c>
      <c r="EG387" s="277">
        <f t="shared" si="11"/>
        <v>-31911.34</v>
      </c>
    </row>
    <row r="388" spans="1:137" s="9" customFormat="1" x14ac:dyDescent="0.2">
      <c r="A388" s="242" t="str">
        <f>IF('1'!$A$1=1,B388,C388)</f>
        <v xml:space="preserve">Other short-term </v>
      </c>
      <c r="B388" s="243" t="s">
        <v>198</v>
      </c>
      <c r="C388" s="243" t="s">
        <v>197</v>
      </c>
      <c r="D388" s="176">
        <v>0</v>
      </c>
      <c r="E388" s="176">
        <v>0</v>
      </c>
      <c r="F388" s="176">
        <v>0</v>
      </c>
      <c r="G388" s="176">
        <v>3656.2249999999999</v>
      </c>
      <c r="H388" s="176">
        <v>0</v>
      </c>
      <c r="I388" s="176">
        <v>8896.5570000000007</v>
      </c>
      <c r="J388" s="176">
        <v>0</v>
      </c>
      <c r="K388" s="176">
        <v>5471.5969999999998</v>
      </c>
      <c r="L388" s="176">
        <v>-7036.0439999999999</v>
      </c>
      <c r="M388" s="176">
        <v>0</v>
      </c>
      <c r="N388" s="176">
        <v>16062.398999999999</v>
      </c>
      <c r="O388" s="176">
        <v>2832.415</v>
      </c>
      <c r="P388" s="176">
        <v>2911.163</v>
      </c>
      <c r="Q388" s="176">
        <v>-3087.9870000000001</v>
      </c>
      <c r="R388" s="176">
        <v>-12440.109</v>
      </c>
      <c r="S388" s="176">
        <v>-21375.001</v>
      </c>
      <c r="T388" s="176">
        <v>0</v>
      </c>
      <c r="U388" s="176">
        <v>0</v>
      </c>
      <c r="V388" s="176">
        <v>0</v>
      </c>
      <c r="W388" s="176">
        <v>0</v>
      </c>
      <c r="X388" s="176">
        <v>0</v>
      </c>
      <c r="Y388" s="176">
        <v>0</v>
      </c>
      <c r="Z388" s="176">
        <v>0</v>
      </c>
      <c r="AA388" s="176">
        <v>0</v>
      </c>
      <c r="AB388" s="176">
        <v>0</v>
      </c>
      <c r="AC388" s="176">
        <v>0</v>
      </c>
      <c r="AD388" s="176">
        <v>0</v>
      </c>
      <c r="AE388" s="176">
        <v>0</v>
      </c>
      <c r="AF388" s="176">
        <v>0</v>
      </c>
      <c r="AG388" s="176">
        <v>0</v>
      </c>
      <c r="AH388" s="176">
        <v>0</v>
      </c>
      <c r="AI388" s="176">
        <v>0</v>
      </c>
      <c r="AJ388" s="176">
        <v>0</v>
      </c>
      <c r="AK388" s="176">
        <v>0</v>
      </c>
      <c r="AL388" s="176">
        <v>0</v>
      </c>
      <c r="AM388" s="176">
        <v>0</v>
      </c>
      <c r="AN388" s="176">
        <v>0</v>
      </c>
      <c r="AO388" s="176">
        <v>0</v>
      </c>
      <c r="AP388" s="176">
        <v>0</v>
      </c>
      <c r="AQ388" s="176">
        <v>0</v>
      </c>
      <c r="AR388" s="176">
        <v>0</v>
      </c>
      <c r="AS388" s="176">
        <v>0</v>
      </c>
      <c r="AT388" s="176">
        <v>0</v>
      </c>
      <c r="AU388" s="176">
        <v>0</v>
      </c>
      <c r="AV388" s="176">
        <v>0</v>
      </c>
      <c r="AW388" s="176">
        <v>0</v>
      </c>
      <c r="AX388" s="176">
        <v>0</v>
      </c>
      <c r="AY388" s="176">
        <v>0</v>
      </c>
      <c r="AZ388" s="176">
        <v>0</v>
      </c>
      <c r="BA388" s="176">
        <v>0</v>
      </c>
      <c r="BB388" s="176">
        <v>0</v>
      </c>
      <c r="BC388" s="176">
        <v>0</v>
      </c>
      <c r="BD388" s="176">
        <v>0</v>
      </c>
      <c r="BE388" s="176">
        <v>0</v>
      </c>
      <c r="BF388" s="176">
        <v>0</v>
      </c>
      <c r="BG388" s="176">
        <v>0</v>
      </c>
      <c r="BH388" s="176">
        <v>0</v>
      </c>
      <c r="BI388" s="176">
        <v>0</v>
      </c>
      <c r="BJ388" s="176">
        <v>0</v>
      </c>
      <c r="BK388" s="176">
        <v>0</v>
      </c>
      <c r="BL388" s="176">
        <v>0</v>
      </c>
      <c r="BM388" s="176">
        <v>0</v>
      </c>
      <c r="BN388" s="176">
        <v>0</v>
      </c>
      <c r="BO388" s="176">
        <v>0</v>
      </c>
      <c r="BP388" s="176">
        <v>0</v>
      </c>
      <c r="BQ388" s="176">
        <v>0</v>
      </c>
      <c r="BR388" s="176">
        <v>0</v>
      </c>
      <c r="BS388" s="176">
        <v>0</v>
      </c>
      <c r="BT388" s="176">
        <v>0</v>
      </c>
      <c r="BU388" s="176">
        <v>0</v>
      </c>
      <c r="BV388" s="176">
        <v>0</v>
      </c>
      <c r="BW388" s="176">
        <v>0</v>
      </c>
      <c r="BX388" s="176">
        <v>0</v>
      </c>
      <c r="BY388" s="176">
        <v>0</v>
      </c>
      <c r="BZ388" s="176">
        <v>0</v>
      </c>
      <c r="CA388" s="176">
        <v>0</v>
      </c>
      <c r="CB388" s="176">
        <v>0</v>
      </c>
      <c r="CC388" s="176">
        <v>0</v>
      </c>
      <c r="CD388" s="176">
        <v>0</v>
      </c>
      <c r="CE388" s="176">
        <v>0</v>
      </c>
      <c r="CF388" s="176">
        <v>0</v>
      </c>
      <c r="CG388" s="176">
        <v>0</v>
      </c>
      <c r="CH388" s="176">
        <v>0</v>
      </c>
      <c r="CI388" s="176">
        <v>0</v>
      </c>
      <c r="CJ388" s="176">
        <v>0</v>
      </c>
      <c r="CK388" s="176">
        <v>0</v>
      </c>
      <c r="CL388" s="176">
        <v>0</v>
      </c>
      <c r="CM388" s="176">
        <v>0</v>
      </c>
      <c r="CN388" s="176">
        <v>0</v>
      </c>
      <c r="CO388" s="176">
        <v>0</v>
      </c>
      <c r="CP388" s="176">
        <v>0</v>
      </c>
      <c r="CQ388" s="176">
        <v>0</v>
      </c>
      <c r="CR388" s="176">
        <v>0</v>
      </c>
      <c r="CS388" s="176">
        <v>0</v>
      </c>
      <c r="CT388" s="176">
        <v>0</v>
      </c>
      <c r="CU388" s="176">
        <v>0</v>
      </c>
      <c r="CV388" s="176">
        <v>0</v>
      </c>
      <c r="CW388" s="176">
        <v>0</v>
      </c>
      <c r="CX388" s="176">
        <v>0</v>
      </c>
      <c r="CY388" s="176">
        <v>0</v>
      </c>
      <c r="CZ388" s="176">
        <v>0</v>
      </c>
      <c r="DA388" s="176">
        <v>0</v>
      </c>
      <c r="DB388" s="176">
        <v>0</v>
      </c>
      <c r="DC388" s="176">
        <v>0</v>
      </c>
      <c r="DD388" s="176">
        <v>0</v>
      </c>
      <c r="DE388" s="176">
        <v>0</v>
      </c>
      <c r="DF388" s="176">
        <v>0</v>
      </c>
      <c r="DG388" s="176">
        <v>0</v>
      </c>
      <c r="DH388" s="176">
        <v>0</v>
      </c>
      <c r="DI388" s="176">
        <v>0</v>
      </c>
      <c r="DJ388" s="176">
        <v>0</v>
      </c>
      <c r="DK388" s="176">
        <v>0</v>
      </c>
      <c r="DL388" s="176">
        <v>0</v>
      </c>
      <c r="DM388" s="176">
        <v>0</v>
      </c>
      <c r="DN388" s="176">
        <v>0</v>
      </c>
      <c r="DO388" s="176">
        <v>0</v>
      </c>
      <c r="DP388" s="176">
        <v>0</v>
      </c>
      <c r="DQ388" s="176">
        <v>0</v>
      </c>
      <c r="DR388" s="176">
        <v>0</v>
      </c>
      <c r="DS388" s="176">
        <v>0</v>
      </c>
      <c r="DT388" s="176">
        <v>0</v>
      </c>
      <c r="DU388" s="176">
        <v>0</v>
      </c>
      <c r="DV388" s="176">
        <v>0</v>
      </c>
      <c r="DW388" s="176">
        <v>0</v>
      </c>
      <c r="DX388" s="176">
        <v>0</v>
      </c>
      <c r="DY388" s="176">
        <v>0</v>
      </c>
      <c r="DZ388" s="176">
        <v>0</v>
      </c>
      <c r="EA388" s="176">
        <v>0</v>
      </c>
      <c r="EB388" s="176">
        <v>0</v>
      </c>
      <c r="EC388" s="176">
        <v>0</v>
      </c>
      <c r="ED388" s="176">
        <v>0</v>
      </c>
      <c r="EE388" s="176">
        <v>0</v>
      </c>
      <c r="EF388" s="277">
        <f t="shared" si="10"/>
        <v>0</v>
      </c>
      <c r="EG388" s="277">
        <f t="shared" si="11"/>
        <v>0</v>
      </c>
    </row>
    <row r="389" spans="1:137" x14ac:dyDescent="0.2">
      <c r="A389" s="242" t="str">
        <f>IF('1'!$A$1=1,B389,C389)</f>
        <v>Other long-term</v>
      </c>
      <c r="B389" s="243" t="s">
        <v>200</v>
      </c>
      <c r="C389" s="243" t="s">
        <v>199</v>
      </c>
      <c r="D389" s="176">
        <v>0</v>
      </c>
      <c r="E389" s="176">
        <v>0</v>
      </c>
      <c r="F389" s="176">
        <v>0</v>
      </c>
      <c r="G389" s="176">
        <v>0</v>
      </c>
      <c r="H389" s="176">
        <v>0</v>
      </c>
      <c r="I389" s="176">
        <v>0</v>
      </c>
      <c r="J389" s="176">
        <v>0</v>
      </c>
      <c r="K389" s="176">
        <v>0</v>
      </c>
      <c r="L389" s="176">
        <v>0</v>
      </c>
      <c r="M389" s="176">
        <v>0</v>
      </c>
      <c r="N389" s="176">
        <v>0</v>
      </c>
      <c r="O389" s="176">
        <v>0</v>
      </c>
      <c r="P389" s="176">
        <v>0</v>
      </c>
      <c r="Q389" s="176">
        <v>0</v>
      </c>
      <c r="R389" s="176">
        <v>0</v>
      </c>
      <c r="S389" s="176">
        <v>0</v>
      </c>
      <c r="T389" s="176">
        <v>0</v>
      </c>
      <c r="U389" s="176">
        <v>0</v>
      </c>
      <c r="V389" s="176">
        <v>0</v>
      </c>
      <c r="W389" s="176">
        <v>0</v>
      </c>
      <c r="X389" s="176">
        <v>0</v>
      </c>
      <c r="Y389" s="176">
        <v>0</v>
      </c>
      <c r="Z389" s="176">
        <v>0</v>
      </c>
      <c r="AA389" s="176">
        <v>0</v>
      </c>
      <c r="AB389" s="176">
        <v>0</v>
      </c>
      <c r="AC389" s="176">
        <v>0</v>
      </c>
      <c r="AD389" s="176">
        <v>2700.1559999999999</v>
      </c>
      <c r="AE389" s="176">
        <v>0</v>
      </c>
      <c r="AF389" s="176">
        <v>0</v>
      </c>
      <c r="AG389" s="176">
        <v>0</v>
      </c>
      <c r="AH389" s="176">
        <v>0</v>
      </c>
      <c r="AI389" s="176">
        <v>0</v>
      </c>
      <c r="AJ389" s="176">
        <v>0</v>
      </c>
      <c r="AK389" s="176">
        <v>0</v>
      </c>
      <c r="AL389" s="176">
        <v>0</v>
      </c>
      <c r="AM389" s="176">
        <v>0</v>
      </c>
      <c r="AN389" s="176">
        <v>0</v>
      </c>
      <c r="AO389" s="176">
        <v>0</v>
      </c>
      <c r="AP389" s="176">
        <v>0</v>
      </c>
      <c r="AQ389" s="176">
        <v>0</v>
      </c>
      <c r="AR389" s="176">
        <v>0</v>
      </c>
      <c r="AS389" s="176">
        <v>0</v>
      </c>
      <c r="AT389" s="176">
        <v>0</v>
      </c>
      <c r="AU389" s="176">
        <v>0</v>
      </c>
      <c r="AV389" s="176">
        <v>0</v>
      </c>
      <c r="AW389" s="176">
        <v>0</v>
      </c>
      <c r="AX389" s="176">
        <v>0</v>
      </c>
      <c r="AY389" s="176">
        <v>0</v>
      </c>
      <c r="AZ389" s="176">
        <v>0</v>
      </c>
      <c r="BA389" s="176">
        <v>0</v>
      </c>
      <c r="BB389" s="176">
        <v>0</v>
      </c>
      <c r="BC389" s="176">
        <v>0</v>
      </c>
      <c r="BD389" s="176">
        <v>0</v>
      </c>
      <c r="BE389" s="176">
        <v>0</v>
      </c>
      <c r="BF389" s="176">
        <v>0</v>
      </c>
      <c r="BG389" s="176">
        <v>0</v>
      </c>
      <c r="BH389" s="176">
        <v>0</v>
      </c>
      <c r="BI389" s="176">
        <v>0</v>
      </c>
      <c r="BJ389" s="176">
        <v>0</v>
      </c>
      <c r="BK389" s="176">
        <v>0</v>
      </c>
      <c r="BL389" s="176">
        <v>0</v>
      </c>
      <c r="BM389" s="176">
        <v>0</v>
      </c>
      <c r="BN389" s="176">
        <v>0</v>
      </c>
      <c r="BO389" s="176">
        <v>0</v>
      </c>
      <c r="BP389" s="176">
        <v>0</v>
      </c>
      <c r="BQ389" s="176">
        <v>0</v>
      </c>
      <c r="BR389" s="176">
        <v>0</v>
      </c>
      <c r="BS389" s="176">
        <v>0</v>
      </c>
      <c r="BT389" s="176">
        <v>0</v>
      </c>
      <c r="BU389" s="176">
        <v>0</v>
      </c>
      <c r="BV389" s="176">
        <v>0</v>
      </c>
      <c r="BW389" s="176">
        <v>0</v>
      </c>
      <c r="BX389" s="176">
        <v>0</v>
      </c>
      <c r="BY389" s="176">
        <v>0</v>
      </c>
      <c r="BZ389" s="176">
        <v>0</v>
      </c>
      <c r="CA389" s="176">
        <v>0</v>
      </c>
      <c r="CB389" s="176">
        <v>0</v>
      </c>
      <c r="CC389" s="176">
        <v>0</v>
      </c>
      <c r="CD389" s="176">
        <v>0</v>
      </c>
      <c r="CE389" s="176">
        <v>0</v>
      </c>
      <c r="CF389" s="176">
        <v>0</v>
      </c>
      <c r="CG389" s="176">
        <v>0</v>
      </c>
      <c r="CH389" s="176">
        <v>0</v>
      </c>
      <c r="CI389" s="176">
        <v>0</v>
      </c>
      <c r="CJ389" s="176">
        <v>0</v>
      </c>
      <c r="CK389" s="176">
        <v>0</v>
      </c>
      <c r="CL389" s="176">
        <v>-2925.49</v>
      </c>
      <c r="CM389" s="176">
        <v>0</v>
      </c>
      <c r="CN389" s="176">
        <v>0</v>
      </c>
      <c r="CO389" s="176">
        <v>0</v>
      </c>
      <c r="CP389" s="176">
        <v>0</v>
      </c>
      <c r="CQ389" s="176">
        <v>0</v>
      </c>
      <c r="CR389" s="176">
        <v>0</v>
      </c>
      <c r="CS389" s="176">
        <v>0</v>
      </c>
      <c r="CT389" s="176">
        <v>0</v>
      </c>
      <c r="CU389" s="176">
        <v>0</v>
      </c>
      <c r="CV389" s="176">
        <v>0</v>
      </c>
      <c r="CW389" s="176">
        <v>0</v>
      </c>
      <c r="CX389" s="176">
        <v>0</v>
      </c>
      <c r="CY389" s="176">
        <v>0</v>
      </c>
      <c r="CZ389" s="176">
        <v>0</v>
      </c>
      <c r="DA389" s="176">
        <v>0</v>
      </c>
      <c r="DB389" s="176">
        <v>0</v>
      </c>
      <c r="DC389" s="176">
        <v>0</v>
      </c>
      <c r="DD389" s="176">
        <v>0</v>
      </c>
      <c r="DE389" s="176">
        <v>0</v>
      </c>
      <c r="DF389" s="176">
        <v>0</v>
      </c>
      <c r="DG389" s="176">
        <v>0</v>
      </c>
      <c r="DH389" s="176">
        <v>0</v>
      </c>
      <c r="DI389" s="176">
        <v>0</v>
      </c>
      <c r="DJ389" s="176">
        <v>0</v>
      </c>
      <c r="DK389" s="176">
        <v>0</v>
      </c>
      <c r="DL389" s="176">
        <v>0</v>
      </c>
      <c r="DM389" s="176">
        <v>0</v>
      </c>
      <c r="DN389" s="176">
        <v>0</v>
      </c>
      <c r="DO389" s="176">
        <v>0</v>
      </c>
      <c r="DP389" s="176">
        <v>0</v>
      </c>
      <c r="DQ389" s="176">
        <v>0</v>
      </c>
      <c r="DR389" s="176">
        <v>0</v>
      </c>
      <c r="DS389" s="176">
        <v>0</v>
      </c>
      <c r="DT389" s="176">
        <v>0</v>
      </c>
      <c r="DU389" s="176">
        <v>0</v>
      </c>
      <c r="DV389" s="176">
        <v>0</v>
      </c>
      <c r="DW389" s="176">
        <v>0</v>
      </c>
      <c r="DX389" s="176">
        <v>0</v>
      </c>
      <c r="DY389" s="176">
        <v>0</v>
      </c>
      <c r="DZ389" s="176">
        <v>0</v>
      </c>
      <c r="EA389" s="176">
        <v>0</v>
      </c>
      <c r="EB389" s="176">
        <v>0</v>
      </c>
      <c r="EC389" s="176">
        <v>0</v>
      </c>
      <c r="ED389" s="176">
        <v>0</v>
      </c>
      <c r="EE389" s="176">
        <v>0</v>
      </c>
      <c r="EF389" s="277">
        <f t="shared" si="10"/>
        <v>0</v>
      </c>
      <c r="EG389" s="277">
        <f t="shared" si="11"/>
        <v>0</v>
      </c>
    </row>
    <row r="390" spans="1:137" ht="25.5" x14ac:dyDescent="0.2">
      <c r="A390" s="201" t="str">
        <f>IF('1'!$A$1=1,B390,C390)</f>
        <v>Deposit-taking corporations, except the central bank</v>
      </c>
      <c r="B390" s="202" t="s">
        <v>393</v>
      </c>
      <c r="C390" s="202" t="s">
        <v>400</v>
      </c>
      <c r="D390" s="179">
        <v>-395.31700000000001</v>
      </c>
      <c r="E390" s="179">
        <v>-2350.0700000000002</v>
      </c>
      <c r="F390" s="179">
        <v>-790.71100000000024</v>
      </c>
      <c r="G390" s="179">
        <v>-931.08899999999994</v>
      </c>
      <c r="H390" s="179">
        <v>-167.322</v>
      </c>
      <c r="I390" s="179">
        <v>-2038.3520000000001</v>
      </c>
      <c r="J390" s="179">
        <v>-587.44899999999996</v>
      </c>
      <c r="K390" s="179">
        <v>-562.29899999999998</v>
      </c>
      <c r="L390" s="179">
        <v>-936.68700000000001</v>
      </c>
      <c r="M390" s="179">
        <v>-655.23900000000003</v>
      </c>
      <c r="N390" s="179">
        <v>-1212.2570000000001</v>
      </c>
      <c r="O390" s="179">
        <v>-1732.22</v>
      </c>
      <c r="P390" s="179">
        <v>-485.19299999999998</v>
      </c>
      <c r="Q390" s="179">
        <v>-9422.32</v>
      </c>
      <c r="R390" s="179">
        <v>-3689.8630000000003</v>
      </c>
      <c r="S390" s="179">
        <v>-2024.73</v>
      </c>
      <c r="T390" s="179">
        <v>680.57499999999993</v>
      </c>
      <c r="U390" s="179">
        <v>-2195.7179999999998</v>
      </c>
      <c r="V390" s="179">
        <v>-49.634000000000015</v>
      </c>
      <c r="W390" s="179">
        <v>-777.00900000000001</v>
      </c>
      <c r="X390" s="179">
        <v>-5044.8890000000001</v>
      </c>
      <c r="Y390" s="179">
        <v>-231.815</v>
      </c>
      <c r="Z390" s="179">
        <v>179.90700000000004</v>
      </c>
      <c r="AA390" s="179">
        <v>-1965.34</v>
      </c>
      <c r="AB390" s="179">
        <v>-1031.723</v>
      </c>
      <c r="AC390" s="179">
        <v>-837.86099999999999</v>
      </c>
      <c r="AD390" s="179">
        <v>-513.03</v>
      </c>
      <c r="AE390" s="179">
        <v>-1289.1279999999999</v>
      </c>
      <c r="AF390" s="179">
        <v>105.69499999999999</v>
      </c>
      <c r="AG390" s="179">
        <v>26.109000000000002</v>
      </c>
      <c r="AH390" s="179">
        <v>-2544.9929999999999</v>
      </c>
      <c r="AI390" s="179">
        <v>461.43499999999995</v>
      </c>
      <c r="AJ390" s="179">
        <v>261.08600000000001</v>
      </c>
      <c r="AK390" s="179">
        <v>373.17</v>
      </c>
      <c r="AL390" s="179">
        <v>587.51599999999996</v>
      </c>
      <c r="AM390" s="179">
        <v>1540.924</v>
      </c>
      <c r="AN390" s="179">
        <v>-284.34299999999996</v>
      </c>
      <c r="AO390" s="179">
        <v>-624.93399999999997</v>
      </c>
      <c r="AP390" s="179">
        <v>-605.84799999999996</v>
      </c>
      <c r="AQ390" s="179">
        <v>-1699.864</v>
      </c>
      <c r="AR390" s="179">
        <v>1466.1489999999999</v>
      </c>
      <c r="AS390" s="179">
        <v>1179.098</v>
      </c>
      <c r="AT390" s="179">
        <v>-52.801999999999992</v>
      </c>
      <c r="AU390" s="179">
        <v>27.482000000000028</v>
      </c>
      <c r="AV390" s="179">
        <v>-28.190999999999999</v>
      </c>
      <c r="AW390" s="179">
        <v>253.14600000000002</v>
      </c>
      <c r="AX390" s="179">
        <v>-670.404</v>
      </c>
      <c r="AY390" s="179">
        <v>3390.2750000000001</v>
      </c>
      <c r="AZ390" s="179">
        <v>-83.637999999999991</v>
      </c>
      <c r="BA390" s="179">
        <v>190.125</v>
      </c>
      <c r="BB390" s="179">
        <v>214.90800000000002</v>
      </c>
      <c r="BC390" s="179">
        <v>-53.622999999999998</v>
      </c>
      <c r="BD390" s="179">
        <v>896.88099999999997</v>
      </c>
      <c r="BE390" s="179">
        <v>-159.00100000000003</v>
      </c>
      <c r="BF390" s="179">
        <v>-592.28099999999995</v>
      </c>
      <c r="BG390" s="179">
        <v>1085.6210000000001</v>
      </c>
      <c r="BH390" s="179">
        <v>-173.38800000000001</v>
      </c>
      <c r="BI390" s="179">
        <v>-421.74</v>
      </c>
      <c r="BJ390" s="179">
        <v>-804.12800000000004</v>
      </c>
      <c r="BK390" s="179">
        <v>-1817.9269999999999</v>
      </c>
      <c r="BL390" s="179">
        <v>-530.62599999999998</v>
      </c>
      <c r="BM390" s="179">
        <v>-295.15800000000002</v>
      </c>
      <c r="BN390" s="179">
        <v>-2086.5709999999999</v>
      </c>
      <c r="BO390" s="179">
        <v>-1007.312</v>
      </c>
      <c r="BP390" s="179">
        <v>804.43000000000006</v>
      </c>
      <c r="BQ390" s="179">
        <v>4700.4920000000002</v>
      </c>
      <c r="BR390" s="179">
        <v>-327.75400000000002</v>
      </c>
      <c r="BS390" s="179">
        <v>-1788.8920000000001</v>
      </c>
      <c r="BT390" s="179">
        <v>-251.79</v>
      </c>
      <c r="BU390" s="179">
        <v>-481.524</v>
      </c>
      <c r="BV390" s="179">
        <v>509.58299999999997</v>
      </c>
      <c r="BW390" s="179">
        <v>-1352.1469999999999</v>
      </c>
      <c r="BX390" s="179">
        <v>-423.29700000000003</v>
      </c>
      <c r="BY390" s="179">
        <v>-195.19300000000001</v>
      </c>
      <c r="BZ390" s="179">
        <v>833.86699999999996</v>
      </c>
      <c r="CA390" s="179">
        <v>-279.3</v>
      </c>
      <c r="CB390" s="179">
        <v>-276.02800000000002</v>
      </c>
      <c r="CC390" s="179">
        <v>-245.15899999999999</v>
      </c>
      <c r="CD390" s="179">
        <v>136.07300000000001</v>
      </c>
      <c r="CE390" s="179">
        <v>-187.494</v>
      </c>
      <c r="CF390" s="179">
        <v>133.63900000000001</v>
      </c>
      <c r="CG390" s="179">
        <v>738.49099999999999</v>
      </c>
      <c r="CH390" s="179">
        <v>343.80099999999999</v>
      </c>
      <c r="CI390" s="179">
        <v>-1088.538</v>
      </c>
      <c r="CJ390" s="179">
        <v>111.925</v>
      </c>
      <c r="CK390" s="179">
        <v>-568.27300000000002</v>
      </c>
      <c r="CL390" s="179">
        <v>-263.29399999999998</v>
      </c>
      <c r="CM390" s="179">
        <v>-819.13699999999994</v>
      </c>
      <c r="CN390" s="179">
        <v>-58.51</v>
      </c>
      <c r="CO390" s="179">
        <v>-2047.8430000000001</v>
      </c>
      <c r="CP390" s="179">
        <v>-222.95099999999999</v>
      </c>
      <c r="CQ390" s="179">
        <v>402.25500000000005</v>
      </c>
      <c r="CR390" s="179">
        <v>-146.274</v>
      </c>
      <c r="CS390" s="179">
        <v>-109.706</v>
      </c>
      <c r="CT390" s="179">
        <v>511.96</v>
      </c>
      <c r="CU390" s="179">
        <v>-2303.8220000000001</v>
      </c>
      <c r="CV390" s="179">
        <v>-1243.3319999999999</v>
      </c>
      <c r="CW390" s="179">
        <v>-402.255</v>
      </c>
      <c r="CX390" s="179">
        <v>-292.54899999999998</v>
      </c>
      <c r="CY390" s="179">
        <v>-292.54899999999998</v>
      </c>
      <c r="CZ390" s="179">
        <v>-182.84299999999999</v>
      </c>
      <c r="DA390" s="179">
        <v>-2340.39</v>
      </c>
      <c r="DB390" s="179">
        <v>-255.98</v>
      </c>
      <c r="DC390" s="179">
        <v>-109.706</v>
      </c>
      <c r="DD390" s="179">
        <v>-109.706</v>
      </c>
      <c r="DE390" s="179">
        <v>-146.07599999999999</v>
      </c>
      <c r="DF390" s="179">
        <v>542.33100000000002</v>
      </c>
      <c r="DG390" s="179">
        <v>-37.094000000000001</v>
      </c>
      <c r="DH390" s="179">
        <v>-227.21100000000001</v>
      </c>
      <c r="DI390" s="179">
        <v>-341.75599999999997</v>
      </c>
      <c r="DJ390" s="179">
        <v>-77.328000000000003</v>
      </c>
      <c r="DK390" s="179">
        <v>-39.360000000000007</v>
      </c>
      <c r="DL390" s="179">
        <v>-238.26</v>
      </c>
      <c r="DM390" s="179">
        <v>-2064.3530000000001</v>
      </c>
      <c r="DN390" s="179">
        <v>-81.981000000000009</v>
      </c>
      <c r="DO390" s="179">
        <v>-411.89400000000001</v>
      </c>
      <c r="DP390" s="179">
        <v>-494.96800000000002</v>
      </c>
      <c r="DQ390" s="179">
        <v>577.39400000000001</v>
      </c>
      <c r="DR390" s="179">
        <v>289.452</v>
      </c>
      <c r="DS390" s="179">
        <v>-2171.105</v>
      </c>
      <c r="DT390" s="179">
        <v>252.654</v>
      </c>
      <c r="DU390" s="179">
        <v>-208.35599999999999</v>
      </c>
      <c r="DV390" s="179">
        <v>248.88399999999999</v>
      </c>
      <c r="DW390" s="179">
        <v>331.30799999999999</v>
      </c>
      <c r="DX390" s="179">
        <v>-166.12</v>
      </c>
      <c r="DY390" s="179">
        <v>-1746.3309999999999</v>
      </c>
      <c r="DZ390" s="179">
        <v>125.38199999999999</v>
      </c>
      <c r="EA390" s="179">
        <v>-207.21</v>
      </c>
      <c r="EB390" s="179">
        <v>82.637</v>
      </c>
      <c r="EC390" s="179">
        <v>624.40700000000004</v>
      </c>
      <c r="ED390" s="179">
        <v>3873.5680000000002</v>
      </c>
      <c r="EE390" s="179">
        <v>1730.1959999999999</v>
      </c>
      <c r="EF390" s="278">
        <f t="shared" si="10"/>
        <v>-5281.369999999999</v>
      </c>
      <c r="EG390" s="278">
        <f t="shared" si="11"/>
        <v>4941.0190000000002</v>
      </c>
    </row>
    <row r="391" spans="1:137" x14ac:dyDescent="0.2">
      <c r="A391" s="242" t="str">
        <f>IF('1'!$A$1=1,B391,C391)</f>
        <v>Short-term</v>
      </c>
      <c r="B391" s="243" t="s">
        <v>173</v>
      </c>
      <c r="C391" s="243" t="s">
        <v>172</v>
      </c>
      <c r="D391" s="179">
        <v>-94.876000000000005</v>
      </c>
      <c r="E391" s="179">
        <v>-954.71600000000001</v>
      </c>
      <c r="F391" s="179">
        <v>-2093.0590000000002</v>
      </c>
      <c r="G391" s="179">
        <v>-567.73699999999997</v>
      </c>
      <c r="H391" s="179">
        <v>125.492</v>
      </c>
      <c r="I391" s="179">
        <v>-1358.9010000000001</v>
      </c>
      <c r="J391" s="179">
        <v>-239.33099999999999</v>
      </c>
      <c r="K391" s="179">
        <v>-237.89599999999999</v>
      </c>
      <c r="L391" s="179">
        <v>-827.77</v>
      </c>
      <c r="M391" s="179">
        <v>-633.39800000000002</v>
      </c>
      <c r="N391" s="179">
        <v>163.18799999999999</v>
      </c>
      <c r="O391" s="179">
        <v>-444.75900000000001</v>
      </c>
      <c r="P391" s="179">
        <v>-363.89499999999998</v>
      </c>
      <c r="Q391" s="179">
        <v>-369.50299999999999</v>
      </c>
      <c r="R391" s="179">
        <v>-474.411</v>
      </c>
      <c r="S391" s="179">
        <v>-871.40300000000002</v>
      </c>
      <c r="T391" s="179">
        <v>756.19399999999996</v>
      </c>
      <c r="U391" s="179">
        <v>0</v>
      </c>
      <c r="V391" s="179">
        <v>1191.2049999999999</v>
      </c>
      <c r="W391" s="179">
        <v>175.45400000000001</v>
      </c>
      <c r="X391" s="179">
        <v>0</v>
      </c>
      <c r="Y391" s="179">
        <v>0</v>
      </c>
      <c r="Z391" s="179">
        <v>539.72</v>
      </c>
      <c r="AA391" s="179">
        <v>-1834.317</v>
      </c>
      <c r="AB391" s="179">
        <v>27.151</v>
      </c>
      <c r="AC391" s="179">
        <v>0</v>
      </c>
      <c r="AD391" s="179">
        <v>-324.01900000000001</v>
      </c>
      <c r="AE391" s="179">
        <v>-1289.1279999999999</v>
      </c>
      <c r="AF391" s="179">
        <v>105.69499999999999</v>
      </c>
      <c r="AG391" s="179">
        <v>26.109000000000002</v>
      </c>
      <c r="AH391" s="179">
        <v>-1895.76</v>
      </c>
      <c r="AI391" s="179">
        <v>615.24699999999996</v>
      </c>
      <c r="AJ391" s="179">
        <v>313.303</v>
      </c>
      <c r="AK391" s="179">
        <v>373.17</v>
      </c>
      <c r="AL391" s="179">
        <v>587.51599999999996</v>
      </c>
      <c r="AM391" s="179">
        <v>275.16500000000002</v>
      </c>
      <c r="AN391" s="179">
        <v>426.51499999999999</v>
      </c>
      <c r="AO391" s="179">
        <v>-353.22399999999999</v>
      </c>
      <c r="AP391" s="179">
        <v>-263.41199999999998</v>
      </c>
      <c r="AQ391" s="179">
        <v>-1046.07</v>
      </c>
      <c r="AR391" s="179">
        <v>-52.362000000000002</v>
      </c>
      <c r="AS391" s="179">
        <v>-52.404000000000003</v>
      </c>
      <c r="AT391" s="179">
        <v>-105.60299999999999</v>
      </c>
      <c r="AU391" s="179">
        <v>-329.78699999999998</v>
      </c>
      <c r="AV391" s="179">
        <v>0</v>
      </c>
      <c r="AW391" s="179">
        <v>-56.255000000000003</v>
      </c>
      <c r="AX391" s="179">
        <v>-949.73900000000003</v>
      </c>
      <c r="AY391" s="179">
        <v>111.157</v>
      </c>
      <c r="AZ391" s="179">
        <v>27.879000000000001</v>
      </c>
      <c r="BA391" s="179">
        <v>461.73200000000003</v>
      </c>
      <c r="BB391" s="179">
        <v>967.08699999999999</v>
      </c>
      <c r="BC391" s="179">
        <v>0</v>
      </c>
      <c r="BD391" s="179">
        <v>-26.379000000000001</v>
      </c>
      <c r="BE391" s="179">
        <v>265.00099999999998</v>
      </c>
      <c r="BF391" s="179">
        <v>0</v>
      </c>
      <c r="BG391" s="179">
        <v>0</v>
      </c>
      <c r="BH391" s="179">
        <v>-49.539000000000001</v>
      </c>
      <c r="BI391" s="179">
        <v>520.97199999999998</v>
      </c>
      <c r="BJ391" s="179">
        <v>48.734999999999999</v>
      </c>
      <c r="BK391" s="179">
        <v>-377.75099999999998</v>
      </c>
      <c r="BL391" s="179">
        <v>434.14800000000002</v>
      </c>
      <c r="BM391" s="179">
        <v>0</v>
      </c>
      <c r="BN391" s="179">
        <v>-924.43</v>
      </c>
      <c r="BO391" s="179">
        <v>0</v>
      </c>
      <c r="BP391" s="179">
        <v>884.87300000000005</v>
      </c>
      <c r="BQ391" s="179">
        <v>0</v>
      </c>
      <c r="BR391" s="179">
        <v>0</v>
      </c>
      <c r="BS391" s="179">
        <v>-27.521000000000001</v>
      </c>
      <c r="BT391" s="179">
        <v>0</v>
      </c>
      <c r="BU391" s="179">
        <v>-141.625</v>
      </c>
      <c r="BV391" s="179">
        <v>141.55099999999999</v>
      </c>
      <c r="BW391" s="179">
        <v>0</v>
      </c>
      <c r="BX391" s="179">
        <v>0</v>
      </c>
      <c r="BY391" s="179">
        <v>0</v>
      </c>
      <c r="BZ391" s="179">
        <v>0</v>
      </c>
      <c r="CA391" s="179">
        <v>-139.65</v>
      </c>
      <c r="CB391" s="179">
        <v>-855.68799999999999</v>
      </c>
      <c r="CC391" s="179">
        <v>0</v>
      </c>
      <c r="CD391" s="179">
        <v>0</v>
      </c>
      <c r="CE391" s="179">
        <v>0</v>
      </c>
      <c r="CF391" s="179">
        <v>0</v>
      </c>
      <c r="CG391" s="179">
        <v>0</v>
      </c>
      <c r="CH391" s="179">
        <v>0</v>
      </c>
      <c r="CI391" s="179">
        <v>54.427</v>
      </c>
      <c r="CJ391" s="179">
        <v>111.925</v>
      </c>
      <c r="CK391" s="179">
        <v>0</v>
      </c>
      <c r="CL391" s="179">
        <v>-87.765000000000001</v>
      </c>
      <c r="CM391" s="179">
        <v>0</v>
      </c>
      <c r="CN391" s="179">
        <v>0</v>
      </c>
      <c r="CO391" s="179">
        <v>-58.51</v>
      </c>
      <c r="CP391" s="179">
        <v>0</v>
      </c>
      <c r="CQ391" s="179">
        <v>767.94100000000003</v>
      </c>
      <c r="CR391" s="179">
        <v>0</v>
      </c>
      <c r="CS391" s="179">
        <v>0</v>
      </c>
      <c r="CT391" s="179">
        <v>0</v>
      </c>
      <c r="CU391" s="179">
        <v>0</v>
      </c>
      <c r="CV391" s="179">
        <v>-804.50900000000001</v>
      </c>
      <c r="CW391" s="179">
        <v>0</v>
      </c>
      <c r="CX391" s="179">
        <v>0</v>
      </c>
      <c r="CY391" s="179">
        <v>0</v>
      </c>
      <c r="CZ391" s="179">
        <v>0</v>
      </c>
      <c r="DA391" s="179">
        <v>36.569000000000003</v>
      </c>
      <c r="DB391" s="179">
        <v>0</v>
      </c>
      <c r="DC391" s="179">
        <v>0</v>
      </c>
      <c r="DD391" s="179">
        <v>0</v>
      </c>
      <c r="DE391" s="179">
        <v>0</v>
      </c>
      <c r="DF391" s="179">
        <v>0</v>
      </c>
      <c r="DG391" s="179">
        <v>0</v>
      </c>
      <c r="DH391" s="179">
        <v>0</v>
      </c>
      <c r="DI391" s="179">
        <v>0</v>
      </c>
      <c r="DJ391" s="179">
        <v>0</v>
      </c>
      <c r="DK391" s="179">
        <v>39.360999999999997</v>
      </c>
      <c r="DL391" s="179">
        <v>0</v>
      </c>
      <c r="DM391" s="179">
        <v>-80.954999999999998</v>
      </c>
      <c r="DN391" s="179">
        <v>81.98</v>
      </c>
      <c r="DO391" s="179">
        <v>0</v>
      </c>
      <c r="DP391" s="179">
        <v>0</v>
      </c>
      <c r="DQ391" s="179">
        <v>0</v>
      </c>
      <c r="DR391" s="179">
        <v>0</v>
      </c>
      <c r="DS391" s="179">
        <v>0</v>
      </c>
      <c r="DT391" s="179">
        <v>0</v>
      </c>
      <c r="DU391" s="179">
        <v>0</v>
      </c>
      <c r="DV391" s="179">
        <v>0</v>
      </c>
      <c r="DW391" s="179">
        <v>0</v>
      </c>
      <c r="DX391" s="179">
        <v>0</v>
      </c>
      <c r="DY391" s="179">
        <v>0</v>
      </c>
      <c r="DZ391" s="179">
        <v>41.793999999999997</v>
      </c>
      <c r="EA391" s="179">
        <v>0</v>
      </c>
      <c r="EB391" s="179">
        <v>0</v>
      </c>
      <c r="EC391" s="179">
        <v>0</v>
      </c>
      <c r="ED391" s="179">
        <v>0</v>
      </c>
      <c r="EE391" s="179">
        <v>0</v>
      </c>
      <c r="EF391" s="278">
        <f t="shared" si="10"/>
        <v>40.386000000000003</v>
      </c>
      <c r="EG391" s="278">
        <f t="shared" si="11"/>
        <v>41.793999999999997</v>
      </c>
    </row>
    <row r="392" spans="1:137" x14ac:dyDescent="0.2">
      <c r="A392" s="242" t="str">
        <f>IF('1'!$A$1=1,B392,C392)</f>
        <v>Long-term</v>
      </c>
      <c r="B392" s="243" t="s">
        <v>175</v>
      </c>
      <c r="C392" s="243" t="s">
        <v>174</v>
      </c>
      <c r="D392" s="176">
        <v>-300.44099999999997</v>
      </c>
      <c r="E392" s="176">
        <v>-1395.354</v>
      </c>
      <c r="F392" s="176">
        <v>1302.348</v>
      </c>
      <c r="G392" s="176">
        <v>-363.35199999999998</v>
      </c>
      <c r="H392" s="176">
        <v>-292.81400000000002</v>
      </c>
      <c r="I392" s="176">
        <v>-679.45100000000002</v>
      </c>
      <c r="J392" s="176">
        <v>-348.11799999999999</v>
      </c>
      <c r="K392" s="176">
        <v>-324.40300000000002</v>
      </c>
      <c r="L392" s="176">
        <v>-108.917</v>
      </c>
      <c r="M392" s="176">
        <v>-21.841000000000001</v>
      </c>
      <c r="N392" s="176">
        <v>-1375.4449999999999</v>
      </c>
      <c r="O392" s="176">
        <v>-1287.461</v>
      </c>
      <c r="P392" s="176">
        <v>-121.298</v>
      </c>
      <c r="Q392" s="176">
        <v>-9052.8169999999991</v>
      </c>
      <c r="R392" s="176">
        <v>-3215.4520000000002</v>
      </c>
      <c r="S392" s="176">
        <v>-1153.327</v>
      </c>
      <c r="T392" s="176">
        <v>-75.619</v>
      </c>
      <c r="U392" s="176">
        <v>-2195.7179999999998</v>
      </c>
      <c r="V392" s="176">
        <v>-1240.8389999999999</v>
      </c>
      <c r="W392" s="176">
        <v>-952.46299999999997</v>
      </c>
      <c r="X392" s="176">
        <v>-5044.8890000000001</v>
      </c>
      <c r="Y392" s="176">
        <v>-231.815</v>
      </c>
      <c r="Z392" s="176">
        <v>-359.81299999999999</v>
      </c>
      <c r="AA392" s="176">
        <v>-131.023</v>
      </c>
      <c r="AB392" s="176">
        <v>-1058.874</v>
      </c>
      <c r="AC392" s="176">
        <v>-837.86099999999999</v>
      </c>
      <c r="AD392" s="176">
        <v>-189.011</v>
      </c>
      <c r="AE392" s="176">
        <v>0</v>
      </c>
      <c r="AF392" s="176">
        <v>0</v>
      </c>
      <c r="AG392" s="176">
        <v>0</v>
      </c>
      <c r="AH392" s="176">
        <v>-649.23299999999995</v>
      </c>
      <c r="AI392" s="176">
        <v>-153.81200000000001</v>
      </c>
      <c r="AJ392" s="176">
        <v>-52.216999999999999</v>
      </c>
      <c r="AK392" s="176">
        <v>0</v>
      </c>
      <c r="AL392" s="176">
        <v>0</v>
      </c>
      <c r="AM392" s="176">
        <v>1265.759</v>
      </c>
      <c r="AN392" s="176">
        <v>-710.85799999999995</v>
      </c>
      <c r="AO392" s="176">
        <v>-271.70999999999998</v>
      </c>
      <c r="AP392" s="176">
        <v>-342.43599999999998</v>
      </c>
      <c r="AQ392" s="176">
        <v>-653.79399999999998</v>
      </c>
      <c r="AR392" s="176">
        <v>1518.511</v>
      </c>
      <c r="AS392" s="176">
        <v>1231.502</v>
      </c>
      <c r="AT392" s="176">
        <v>52.801000000000002</v>
      </c>
      <c r="AU392" s="176">
        <v>357.26900000000001</v>
      </c>
      <c r="AV392" s="176">
        <v>-28.190999999999999</v>
      </c>
      <c r="AW392" s="176">
        <v>309.40100000000001</v>
      </c>
      <c r="AX392" s="176">
        <v>279.33499999999998</v>
      </c>
      <c r="AY392" s="176">
        <v>3279.1179999999999</v>
      </c>
      <c r="AZ392" s="176">
        <v>-111.517</v>
      </c>
      <c r="BA392" s="176">
        <v>-271.60700000000003</v>
      </c>
      <c r="BB392" s="176">
        <v>-752.17899999999997</v>
      </c>
      <c r="BC392" s="176">
        <v>-53.622999999999998</v>
      </c>
      <c r="BD392" s="176">
        <v>923.26</v>
      </c>
      <c r="BE392" s="176">
        <v>-424.00200000000001</v>
      </c>
      <c r="BF392" s="176">
        <v>-592.28099999999995</v>
      </c>
      <c r="BG392" s="176">
        <v>1085.6210000000001</v>
      </c>
      <c r="BH392" s="176">
        <v>-123.849</v>
      </c>
      <c r="BI392" s="176">
        <v>-942.71199999999999</v>
      </c>
      <c r="BJ392" s="176">
        <v>-852.86300000000006</v>
      </c>
      <c r="BK392" s="176">
        <v>-1440.1759999999999</v>
      </c>
      <c r="BL392" s="176">
        <v>-964.774</v>
      </c>
      <c r="BM392" s="176">
        <v>-295.15800000000002</v>
      </c>
      <c r="BN392" s="176">
        <v>-1162.1410000000001</v>
      </c>
      <c r="BO392" s="176">
        <v>-1007.312</v>
      </c>
      <c r="BP392" s="176">
        <v>-80.442999999999998</v>
      </c>
      <c r="BQ392" s="176">
        <v>4700.4920000000002</v>
      </c>
      <c r="BR392" s="176">
        <v>-327.75400000000002</v>
      </c>
      <c r="BS392" s="176">
        <v>-1761.3710000000001</v>
      </c>
      <c r="BT392" s="176">
        <v>-251.79</v>
      </c>
      <c r="BU392" s="176">
        <v>-339.899</v>
      </c>
      <c r="BV392" s="176">
        <v>368.03199999999998</v>
      </c>
      <c r="BW392" s="176">
        <v>-1352.1469999999999</v>
      </c>
      <c r="BX392" s="176">
        <v>-423.29700000000003</v>
      </c>
      <c r="BY392" s="176">
        <v>-195.19300000000001</v>
      </c>
      <c r="BZ392" s="176">
        <v>833.86699999999996</v>
      </c>
      <c r="CA392" s="176">
        <v>-139.65</v>
      </c>
      <c r="CB392" s="176">
        <v>579.66</v>
      </c>
      <c r="CC392" s="176">
        <v>-245.15899999999999</v>
      </c>
      <c r="CD392" s="176">
        <v>136.07300000000001</v>
      </c>
      <c r="CE392" s="176">
        <v>-187.494</v>
      </c>
      <c r="CF392" s="176">
        <v>133.63900000000001</v>
      </c>
      <c r="CG392" s="176">
        <v>738.49099999999999</v>
      </c>
      <c r="CH392" s="176">
        <v>343.80099999999999</v>
      </c>
      <c r="CI392" s="176">
        <v>-1142.9649999999999</v>
      </c>
      <c r="CJ392" s="176">
        <v>0</v>
      </c>
      <c r="CK392" s="176">
        <v>-568.27300000000002</v>
      </c>
      <c r="CL392" s="176">
        <v>-175.529</v>
      </c>
      <c r="CM392" s="176">
        <v>-819.13699999999994</v>
      </c>
      <c r="CN392" s="176">
        <v>-58.51</v>
      </c>
      <c r="CO392" s="176">
        <v>-1989.3330000000001</v>
      </c>
      <c r="CP392" s="176">
        <v>-222.95099999999999</v>
      </c>
      <c r="CQ392" s="176">
        <v>-365.68599999999998</v>
      </c>
      <c r="CR392" s="176">
        <v>-146.274</v>
      </c>
      <c r="CS392" s="176">
        <v>-109.706</v>
      </c>
      <c r="CT392" s="176">
        <v>511.96</v>
      </c>
      <c r="CU392" s="176">
        <v>-2303.8220000000001</v>
      </c>
      <c r="CV392" s="176">
        <v>-438.82299999999998</v>
      </c>
      <c r="CW392" s="176">
        <v>-402.255</v>
      </c>
      <c r="CX392" s="176">
        <v>-292.54899999999998</v>
      </c>
      <c r="CY392" s="176">
        <v>-292.54899999999998</v>
      </c>
      <c r="CZ392" s="176">
        <v>-182.84299999999999</v>
      </c>
      <c r="DA392" s="176">
        <v>-2376.9589999999998</v>
      </c>
      <c r="DB392" s="176">
        <v>-255.98</v>
      </c>
      <c r="DC392" s="176">
        <v>-109.706</v>
      </c>
      <c r="DD392" s="176">
        <v>-109.706</v>
      </c>
      <c r="DE392" s="176">
        <v>-146.07599999999999</v>
      </c>
      <c r="DF392" s="176">
        <v>542.33100000000002</v>
      </c>
      <c r="DG392" s="176">
        <v>-37.094000000000001</v>
      </c>
      <c r="DH392" s="176">
        <v>-227.21100000000001</v>
      </c>
      <c r="DI392" s="176">
        <v>-341.75599999999997</v>
      </c>
      <c r="DJ392" s="176">
        <v>-77.328000000000003</v>
      </c>
      <c r="DK392" s="176">
        <v>-78.721000000000004</v>
      </c>
      <c r="DL392" s="176">
        <v>-238.26</v>
      </c>
      <c r="DM392" s="176">
        <v>-1983.3979999999999</v>
      </c>
      <c r="DN392" s="176">
        <v>-163.96100000000001</v>
      </c>
      <c r="DO392" s="176">
        <v>-411.89400000000001</v>
      </c>
      <c r="DP392" s="176">
        <v>-494.96800000000002</v>
      </c>
      <c r="DQ392" s="176">
        <v>577.39400000000001</v>
      </c>
      <c r="DR392" s="176">
        <v>289.452</v>
      </c>
      <c r="DS392" s="176">
        <v>-2171.105</v>
      </c>
      <c r="DT392" s="176">
        <v>252.654</v>
      </c>
      <c r="DU392" s="176">
        <v>-208.35599999999999</v>
      </c>
      <c r="DV392" s="176">
        <v>248.88399999999999</v>
      </c>
      <c r="DW392" s="176">
        <v>331.30799999999999</v>
      </c>
      <c r="DX392" s="176">
        <v>-166.12</v>
      </c>
      <c r="DY392" s="176">
        <v>-1746.3309999999999</v>
      </c>
      <c r="DZ392" s="176">
        <v>83.587999999999994</v>
      </c>
      <c r="EA392" s="176">
        <v>-207.21</v>
      </c>
      <c r="EB392" s="176">
        <v>82.637</v>
      </c>
      <c r="EC392" s="176">
        <v>624.40700000000004</v>
      </c>
      <c r="ED392" s="176">
        <v>3873.5680000000002</v>
      </c>
      <c r="EE392" s="176">
        <v>1730.1959999999999</v>
      </c>
      <c r="EF392" s="277">
        <f t="shared" ref="EF392:EF450" si="12">SUM(DH392:DS392)</f>
        <v>-5321.7559999999994</v>
      </c>
      <c r="EG392" s="277">
        <f t="shared" ref="EG392:EG450" si="13">SUM(DT392:EE392)</f>
        <v>4899.2250000000004</v>
      </c>
    </row>
    <row r="393" spans="1:137" x14ac:dyDescent="0.2">
      <c r="A393" s="201" t="str">
        <f>IF('1'!$A$1=1,B393,C393)</f>
        <v>General government</v>
      </c>
      <c r="B393" s="202" t="s">
        <v>346</v>
      </c>
      <c r="C393" s="202" t="s">
        <v>90</v>
      </c>
      <c r="D393" s="179">
        <v>-2435.1530000000002</v>
      </c>
      <c r="E393" s="179">
        <v>-391.678</v>
      </c>
      <c r="F393" s="179">
        <v>58088.865999999995</v>
      </c>
      <c r="G393" s="179">
        <v>3247.4539999999997</v>
      </c>
      <c r="H393" s="179">
        <v>-334.64400000000001</v>
      </c>
      <c r="I393" s="179">
        <v>-1019.1759999999999</v>
      </c>
      <c r="J393" s="179">
        <v>11379.106</v>
      </c>
      <c r="K393" s="179">
        <v>10467.404</v>
      </c>
      <c r="L393" s="179">
        <v>8713.3679999999986</v>
      </c>
      <c r="M393" s="179">
        <v>4411.9440000000004</v>
      </c>
      <c r="N393" s="179">
        <v>-326.37700000000001</v>
      </c>
      <c r="O393" s="179">
        <v>-1264.0530000000001</v>
      </c>
      <c r="P393" s="179">
        <v>-897.60900000000004</v>
      </c>
      <c r="Q393" s="179">
        <v>-554.25400000000002</v>
      </c>
      <c r="R393" s="179">
        <v>8302.1910000000007</v>
      </c>
      <c r="S393" s="179">
        <v>-153.77699999999999</v>
      </c>
      <c r="T393" s="179">
        <v>-806.60699999999997</v>
      </c>
      <c r="U393" s="179">
        <v>1023.005</v>
      </c>
      <c r="V393" s="179">
        <v>-595.60299999999995</v>
      </c>
      <c r="W393" s="179">
        <v>-375.97199999999998</v>
      </c>
      <c r="X393" s="179">
        <v>-341.58100000000002</v>
      </c>
      <c r="Y393" s="179">
        <v>-103.029</v>
      </c>
      <c r="Z393" s="179">
        <v>-436.916</v>
      </c>
      <c r="AA393" s="179">
        <v>1703.2940000000001</v>
      </c>
      <c r="AB393" s="179">
        <v>-1004.573</v>
      </c>
      <c r="AC393" s="179">
        <v>-324.33300000000003</v>
      </c>
      <c r="AD393" s="179">
        <v>189.011</v>
      </c>
      <c r="AE393" s="179">
        <v>15979.812</v>
      </c>
      <c r="AF393" s="179">
        <v>-1083.3710000000001</v>
      </c>
      <c r="AG393" s="179">
        <v>417.74200000000002</v>
      </c>
      <c r="AH393" s="179">
        <v>-908.92600000000004</v>
      </c>
      <c r="AI393" s="179">
        <v>-6562.6299999999992</v>
      </c>
      <c r="AJ393" s="179">
        <v>-261.08600000000001</v>
      </c>
      <c r="AK393" s="179">
        <v>159.93</v>
      </c>
      <c r="AL393" s="179">
        <v>-4993.8869999999997</v>
      </c>
      <c r="AM393" s="179">
        <v>-2393.9360000000001</v>
      </c>
      <c r="AN393" s="179">
        <v>-1080.5039999999999</v>
      </c>
      <c r="AO393" s="179">
        <v>-7145.9859999999999</v>
      </c>
      <c r="AP393" s="179">
        <v>-3371.674</v>
      </c>
      <c r="AQ393" s="179">
        <v>-261.517</v>
      </c>
      <c r="AR393" s="179">
        <v>-7042.75</v>
      </c>
      <c r="AS393" s="179">
        <v>-2384.3980000000001</v>
      </c>
      <c r="AT393" s="179">
        <v>290.40800000000002</v>
      </c>
      <c r="AU393" s="179">
        <v>-9728.7019999999993</v>
      </c>
      <c r="AV393" s="179">
        <v>-28.190999999999999</v>
      </c>
      <c r="AW393" s="179">
        <v>534.41999999999996</v>
      </c>
      <c r="AX393" s="179">
        <v>-6731.973</v>
      </c>
      <c r="AY393" s="179">
        <v>25371.483</v>
      </c>
      <c r="AZ393" s="179">
        <v>27.879000000000001</v>
      </c>
      <c r="BA393" s="179">
        <v>-6274.1170000000002</v>
      </c>
      <c r="BB393" s="179">
        <v>13243.722000000002</v>
      </c>
      <c r="BC393" s="179">
        <v>616.66399999999999</v>
      </c>
      <c r="BD393" s="179">
        <v>-6489.1959999999999</v>
      </c>
      <c r="BE393" s="179">
        <v>-2040.5080000000003</v>
      </c>
      <c r="BF393" s="179">
        <v>0</v>
      </c>
      <c r="BG393" s="179">
        <v>-1237.1020000000001</v>
      </c>
      <c r="BH393" s="179">
        <v>-9016.18</v>
      </c>
      <c r="BI393" s="179">
        <v>7740.16</v>
      </c>
      <c r="BJ393" s="179">
        <v>-268.04300000000001</v>
      </c>
      <c r="BK393" s="179">
        <v>4296.9170000000004</v>
      </c>
      <c r="BL393" s="179">
        <v>-723.58100000000002</v>
      </c>
      <c r="BM393" s="179">
        <v>-1598.7739999999999</v>
      </c>
      <c r="BN393" s="179">
        <v>-9825.3729999999996</v>
      </c>
      <c r="BO393" s="179">
        <v>-462.81900000000002</v>
      </c>
      <c r="BP393" s="179">
        <v>589.91499999999996</v>
      </c>
      <c r="BQ393" s="179">
        <v>70952.016999999993</v>
      </c>
      <c r="BR393" s="179">
        <v>-18463.478999999999</v>
      </c>
      <c r="BS393" s="179">
        <v>-1761.3710000000001</v>
      </c>
      <c r="BT393" s="179">
        <v>3329.2299999999996</v>
      </c>
      <c r="BU393" s="179">
        <v>736.44899999999996</v>
      </c>
      <c r="BV393" s="179">
        <v>1472.1279999999999</v>
      </c>
      <c r="BW393" s="179">
        <v>41663.014000000003</v>
      </c>
      <c r="BX393" s="179">
        <v>-705.49400000000003</v>
      </c>
      <c r="BY393" s="179">
        <v>-2202.8879999999999</v>
      </c>
      <c r="BZ393" s="179">
        <v>-16065.834000000001</v>
      </c>
      <c r="CA393" s="179">
        <v>754.11</v>
      </c>
      <c r="CB393" s="179">
        <v>910.89400000000001</v>
      </c>
      <c r="CC393" s="179">
        <v>9724.634</v>
      </c>
      <c r="CD393" s="179">
        <v>244.93100000000001</v>
      </c>
      <c r="CE393" s="179">
        <v>-1151.749</v>
      </c>
      <c r="CF393" s="179">
        <v>-4864.4579999999996</v>
      </c>
      <c r="CG393" s="179">
        <v>16484.174999999999</v>
      </c>
      <c r="CH393" s="179">
        <v>27213.161</v>
      </c>
      <c r="CI393" s="179">
        <v>16763.491000000002</v>
      </c>
      <c r="CJ393" s="179">
        <v>-923.38199999999995</v>
      </c>
      <c r="CK393" s="179">
        <v>-2898.194</v>
      </c>
      <c r="CL393" s="179">
        <v>90690.19</v>
      </c>
      <c r="CM393" s="179">
        <v>25715.057000000001</v>
      </c>
      <c r="CN393" s="179">
        <v>27411.841</v>
      </c>
      <c r="CO393" s="179">
        <v>59943.29</v>
      </c>
      <c r="CP393" s="179">
        <v>-1019.203</v>
      </c>
      <c r="CQ393" s="179">
        <v>56973.879000000001</v>
      </c>
      <c r="CR393" s="179">
        <v>9434.6990000000005</v>
      </c>
      <c r="CS393" s="179">
        <v>153514.98300000001</v>
      </c>
      <c r="CT393" s="179">
        <v>95005.222999999998</v>
      </c>
      <c r="CU393" s="179">
        <v>58509.760000000002</v>
      </c>
      <c r="CV393" s="179">
        <v>117677.75480000001</v>
      </c>
      <c r="CW393" s="179">
        <v>18979.103399999996</v>
      </c>
      <c r="CX393" s="179">
        <v>113984.32620000002</v>
      </c>
      <c r="CY393" s="179">
        <v>156659.8824</v>
      </c>
      <c r="CZ393" s="179">
        <v>70504.260799999989</v>
      </c>
      <c r="DA393" s="179">
        <v>93140.224199999997</v>
      </c>
      <c r="DB393" s="179">
        <v>115008.247</v>
      </c>
      <c r="DC393" s="179">
        <v>57193.290399999998</v>
      </c>
      <c r="DD393" s="179">
        <v>44942.809399999991</v>
      </c>
      <c r="DE393" s="179">
        <v>56737.750838709675</v>
      </c>
      <c r="DF393" s="179">
        <v>71914.990279999998</v>
      </c>
      <c r="DG393" s="179">
        <v>167546.14710967746</v>
      </c>
      <c r="DH393" s="179">
        <v>12152.557000000001</v>
      </c>
      <c r="DI393" s="179">
        <v>-3075.203</v>
      </c>
      <c r="DJ393" s="179">
        <v>329700.45699999999</v>
      </c>
      <c r="DK393" s="179">
        <v>35720.589999999997</v>
      </c>
      <c r="DL393" s="179">
        <v>-522.49400000000003</v>
      </c>
      <c r="DM393" s="179">
        <v>70147.040000000008</v>
      </c>
      <c r="DN393" s="179">
        <v>88005.84</v>
      </c>
      <c r="DO393" s="179">
        <v>118753.299</v>
      </c>
      <c r="DP393" s="179">
        <v>-20581.035</v>
      </c>
      <c r="DQ393" s="179">
        <v>56472.271000000001</v>
      </c>
      <c r="DR393" s="179">
        <v>214759.21900000001</v>
      </c>
      <c r="DS393" s="179">
        <v>258080.046</v>
      </c>
      <c r="DT393" s="179">
        <v>128426.442</v>
      </c>
      <c r="DU393" s="179">
        <v>-9209.3130000000001</v>
      </c>
      <c r="DV393" s="179">
        <v>152228.03100000002</v>
      </c>
      <c r="DW393" s="179">
        <v>224514.86600000001</v>
      </c>
      <c r="DX393" s="179">
        <v>41176.647999999994</v>
      </c>
      <c r="DY393" s="179">
        <v>107350.27600000001</v>
      </c>
      <c r="DZ393" s="179">
        <v>97071.397000000012</v>
      </c>
      <c r="EA393" s="179">
        <v>187242.878</v>
      </c>
      <c r="EB393" s="179">
        <v>53446.745000000003</v>
      </c>
      <c r="EC393" s="179">
        <v>201105.902</v>
      </c>
      <c r="ED393" s="179">
        <v>289515.55699999997</v>
      </c>
      <c r="EE393" s="179">
        <v>124996.15699999999</v>
      </c>
      <c r="EF393" s="278">
        <f t="shared" si="12"/>
        <v>1159612.5869999998</v>
      </c>
      <c r="EG393" s="278">
        <f t="shared" si="13"/>
        <v>1597865.5860000001</v>
      </c>
    </row>
    <row r="394" spans="1:137" s="9" customFormat="1" x14ac:dyDescent="0.2">
      <c r="A394" s="242" t="str">
        <f>IF('1'!$A$1=1,B394,C394)</f>
        <v>Credit and loans with the IMF</v>
      </c>
      <c r="B394" s="243" t="s">
        <v>401</v>
      </c>
      <c r="C394" s="243" t="s">
        <v>196</v>
      </c>
      <c r="D394" s="176">
        <v>-1881.7090000000001</v>
      </c>
      <c r="E394" s="176">
        <v>0</v>
      </c>
      <c r="F394" s="176">
        <v>54670.201999999997</v>
      </c>
      <c r="G394" s="176">
        <v>-2679.7179999999998</v>
      </c>
      <c r="H394" s="176">
        <v>0</v>
      </c>
      <c r="I394" s="176">
        <v>-2441.7759999999998</v>
      </c>
      <c r="J394" s="176">
        <v>-2567.37</v>
      </c>
      <c r="K394" s="176">
        <v>0</v>
      </c>
      <c r="L394" s="176">
        <v>-2505.0929999999998</v>
      </c>
      <c r="M394" s="176">
        <v>0</v>
      </c>
      <c r="N394" s="176">
        <v>0</v>
      </c>
      <c r="O394" s="176">
        <v>-2645.1480000000001</v>
      </c>
      <c r="P394" s="176">
        <v>0</v>
      </c>
      <c r="Q394" s="176">
        <v>0</v>
      </c>
      <c r="R394" s="176">
        <v>0</v>
      </c>
      <c r="S394" s="176">
        <v>0</v>
      </c>
      <c r="T394" s="176">
        <v>0</v>
      </c>
      <c r="U394" s="176">
        <v>0</v>
      </c>
      <c r="V394" s="176">
        <v>0</v>
      </c>
      <c r="W394" s="176">
        <v>0</v>
      </c>
      <c r="X394" s="176">
        <v>0</v>
      </c>
      <c r="Y394" s="176">
        <v>0</v>
      </c>
      <c r="Z394" s="176">
        <v>0</v>
      </c>
      <c r="AA394" s="176">
        <v>0</v>
      </c>
      <c r="AB394" s="176">
        <v>0</v>
      </c>
      <c r="AC394" s="176">
        <v>0</v>
      </c>
      <c r="AD394" s="176">
        <v>0</v>
      </c>
      <c r="AE394" s="176">
        <v>0</v>
      </c>
      <c r="AF394" s="176">
        <v>0</v>
      </c>
      <c r="AG394" s="176">
        <v>0</v>
      </c>
      <c r="AH394" s="176">
        <v>0</v>
      </c>
      <c r="AI394" s="176">
        <v>-5844.8419999999996</v>
      </c>
      <c r="AJ394" s="176">
        <v>0</v>
      </c>
      <c r="AK394" s="176">
        <v>0</v>
      </c>
      <c r="AL394" s="176">
        <v>-6088.8029999999999</v>
      </c>
      <c r="AM394" s="176">
        <v>-3164.3980000000001</v>
      </c>
      <c r="AN394" s="176">
        <v>0</v>
      </c>
      <c r="AO394" s="176">
        <v>-6385.1970000000001</v>
      </c>
      <c r="AP394" s="176">
        <v>-3081.9209999999998</v>
      </c>
      <c r="AQ394" s="176">
        <v>0</v>
      </c>
      <c r="AR394" s="176">
        <v>-6047.8630000000003</v>
      </c>
      <c r="AS394" s="176">
        <v>-3013.25</v>
      </c>
      <c r="AT394" s="176">
        <v>0</v>
      </c>
      <c r="AU394" s="176">
        <v>-9343.9509999999991</v>
      </c>
      <c r="AV394" s="176">
        <v>0</v>
      </c>
      <c r="AW394" s="176">
        <v>0</v>
      </c>
      <c r="AX394" s="176">
        <v>-6257.1040000000003</v>
      </c>
      <c r="AY394" s="176">
        <v>-3112.384</v>
      </c>
      <c r="AZ394" s="176">
        <v>0</v>
      </c>
      <c r="BA394" s="176">
        <v>-6111.1530000000002</v>
      </c>
      <c r="BB394" s="176">
        <v>-3062.4430000000002</v>
      </c>
      <c r="BC394" s="176">
        <v>0</v>
      </c>
      <c r="BD394" s="176">
        <v>-5882.4830000000002</v>
      </c>
      <c r="BE394" s="176">
        <v>-2968.0120000000002</v>
      </c>
      <c r="BF394" s="176">
        <v>0</v>
      </c>
      <c r="BG394" s="176">
        <v>0</v>
      </c>
      <c r="BH394" s="176">
        <v>-8174.009</v>
      </c>
      <c r="BI394" s="176">
        <v>0</v>
      </c>
      <c r="BJ394" s="176">
        <v>0</v>
      </c>
      <c r="BK394" s="176">
        <v>0</v>
      </c>
      <c r="BL394" s="176">
        <v>0</v>
      </c>
      <c r="BM394" s="176">
        <v>0</v>
      </c>
      <c r="BN394" s="176">
        <v>-5837.1170000000002</v>
      </c>
      <c r="BO394" s="176">
        <v>0</v>
      </c>
      <c r="BP394" s="176">
        <v>0</v>
      </c>
      <c r="BQ394" s="176">
        <v>55221.392</v>
      </c>
      <c r="BR394" s="176">
        <v>0</v>
      </c>
      <c r="BS394" s="176">
        <v>0</v>
      </c>
      <c r="BT394" s="176">
        <v>-6294.7610000000004</v>
      </c>
      <c r="BU394" s="176">
        <v>0</v>
      </c>
      <c r="BV394" s="176">
        <v>0</v>
      </c>
      <c r="BW394" s="176">
        <v>0</v>
      </c>
      <c r="BX394" s="176">
        <v>0</v>
      </c>
      <c r="BY394" s="176">
        <v>0</v>
      </c>
      <c r="BZ394" s="176">
        <v>-6337.3879999999999</v>
      </c>
      <c r="CA394" s="176">
        <v>0</v>
      </c>
      <c r="CB394" s="176">
        <v>0</v>
      </c>
      <c r="CC394" s="176">
        <v>0</v>
      </c>
      <c r="CD394" s="176">
        <v>0</v>
      </c>
      <c r="CE394" s="176">
        <v>0</v>
      </c>
      <c r="CF394" s="176">
        <v>-6093.9359999999997</v>
      </c>
      <c r="CG394" s="176">
        <v>0</v>
      </c>
      <c r="CH394" s="176">
        <v>18459.462</v>
      </c>
      <c r="CI394" s="176">
        <v>0</v>
      </c>
      <c r="CJ394" s="176">
        <v>0</v>
      </c>
      <c r="CK394" s="176">
        <v>0</v>
      </c>
      <c r="CL394" s="176">
        <v>34696.311000000002</v>
      </c>
      <c r="CM394" s="176">
        <v>0</v>
      </c>
      <c r="CN394" s="176">
        <v>0</v>
      </c>
      <c r="CO394" s="176">
        <v>0</v>
      </c>
      <c r="CP394" s="176">
        <v>0</v>
      </c>
      <c r="CQ394" s="176">
        <v>0</v>
      </c>
      <c r="CR394" s="176">
        <v>-7606.2690000000002</v>
      </c>
      <c r="CS394" s="176">
        <v>46917.514000000003</v>
      </c>
      <c r="CT394" s="176">
        <v>0</v>
      </c>
      <c r="CU394" s="176">
        <v>0</v>
      </c>
      <c r="CV394" s="176">
        <v>0</v>
      </c>
      <c r="CW394" s="176">
        <v>0</v>
      </c>
      <c r="CX394" s="176">
        <v>-7752.5432000000064</v>
      </c>
      <c r="CY394" s="176">
        <v>98954.631600000008</v>
      </c>
      <c r="CZ394" s="176">
        <v>0</v>
      </c>
      <c r="DA394" s="176">
        <v>32399.779600000002</v>
      </c>
      <c r="DB394" s="176">
        <v>0</v>
      </c>
      <c r="DC394" s="176">
        <v>0</v>
      </c>
      <c r="DD394" s="176">
        <v>-16748.418800000014</v>
      </c>
      <c r="DE394" s="176">
        <v>0</v>
      </c>
      <c r="DF394" s="176">
        <v>0</v>
      </c>
      <c r="DG394" s="176">
        <v>23419.22147419355</v>
      </c>
      <c r="DH394" s="176">
        <v>0</v>
      </c>
      <c r="DI394" s="176">
        <v>0</v>
      </c>
      <c r="DJ394" s="176">
        <v>16660.082999999999</v>
      </c>
      <c r="DK394" s="176">
        <v>0</v>
      </c>
      <c r="DL394" s="176">
        <v>0</v>
      </c>
      <c r="DM394" s="176">
        <v>-10038.423000000001</v>
      </c>
      <c r="DN394" s="176">
        <v>89522.476999999999</v>
      </c>
      <c r="DO394" s="176">
        <v>0</v>
      </c>
      <c r="DP394" s="176">
        <v>-19262.517</v>
      </c>
      <c r="DQ394" s="176">
        <v>45919.074000000001</v>
      </c>
      <c r="DR394" s="176">
        <v>0</v>
      </c>
      <c r="DS394" s="176">
        <v>35290.326999999997</v>
      </c>
      <c r="DT394" s="176">
        <v>0</v>
      </c>
      <c r="DU394" s="176">
        <v>-3417.03</v>
      </c>
      <c r="DV394" s="176">
        <v>-2614.0819999999999</v>
      </c>
      <c r="DW394" s="176">
        <v>0</v>
      </c>
      <c r="DX394" s="176">
        <v>-3530.05</v>
      </c>
      <c r="DY394" s="176">
        <v>-17712.781999999999</v>
      </c>
      <c r="DZ394" s="176">
        <v>21432.524000000001</v>
      </c>
      <c r="EA394" s="176">
        <v>-3522.5619999999999</v>
      </c>
      <c r="EB394" s="176">
        <v>-7106.7479999999996</v>
      </c>
      <c r="EC394" s="176">
        <v>0</v>
      </c>
      <c r="ED394" s="176">
        <v>-3578.84</v>
      </c>
      <c r="EE394" s="176">
        <v>-7216.183</v>
      </c>
      <c r="EF394" s="277">
        <f t="shared" si="12"/>
        <v>158091.02099999998</v>
      </c>
      <c r="EG394" s="277">
        <f t="shared" si="13"/>
        <v>-27265.752999999997</v>
      </c>
    </row>
    <row r="395" spans="1:137" s="9" customFormat="1" x14ac:dyDescent="0.2">
      <c r="A395" s="242" t="str">
        <f>IF('1'!$A$1=1,B395,C395)</f>
        <v>Other short-term</v>
      </c>
      <c r="B395" s="243" t="s">
        <v>403</v>
      </c>
      <c r="C395" s="243" t="s">
        <v>402</v>
      </c>
      <c r="D395" s="176">
        <v>0</v>
      </c>
      <c r="E395" s="176">
        <v>0</v>
      </c>
      <c r="F395" s="176">
        <v>0</v>
      </c>
      <c r="G395" s="176">
        <v>0</v>
      </c>
      <c r="H395" s="176">
        <v>0</v>
      </c>
      <c r="I395" s="176">
        <v>0</v>
      </c>
      <c r="J395" s="176">
        <v>0</v>
      </c>
      <c r="K395" s="176">
        <v>0</v>
      </c>
      <c r="L395" s="176">
        <v>0</v>
      </c>
      <c r="M395" s="176">
        <v>0</v>
      </c>
      <c r="N395" s="176">
        <v>0</v>
      </c>
      <c r="O395" s="176">
        <v>0</v>
      </c>
      <c r="P395" s="176">
        <v>0</v>
      </c>
      <c r="Q395" s="176">
        <v>0</v>
      </c>
      <c r="R395" s="176">
        <v>0</v>
      </c>
      <c r="S395" s="176">
        <v>0</v>
      </c>
      <c r="T395" s="176">
        <v>0</v>
      </c>
      <c r="U395" s="176">
        <v>0</v>
      </c>
      <c r="V395" s="176">
        <v>0</v>
      </c>
      <c r="W395" s="176">
        <v>0</v>
      </c>
      <c r="X395" s="176">
        <v>0</v>
      </c>
      <c r="Y395" s="176">
        <v>0</v>
      </c>
      <c r="Z395" s="176">
        <v>0</v>
      </c>
      <c r="AA395" s="176">
        <v>0</v>
      </c>
      <c r="AB395" s="176">
        <v>0</v>
      </c>
      <c r="AC395" s="176">
        <v>0</v>
      </c>
      <c r="AD395" s="176">
        <v>0</v>
      </c>
      <c r="AE395" s="176">
        <v>0</v>
      </c>
      <c r="AF395" s="176">
        <v>0</v>
      </c>
      <c r="AG395" s="176">
        <v>0</v>
      </c>
      <c r="AH395" s="176">
        <v>0</v>
      </c>
      <c r="AI395" s="176">
        <v>0</v>
      </c>
      <c r="AJ395" s="176">
        <v>0</v>
      </c>
      <c r="AK395" s="176">
        <v>0</v>
      </c>
      <c r="AL395" s="176">
        <v>0</v>
      </c>
      <c r="AM395" s="176">
        <v>0</v>
      </c>
      <c r="AN395" s="176">
        <v>0</v>
      </c>
      <c r="AO395" s="176">
        <v>0</v>
      </c>
      <c r="AP395" s="176">
        <v>0</v>
      </c>
      <c r="AQ395" s="176">
        <v>0</v>
      </c>
      <c r="AR395" s="176">
        <v>0</v>
      </c>
      <c r="AS395" s="176">
        <v>0</v>
      </c>
      <c r="AT395" s="176">
        <v>0</v>
      </c>
      <c r="AU395" s="176">
        <v>0</v>
      </c>
      <c r="AV395" s="176">
        <v>0</v>
      </c>
      <c r="AW395" s="176">
        <v>0</v>
      </c>
      <c r="AX395" s="176">
        <v>0</v>
      </c>
      <c r="AY395" s="176">
        <v>0</v>
      </c>
      <c r="AZ395" s="176">
        <v>0</v>
      </c>
      <c r="BA395" s="176">
        <v>0</v>
      </c>
      <c r="BB395" s="176">
        <v>0</v>
      </c>
      <c r="BC395" s="176">
        <v>0</v>
      </c>
      <c r="BD395" s="176">
        <v>0</v>
      </c>
      <c r="BE395" s="176">
        <v>0</v>
      </c>
      <c r="BF395" s="176">
        <v>0</v>
      </c>
      <c r="BG395" s="176">
        <v>0</v>
      </c>
      <c r="BH395" s="176">
        <v>0</v>
      </c>
      <c r="BI395" s="176">
        <v>0</v>
      </c>
      <c r="BJ395" s="176">
        <v>0</v>
      </c>
      <c r="BK395" s="176">
        <v>0</v>
      </c>
      <c r="BL395" s="176">
        <v>0</v>
      </c>
      <c r="BM395" s="176">
        <v>0</v>
      </c>
      <c r="BN395" s="176">
        <v>0</v>
      </c>
      <c r="BO395" s="176">
        <v>0</v>
      </c>
      <c r="BP395" s="176">
        <v>0</v>
      </c>
      <c r="BQ395" s="176">
        <v>0</v>
      </c>
      <c r="BR395" s="176">
        <v>0</v>
      </c>
      <c r="BS395" s="176">
        <v>0</v>
      </c>
      <c r="BT395" s="176">
        <v>0</v>
      </c>
      <c r="BU395" s="176">
        <v>0</v>
      </c>
      <c r="BV395" s="176">
        <v>0</v>
      </c>
      <c r="BW395" s="176">
        <v>9690.3829999999998</v>
      </c>
      <c r="BX395" s="176">
        <v>0</v>
      </c>
      <c r="BY395" s="176">
        <v>0</v>
      </c>
      <c r="BZ395" s="176">
        <v>-9561.6730000000007</v>
      </c>
      <c r="CA395" s="176">
        <v>0</v>
      </c>
      <c r="CB395" s="176">
        <v>0</v>
      </c>
      <c r="CC395" s="176">
        <v>0</v>
      </c>
      <c r="CD395" s="176">
        <v>0</v>
      </c>
      <c r="CE395" s="176">
        <v>0</v>
      </c>
      <c r="CF395" s="176">
        <v>0</v>
      </c>
      <c r="CG395" s="176">
        <v>0</v>
      </c>
      <c r="CH395" s="176">
        <v>0</v>
      </c>
      <c r="CI395" s="176">
        <v>0</v>
      </c>
      <c r="CJ395" s="176">
        <v>0</v>
      </c>
      <c r="CK395" s="176">
        <v>0</v>
      </c>
      <c r="CL395" s="176">
        <v>0</v>
      </c>
      <c r="CM395" s="176">
        <v>0</v>
      </c>
      <c r="CN395" s="176">
        <v>0</v>
      </c>
      <c r="CO395" s="176">
        <v>0</v>
      </c>
      <c r="CP395" s="176">
        <v>0</v>
      </c>
      <c r="CQ395" s="176">
        <v>0</v>
      </c>
      <c r="CR395" s="176">
        <v>0</v>
      </c>
      <c r="CS395" s="176">
        <v>0</v>
      </c>
      <c r="CT395" s="176">
        <v>0</v>
      </c>
      <c r="CU395" s="176">
        <v>0</v>
      </c>
      <c r="CV395" s="176">
        <v>0</v>
      </c>
      <c r="CW395" s="176">
        <v>0</v>
      </c>
      <c r="CX395" s="176">
        <v>0</v>
      </c>
      <c r="CY395" s="176">
        <v>0</v>
      </c>
      <c r="CZ395" s="176">
        <v>0</v>
      </c>
      <c r="DA395" s="176">
        <v>0</v>
      </c>
      <c r="DB395" s="176">
        <v>0</v>
      </c>
      <c r="DC395" s="176">
        <v>0</v>
      </c>
      <c r="DD395" s="176">
        <v>0</v>
      </c>
      <c r="DE395" s="176">
        <v>0</v>
      </c>
      <c r="DF395" s="176">
        <v>0</v>
      </c>
      <c r="DG395" s="176">
        <v>0</v>
      </c>
      <c r="DH395" s="176">
        <v>0</v>
      </c>
      <c r="DI395" s="176">
        <v>0</v>
      </c>
      <c r="DJ395" s="176">
        <v>0</v>
      </c>
      <c r="DK395" s="176">
        <v>0</v>
      </c>
      <c r="DL395" s="176">
        <v>0</v>
      </c>
      <c r="DM395" s="176">
        <v>0</v>
      </c>
      <c r="DN395" s="176">
        <v>0</v>
      </c>
      <c r="DO395" s="176">
        <v>0</v>
      </c>
      <c r="DP395" s="176">
        <v>0</v>
      </c>
      <c r="DQ395" s="176">
        <v>0</v>
      </c>
      <c r="DR395" s="176">
        <v>0</v>
      </c>
      <c r="DS395" s="176">
        <v>0</v>
      </c>
      <c r="DT395" s="176">
        <v>0</v>
      </c>
      <c r="DU395" s="176">
        <v>0</v>
      </c>
      <c r="DV395" s="176">
        <v>0</v>
      </c>
      <c r="DW395" s="176">
        <v>0</v>
      </c>
      <c r="DX395" s="176">
        <v>0</v>
      </c>
      <c r="DY395" s="176">
        <v>0</v>
      </c>
      <c r="DZ395" s="176">
        <v>0</v>
      </c>
      <c r="EA395" s="176">
        <v>0</v>
      </c>
      <c r="EB395" s="176">
        <v>0</v>
      </c>
      <c r="EC395" s="176">
        <v>0</v>
      </c>
      <c r="ED395" s="176">
        <v>0</v>
      </c>
      <c r="EE395" s="176">
        <v>0</v>
      </c>
      <c r="EF395" s="277">
        <f t="shared" si="12"/>
        <v>0</v>
      </c>
      <c r="EG395" s="277">
        <f t="shared" si="13"/>
        <v>0</v>
      </c>
    </row>
    <row r="396" spans="1:137" s="9" customFormat="1" x14ac:dyDescent="0.2">
      <c r="A396" s="242" t="str">
        <f>IF('1'!$A$1=1,B396,C396)</f>
        <v>Other long-term</v>
      </c>
      <c r="B396" s="243" t="s">
        <v>200</v>
      </c>
      <c r="C396" s="243" t="s">
        <v>199</v>
      </c>
      <c r="D396" s="176">
        <v>-553.44399999999996</v>
      </c>
      <c r="E396" s="176">
        <v>-391.678</v>
      </c>
      <c r="F396" s="176">
        <v>3418.6640000000002</v>
      </c>
      <c r="G396" s="176">
        <v>5927.1719999999996</v>
      </c>
      <c r="H396" s="176">
        <v>-334.64400000000001</v>
      </c>
      <c r="I396" s="176">
        <v>1422.6</v>
      </c>
      <c r="J396" s="176">
        <v>13946.476000000001</v>
      </c>
      <c r="K396" s="176">
        <v>10467.404</v>
      </c>
      <c r="L396" s="176">
        <v>11218.460999999999</v>
      </c>
      <c r="M396" s="176">
        <v>4411.9440000000004</v>
      </c>
      <c r="N396" s="176">
        <v>-326.37700000000001</v>
      </c>
      <c r="O396" s="176">
        <v>1381.095</v>
      </c>
      <c r="P396" s="176">
        <v>-897.60900000000004</v>
      </c>
      <c r="Q396" s="176">
        <v>-554.25400000000002</v>
      </c>
      <c r="R396" s="176">
        <v>8302.1910000000007</v>
      </c>
      <c r="S396" s="176">
        <v>-153.77699999999999</v>
      </c>
      <c r="T396" s="176">
        <v>-806.60699999999997</v>
      </c>
      <c r="U396" s="176">
        <v>1023.005</v>
      </c>
      <c r="V396" s="176">
        <v>-595.60299999999995</v>
      </c>
      <c r="W396" s="176">
        <v>-375.97199999999998</v>
      </c>
      <c r="X396" s="176">
        <v>-341.58100000000002</v>
      </c>
      <c r="Y396" s="176">
        <v>-103.029</v>
      </c>
      <c r="Z396" s="176">
        <v>-436.916</v>
      </c>
      <c r="AA396" s="176">
        <v>1703.2940000000001</v>
      </c>
      <c r="AB396" s="176">
        <v>-1004.573</v>
      </c>
      <c r="AC396" s="176">
        <v>-324.33300000000003</v>
      </c>
      <c r="AD396" s="176">
        <v>189.011</v>
      </c>
      <c r="AE396" s="176">
        <v>15979.812</v>
      </c>
      <c r="AF396" s="176">
        <v>-1083.3710000000001</v>
      </c>
      <c r="AG396" s="176">
        <v>417.74200000000002</v>
      </c>
      <c r="AH396" s="176">
        <v>-908.92600000000004</v>
      </c>
      <c r="AI396" s="176">
        <v>-717.78800000000001</v>
      </c>
      <c r="AJ396" s="176">
        <v>-261.08600000000001</v>
      </c>
      <c r="AK396" s="176">
        <v>159.93</v>
      </c>
      <c r="AL396" s="176">
        <v>1094.9159999999999</v>
      </c>
      <c r="AM396" s="176">
        <v>770.46199999999999</v>
      </c>
      <c r="AN396" s="176">
        <v>-1080.5039999999999</v>
      </c>
      <c r="AO396" s="176">
        <v>-760.78899999999999</v>
      </c>
      <c r="AP396" s="176">
        <v>-289.75299999999999</v>
      </c>
      <c r="AQ396" s="176">
        <v>-261.517</v>
      </c>
      <c r="AR396" s="176">
        <v>-994.88699999999994</v>
      </c>
      <c r="AS396" s="176">
        <v>628.85199999999998</v>
      </c>
      <c r="AT396" s="176">
        <v>290.40800000000002</v>
      </c>
      <c r="AU396" s="176">
        <v>-384.75099999999998</v>
      </c>
      <c r="AV396" s="176">
        <v>-28.190999999999999</v>
      </c>
      <c r="AW396" s="176">
        <v>534.41999999999996</v>
      </c>
      <c r="AX396" s="176">
        <v>-474.86900000000003</v>
      </c>
      <c r="AY396" s="176">
        <v>28483.866999999998</v>
      </c>
      <c r="AZ396" s="176">
        <v>27.879000000000001</v>
      </c>
      <c r="BA396" s="176">
        <v>-162.964</v>
      </c>
      <c r="BB396" s="176">
        <v>16306.165000000001</v>
      </c>
      <c r="BC396" s="176">
        <v>616.66399999999999</v>
      </c>
      <c r="BD396" s="176">
        <v>-606.71299999999997</v>
      </c>
      <c r="BE396" s="176">
        <v>927.50400000000002</v>
      </c>
      <c r="BF396" s="176">
        <v>0</v>
      </c>
      <c r="BG396" s="176">
        <v>-1237.1020000000001</v>
      </c>
      <c r="BH396" s="176">
        <v>-842.17100000000005</v>
      </c>
      <c r="BI396" s="176">
        <v>7740.16</v>
      </c>
      <c r="BJ396" s="176">
        <v>-268.04300000000001</v>
      </c>
      <c r="BK396" s="176">
        <v>4296.9170000000004</v>
      </c>
      <c r="BL396" s="176">
        <v>-723.58100000000002</v>
      </c>
      <c r="BM396" s="176">
        <v>-1598.7739999999999</v>
      </c>
      <c r="BN396" s="176">
        <v>-3988.2559999999999</v>
      </c>
      <c r="BO396" s="176">
        <v>-462.81900000000002</v>
      </c>
      <c r="BP396" s="176">
        <v>589.91499999999996</v>
      </c>
      <c r="BQ396" s="176">
        <v>15730.625</v>
      </c>
      <c r="BR396" s="176">
        <v>-18463.478999999999</v>
      </c>
      <c r="BS396" s="176">
        <v>-1761.3710000000001</v>
      </c>
      <c r="BT396" s="176">
        <v>9623.991</v>
      </c>
      <c r="BU396" s="176">
        <v>736.44899999999996</v>
      </c>
      <c r="BV396" s="176">
        <v>1472.1279999999999</v>
      </c>
      <c r="BW396" s="176">
        <v>31972.631000000001</v>
      </c>
      <c r="BX396" s="176">
        <v>-705.49400000000003</v>
      </c>
      <c r="BY396" s="176">
        <v>-2202.8879999999999</v>
      </c>
      <c r="BZ396" s="176">
        <v>-166.773</v>
      </c>
      <c r="CA396" s="176">
        <v>754.11</v>
      </c>
      <c r="CB396" s="176">
        <v>910.89400000000001</v>
      </c>
      <c r="CC396" s="176">
        <v>9724.634</v>
      </c>
      <c r="CD396" s="176">
        <v>244.93100000000001</v>
      </c>
      <c r="CE396" s="176">
        <v>-1151.749</v>
      </c>
      <c r="CF396" s="176">
        <v>1229.4780000000001</v>
      </c>
      <c r="CG396" s="176">
        <v>16484.174999999999</v>
      </c>
      <c r="CH396" s="176">
        <v>8753.6990000000005</v>
      </c>
      <c r="CI396" s="176">
        <v>16763.491000000002</v>
      </c>
      <c r="CJ396" s="176">
        <v>-923.38199999999995</v>
      </c>
      <c r="CK396" s="176">
        <v>-2898.194</v>
      </c>
      <c r="CL396" s="176">
        <v>55993.879000000001</v>
      </c>
      <c r="CM396" s="176">
        <v>25715.057000000001</v>
      </c>
      <c r="CN396" s="176">
        <v>27411.841</v>
      </c>
      <c r="CO396" s="176">
        <v>59943.29</v>
      </c>
      <c r="CP396" s="176">
        <v>-1019.203</v>
      </c>
      <c r="CQ396" s="176">
        <v>56973.879000000001</v>
      </c>
      <c r="CR396" s="176">
        <v>17040.968000000001</v>
      </c>
      <c r="CS396" s="176">
        <v>106597.469</v>
      </c>
      <c r="CT396" s="176">
        <v>95005.222999999998</v>
      </c>
      <c r="CU396" s="176">
        <v>58509.760000000002</v>
      </c>
      <c r="CV396" s="176">
        <v>117677.75480000001</v>
      </c>
      <c r="CW396" s="176">
        <v>18979.103399999996</v>
      </c>
      <c r="CX396" s="176">
        <v>121736.86940000003</v>
      </c>
      <c r="CY396" s="176">
        <v>57705.250800000009</v>
      </c>
      <c r="CZ396" s="176">
        <v>70504.260799999989</v>
      </c>
      <c r="DA396" s="176">
        <v>60740.444600000003</v>
      </c>
      <c r="DB396" s="176">
        <v>115008.247</v>
      </c>
      <c r="DC396" s="176">
        <v>57193.290399999998</v>
      </c>
      <c r="DD396" s="176">
        <v>61691.228200000005</v>
      </c>
      <c r="DE396" s="176">
        <v>56737.750838709675</v>
      </c>
      <c r="DF396" s="176">
        <v>71914.990279999998</v>
      </c>
      <c r="DG396" s="176">
        <v>144126.9256354839</v>
      </c>
      <c r="DH396" s="176">
        <v>12152.557000000001</v>
      </c>
      <c r="DI396" s="176">
        <v>-3075.203</v>
      </c>
      <c r="DJ396" s="176">
        <v>313040.37400000001</v>
      </c>
      <c r="DK396" s="176">
        <v>35720.589999999997</v>
      </c>
      <c r="DL396" s="176">
        <v>-522.49400000000003</v>
      </c>
      <c r="DM396" s="176">
        <v>80185.463000000003</v>
      </c>
      <c r="DN396" s="176">
        <v>-1516.6369999999999</v>
      </c>
      <c r="DO396" s="176">
        <v>118753.299</v>
      </c>
      <c r="DP396" s="176">
        <v>-1318.518</v>
      </c>
      <c r="DQ396" s="176">
        <v>10553.197</v>
      </c>
      <c r="DR396" s="176">
        <v>214759.21900000001</v>
      </c>
      <c r="DS396" s="176">
        <v>222789.71900000001</v>
      </c>
      <c r="DT396" s="176">
        <v>128426.442</v>
      </c>
      <c r="DU396" s="176">
        <v>-5792.2830000000004</v>
      </c>
      <c r="DV396" s="176">
        <v>154842.11300000001</v>
      </c>
      <c r="DW396" s="176">
        <v>224514.86600000001</v>
      </c>
      <c r="DX396" s="176">
        <v>44706.697999999997</v>
      </c>
      <c r="DY396" s="176">
        <v>125063.058</v>
      </c>
      <c r="DZ396" s="176">
        <v>75638.873000000007</v>
      </c>
      <c r="EA396" s="176">
        <v>190765.44</v>
      </c>
      <c r="EB396" s="176">
        <v>60553.493000000002</v>
      </c>
      <c r="EC396" s="176">
        <v>201105.902</v>
      </c>
      <c r="ED396" s="176">
        <v>293094.397</v>
      </c>
      <c r="EE396" s="176">
        <v>132212.34</v>
      </c>
      <c r="EF396" s="277">
        <f t="shared" si="12"/>
        <v>1001521.5660000001</v>
      </c>
      <c r="EG396" s="277">
        <f t="shared" si="13"/>
        <v>1625131.3389999999</v>
      </c>
    </row>
    <row r="397" spans="1:137" s="9" customFormat="1" x14ac:dyDescent="0.2">
      <c r="A397" s="201" t="str">
        <f>IF('1'!$A$1=1,B397,C397)</f>
        <v>Other sectors</v>
      </c>
      <c r="B397" s="202" t="s">
        <v>93</v>
      </c>
      <c r="C397" s="202" t="s">
        <v>94</v>
      </c>
      <c r="D397" s="179">
        <v>679.94500000000005</v>
      </c>
      <c r="E397" s="179">
        <v>-5875.174</v>
      </c>
      <c r="F397" s="179">
        <v>1232.58</v>
      </c>
      <c r="G397" s="179">
        <v>-2884.1030000000001</v>
      </c>
      <c r="H397" s="179">
        <v>-6253.6610000000001</v>
      </c>
      <c r="I397" s="179">
        <v>-2123.2829999999999</v>
      </c>
      <c r="J397" s="179">
        <v>-7136.4180000000006</v>
      </c>
      <c r="K397" s="179">
        <v>-5233.7020000000002</v>
      </c>
      <c r="L397" s="179">
        <v>-4073.5</v>
      </c>
      <c r="M397" s="179">
        <v>458.66800000000001</v>
      </c>
      <c r="N397" s="179">
        <v>-3566.8319999999999</v>
      </c>
      <c r="O397" s="179">
        <v>2481.2889999999998</v>
      </c>
      <c r="P397" s="179">
        <v>5555.4699999999993</v>
      </c>
      <c r="Q397" s="179">
        <v>-6070.4019999999991</v>
      </c>
      <c r="R397" s="179">
        <v>-105.42399999999999</v>
      </c>
      <c r="S397" s="179">
        <v>2486.0619999999999</v>
      </c>
      <c r="T397" s="179">
        <v>-7486.3240000000005</v>
      </c>
      <c r="U397" s="179">
        <v>548.93000000000006</v>
      </c>
      <c r="V397" s="179">
        <v>3523.9830000000002</v>
      </c>
      <c r="W397" s="179">
        <v>1955.0550000000001</v>
      </c>
      <c r="X397" s="179">
        <v>-10457.634</v>
      </c>
      <c r="Y397" s="179">
        <v>103.029</v>
      </c>
      <c r="Z397" s="179">
        <v>2287.3830000000003</v>
      </c>
      <c r="AA397" s="179">
        <v>838.54500000000007</v>
      </c>
      <c r="AB397" s="179">
        <v>6624.7489999999998</v>
      </c>
      <c r="AC397" s="179">
        <v>-702.72200000000021</v>
      </c>
      <c r="AD397" s="179">
        <v>2268.1310000000003</v>
      </c>
      <c r="AE397" s="179">
        <v>3625.6710000000003</v>
      </c>
      <c r="AF397" s="179">
        <v>-5945.3310000000001</v>
      </c>
      <c r="AG397" s="179">
        <v>1697.0759999999998</v>
      </c>
      <c r="AH397" s="179">
        <v>6648.1449999999995</v>
      </c>
      <c r="AI397" s="179">
        <v>2845.5160000000001</v>
      </c>
      <c r="AJ397" s="179">
        <v>-2114.7979999999998</v>
      </c>
      <c r="AK397" s="179">
        <v>-12634.458999999999</v>
      </c>
      <c r="AL397" s="179">
        <v>-5688.2240000000002</v>
      </c>
      <c r="AM397" s="179">
        <v>11584.45</v>
      </c>
      <c r="AN397" s="179">
        <v>-7336.0569999999998</v>
      </c>
      <c r="AO397" s="179">
        <v>2499.7370000000001</v>
      </c>
      <c r="AP397" s="179">
        <v>1027.3070000000002</v>
      </c>
      <c r="AQ397" s="179">
        <v>732.24900000000002</v>
      </c>
      <c r="AR397" s="179">
        <v>-2984.6600000000003</v>
      </c>
      <c r="AS397" s="179">
        <v>6314.723</v>
      </c>
      <c r="AT397" s="179">
        <v>12751.531999999999</v>
      </c>
      <c r="AU397" s="179">
        <v>5386.5129999999999</v>
      </c>
      <c r="AV397" s="179">
        <v>1014.885</v>
      </c>
      <c r="AW397" s="179">
        <v>3965.9610000000002</v>
      </c>
      <c r="AX397" s="179">
        <v>-1648.076</v>
      </c>
      <c r="AY397" s="179">
        <v>7252.9650000000001</v>
      </c>
      <c r="AZ397" s="179">
        <v>-3094.5879999999997</v>
      </c>
      <c r="BA397" s="179">
        <v>7469.1869999999999</v>
      </c>
      <c r="BB397" s="179">
        <v>-6500.9759999999997</v>
      </c>
      <c r="BC397" s="179">
        <v>-402.1719999999998</v>
      </c>
      <c r="BD397" s="179">
        <v>1292.5640000000001</v>
      </c>
      <c r="BE397" s="179">
        <v>7817.5320000000002</v>
      </c>
      <c r="BF397" s="179">
        <v>927.04899999999998</v>
      </c>
      <c r="BG397" s="179">
        <v>2246.982</v>
      </c>
      <c r="BH397" s="179">
        <v>1882.499</v>
      </c>
      <c r="BI397" s="179">
        <v>496.16399999999999</v>
      </c>
      <c r="BJ397" s="179">
        <v>-268.04300000000001</v>
      </c>
      <c r="BK397" s="179">
        <v>20799.912</v>
      </c>
      <c r="BL397" s="179">
        <v>-458.26799999999992</v>
      </c>
      <c r="BM397" s="179">
        <v>-8018.4680000000008</v>
      </c>
      <c r="BN397" s="179">
        <v>-7316.2049999999999</v>
      </c>
      <c r="BO397" s="179">
        <v>-1252.3329999999999</v>
      </c>
      <c r="BP397" s="179">
        <v>321.77100000000019</v>
      </c>
      <c r="BQ397" s="179">
        <v>4753.9070000000002</v>
      </c>
      <c r="BR397" s="179">
        <v>2048.4630000000002</v>
      </c>
      <c r="BS397" s="179">
        <v>1954.02</v>
      </c>
      <c r="BT397" s="179">
        <v>307.74400000000009</v>
      </c>
      <c r="BU397" s="179">
        <v>-2209.346</v>
      </c>
      <c r="BV397" s="179">
        <v>-5662.0309999999999</v>
      </c>
      <c r="BW397" s="179">
        <v>8788.9529999999995</v>
      </c>
      <c r="BX397" s="179">
        <v>-2850.1959999999999</v>
      </c>
      <c r="BY397" s="179">
        <v>-1254.809</v>
      </c>
      <c r="BZ397" s="179">
        <v>-1806.711</v>
      </c>
      <c r="CA397" s="179">
        <v>-391.0200000000001</v>
      </c>
      <c r="CB397" s="179">
        <v>1545.76</v>
      </c>
      <c r="CC397" s="179">
        <v>-326.87900000000002</v>
      </c>
      <c r="CD397" s="179">
        <v>-2149.9489999999996</v>
      </c>
      <c r="CE397" s="179">
        <v>-1526.7369999999999</v>
      </c>
      <c r="CF397" s="179">
        <v>561.28399999999999</v>
      </c>
      <c r="CG397" s="179">
        <v>5696.9309999999996</v>
      </c>
      <c r="CH397" s="179">
        <v>3279.3310000000001</v>
      </c>
      <c r="CI397" s="179">
        <v>8381.7450000000008</v>
      </c>
      <c r="CJ397" s="179">
        <v>-111.92499999999995</v>
      </c>
      <c r="CK397" s="179">
        <v>653.51400000000001</v>
      </c>
      <c r="CL397" s="179">
        <v>3130.2740000000003</v>
      </c>
      <c r="CM397" s="179">
        <v>760.62699999999995</v>
      </c>
      <c r="CN397" s="179">
        <v>1170.1959999999999</v>
      </c>
      <c r="CO397" s="179">
        <v>789.88200000000006</v>
      </c>
      <c r="CP397" s="179">
        <v>987.35300000000007</v>
      </c>
      <c r="CQ397" s="179">
        <v>3437.4480000000003</v>
      </c>
      <c r="CR397" s="179">
        <v>-292.54899999999998</v>
      </c>
      <c r="CS397" s="179">
        <v>9617.5420000000013</v>
      </c>
      <c r="CT397" s="179">
        <v>2669.5079999999998</v>
      </c>
      <c r="CU397" s="179">
        <v>2962.0570000000002</v>
      </c>
      <c r="CV397" s="179">
        <v>12177.343999999999</v>
      </c>
      <c r="CW397" s="179">
        <v>-6033.8179999999993</v>
      </c>
      <c r="CX397" s="179">
        <v>-5375.585</v>
      </c>
      <c r="CY397" s="179">
        <v>877.64599999999996</v>
      </c>
      <c r="CZ397" s="179">
        <v>1535.8820000000001</v>
      </c>
      <c r="DA397" s="179">
        <v>6582.348</v>
      </c>
      <c r="DB397" s="179">
        <v>-438.82400000000001</v>
      </c>
      <c r="DC397" s="179">
        <v>9617.5419999999995</v>
      </c>
      <c r="DD397" s="179">
        <v>1828.4300000000003</v>
      </c>
      <c r="DE397" s="179">
        <v>-2592.846</v>
      </c>
      <c r="DF397" s="179">
        <v>5784.8670000000002</v>
      </c>
      <c r="DG397" s="179">
        <v>3004.6090000000004</v>
      </c>
      <c r="DH397" s="179">
        <v>10148.752</v>
      </c>
      <c r="DI397" s="179">
        <v>-4214.991</v>
      </c>
      <c r="DJ397" s="179">
        <v>-8235.4040000000005</v>
      </c>
      <c r="DK397" s="179">
        <v>-8580.6</v>
      </c>
      <c r="DL397" s="179">
        <v>7703.75</v>
      </c>
      <c r="DM397" s="179">
        <v>-2307.2190000000001</v>
      </c>
      <c r="DN397" s="179">
        <v>614.85299999999995</v>
      </c>
      <c r="DO397" s="179">
        <v>-1729.954</v>
      </c>
      <c r="DP397" s="179">
        <v>-1732.3889999999999</v>
      </c>
      <c r="DQ397" s="179">
        <v>19260.227999999999</v>
      </c>
      <c r="DR397" s="179">
        <v>-496.20399999999995</v>
      </c>
      <c r="DS397" s="179">
        <v>28266.111000000001</v>
      </c>
      <c r="DT397" s="179">
        <v>3747.6970000000001</v>
      </c>
      <c r="DU397" s="179">
        <v>-5500.5850000000009</v>
      </c>
      <c r="DV397" s="179">
        <v>-4313.9930000000004</v>
      </c>
      <c r="DW397" s="179">
        <v>-3395.9070000000002</v>
      </c>
      <c r="DX397" s="179">
        <v>3571.58</v>
      </c>
      <c r="DY397" s="179">
        <v>-2328.44</v>
      </c>
      <c r="DZ397" s="179">
        <v>15589.199000000001</v>
      </c>
      <c r="EA397" s="179">
        <v>12888.430999999999</v>
      </c>
      <c r="EB397" s="179">
        <v>18262.689000000002</v>
      </c>
      <c r="EC397" s="179">
        <v>14486.231</v>
      </c>
      <c r="ED397" s="179">
        <v>20167.815999999999</v>
      </c>
      <c r="EE397" s="179">
        <v>13925.967000000001</v>
      </c>
      <c r="EF397" s="278">
        <f t="shared" si="12"/>
        <v>38696.933000000005</v>
      </c>
      <c r="EG397" s="278">
        <f t="shared" si="13"/>
        <v>87100.684999999998</v>
      </c>
    </row>
    <row r="398" spans="1:137" s="9" customFormat="1" x14ac:dyDescent="0.2">
      <c r="A398" s="242" t="str">
        <f>IF('1'!$A$1=1,B398,C398)</f>
        <v>Short-term</v>
      </c>
      <c r="B398" s="243" t="s">
        <v>173</v>
      </c>
      <c r="C398" s="243" t="s">
        <v>172</v>
      </c>
      <c r="D398" s="176">
        <v>-411.13</v>
      </c>
      <c r="E398" s="176">
        <v>-1835.992</v>
      </c>
      <c r="F398" s="176">
        <v>1907.01</v>
      </c>
      <c r="G398" s="176">
        <v>-1203.6020000000001</v>
      </c>
      <c r="H398" s="176">
        <v>-1066.6780000000001</v>
      </c>
      <c r="I398" s="176">
        <v>-721.91600000000005</v>
      </c>
      <c r="J398" s="176">
        <v>326.36099999999999</v>
      </c>
      <c r="K398" s="176">
        <v>-432.53699999999998</v>
      </c>
      <c r="L398" s="176">
        <v>21.783000000000001</v>
      </c>
      <c r="M398" s="176">
        <v>633.39800000000002</v>
      </c>
      <c r="N398" s="176">
        <v>-279.75200000000001</v>
      </c>
      <c r="O398" s="176">
        <v>-1170.4190000000001</v>
      </c>
      <c r="P398" s="176">
        <v>-72.778999999999996</v>
      </c>
      <c r="Q398" s="176">
        <v>-263.93099999999998</v>
      </c>
      <c r="R398" s="176">
        <v>105.425</v>
      </c>
      <c r="S398" s="176">
        <v>-25.629000000000001</v>
      </c>
      <c r="T398" s="176">
        <v>831.81399999999996</v>
      </c>
      <c r="U398" s="176">
        <v>1596.886</v>
      </c>
      <c r="V398" s="176">
        <v>1662.7239999999999</v>
      </c>
      <c r="W398" s="176">
        <v>401.03699999999998</v>
      </c>
      <c r="X398" s="176">
        <v>-1707.905</v>
      </c>
      <c r="Y398" s="176">
        <v>-1287.864</v>
      </c>
      <c r="Z398" s="176">
        <v>3161.2150000000001</v>
      </c>
      <c r="AA398" s="176">
        <v>183.43199999999999</v>
      </c>
      <c r="AB398" s="176">
        <v>7059.1589999999997</v>
      </c>
      <c r="AC398" s="176">
        <v>3135.221</v>
      </c>
      <c r="AD398" s="176">
        <v>3510.203</v>
      </c>
      <c r="AE398" s="176">
        <v>1987.405</v>
      </c>
      <c r="AF398" s="176">
        <v>607.745</v>
      </c>
      <c r="AG398" s="176">
        <v>-1958.164</v>
      </c>
      <c r="AH398" s="176">
        <v>1402.3430000000001</v>
      </c>
      <c r="AI398" s="176">
        <v>717.78800000000001</v>
      </c>
      <c r="AJ398" s="176">
        <v>-1618.7339999999999</v>
      </c>
      <c r="AK398" s="176">
        <v>319.86</v>
      </c>
      <c r="AL398" s="176">
        <v>320.46300000000002</v>
      </c>
      <c r="AM398" s="176">
        <v>137.583</v>
      </c>
      <c r="AN398" s="176">
        <v>597.12099999999998</v>
      </c>
      <c r="AO398" s="176">
        <v>1086.8420000000001</v>
      </c>
      <c r="AP398" s="176">
        <v>1712.1780000000001</v>
      </c>
      <c r="AQ398" s="176">
        <v>967.61500000000001</v>
      </c>
      <c r="AR398" s="176">
        <v>366.53699999999998</v>
      </c>
      <c r="AS398" s="176">
        <v>314.42599999999999</v>
      </c>
      <c r="AT398" s="176">
        <v>3062.48</v>
      </c>
      <c r="AU398" s="176">
        <v>522.16200000000003</v>
      </c>
      <c r="AV398" s="176">
        <v>-56.383000000000003</v>
      </c>
      <c r="AW398" s="176">
        <v>478.166</v>
      </c>
      <c r="AX398" s="176">
        <v>111.73399999999999</v>
      </c>
      <c r="AY398" s="176">
        <v>472.41500000000002</v>
      </c>
      <c r="AZ398" s="176">
        <v>-669.1</v>
      </c>
      <c r="BA398" s="176">
        <v>3286.442</v>
      </c>
      <c r="BB398" s="176">
        <v>322.36200000000002</v>
      </c>
      <c r="BC398" s="176">
        <v>1823.182</v>
      </c>
      <c r="BD398" s="176">
        <v>342.92500000000001</v>
      </c>
      <c r="BE398" s="176">
        <v>-662.50300000000004</v>
      </c>
      <c r="BF398" s="176">
        <v>1107.308</v>
      </c>
      <c r="BG398" s="176">
        <v>959.38599999999997</v>
      </c>
      <c r="BH398" s="176">
        <v>1461.414</v>
      </c>
      <c r="BI398" s="176">
        <v>396.93099999999998</v>
      </c>
      <c r="BJ398" s="176">
        <v>243.67500000000001</v>
      </c>
      <c r="BK398" s="176">
        <v>12229.687</v>
      </c>
      <c r="BL398" s="176">
        <v>313.55100000000004</v>
      </c>
      <c r="BM398" s="176">
        <v>-12347.456</v>
      </c>
      <c r="BN398" s="176">
        <v>-977.255</v>
      </c>
      <c r="BO398" s="176">
        <v>-762.29</v>
      </c>
      <c r="BP398" s="176">
        <v>-1287.088</v>
      </c>
      <c r="BQ398" s="176">
        <v>-373.90300000000002</v>
      </c>
      <c r="BR398" s="176">
        <v>2813.2220000000002</v>
      </c>
      <c r="BS398" s="176">
        <v>1183.421</v>
      </c>
      <c r="BT398" s="176">
        <v>-475.60399999999998</v>
      </c>
      <c r="BU398" s="176">
        <v>396.54899999999998</v>
      </c>
      <c r="BV398" s="176">
        <v>509.58299999999997</v>
      </c>
      <c r="BW398" s="176">
        <v>-394.37599999999998</v>
      </c>
      <c r="BX398" s="176">
        <v>-169.31800000000001</v>
      </c>
      <c r="BY398" s="176">
        <v>278.84699999999998</v>
      </c>
      <c r="BZ398" s="176">
        <v>27.795999999999992</v>
      </c>
      <c r="CA398" s="176">
        <v>642.39</v>
      </c>
      <c r="CB398" s="176">
        <v>165.61699999999999</v>
      </c>
      <c r="CC398" s="176">
        <v>544.79700000000003</v>
      </c>
      <c r="CD398" s="176">
        <v>979.72400000000005</v>
      </c>
      <c r="CE398" s="176">
        <v>-53.57</v>
      </c>
      <c r="CF398" s="176">
        <v>641.46699999999998</v>
      </c>
      <c r="CG398" s="176">
        <v>0</v>
      </c>
      <c r="CH398" s="176">
        <v>105.785</v>
      </c>
      <c r="CI398" s="176">
        <v>380.988</v>
      </c>
      <c r="CJ398" s="176">
        <v>503.66300000000001</v>
      </c>
      <c r="CK398" s="176">
        <v>1051.306</v>
      </c>
      <c r="CL398" s="176">
        <v>526.58799999999997</v>
      </c>
      <c r="CM398" s="176">
        <v>0</v>
      </c>
      <c r="CN398" s="176">
        <v>58.51</v>
      </c>
      <c r="CO398" s="176">
        <v>29.254999999999999</v>
      </c>
      <c r="CP398" s="176">
        <v>31.85</v>
      </c>
      <c r="CQ398" s="176">
        <v>73.137</v>
      </c>
      <c r="CR398" s="176">
        <v>73.137</v>
      </c>
      <c r="CS398" s="176">
        <v>219.41200000000001</v>
      </c>
      <c r="CT398" s="176">
        <v>585.09799999999996</v>
      </c>
      <c r="CU398" s="176">
        <v>0</v>
      </c>
      <c r="CV398" s="176">
        <v>0</v>
      </c>
      <c r="CW398" s="176">
        <v>36.569000000000003</v>
      </c>
      <c r="CX398" s="176">
        <v>73.137</v>
      </c>
      <c r="CY398" s="176">
        <v>36.569000000000003</v>
      </c>
      <c r="CZ398" s="176">
        <v>585.09799999999996</v>
      </c>
      <c r="DA398" s="176">
        <v>804.50900000000001</v>
      </c>
      <c r="DB398" s="176">
        <v>329.11700000000002</v>
      </c>
      <c r="DC398" s="176">
        <v>36.569000000000003</v>
      </c>
      <c r="DD398" s="176">
        <v>-36.569000000000003</v>
      </c>
      <c r="DE398" s="176">
        <v>-292.15199999999999</v>
      </c>
      <c r="DF398" s="176">
        <v>253.08799999999999</v>
      </c>
      <c r="DG398" s="176">
        <v>74.188000000000002</v>
      </c>
      <c r="DH398" s="176">
        <v>0</v>
      </c>
      <c r="DI398" s="176">
        <v>75.945999999999998</v>
      </c>
      <c r="DJ398" s="176">
        <v>-115.992</v>
      </c>
      <c r="DK398" s="176">
        <v>0</v>
      </c>
      <c r="DL398" s="176">
        <v>39.71</v>
      </c>
      <c r="DM398" s="176">
        <v>-1538.146</v>
      </c>
      <c r="DN398" s="176">
        <v>286.93099999999998</v>
      </c>
      <c r="DO398" s="176">
        <v>164.75700000000001</v>
      </c>
      <c r="DP398" s="176">
        <v>41.247</v>
      </c>
      <c r="DQ398" s="176">
        <v>0</v>
      </c>
      <c r="DR398" s="176">
        <v>-82.700999999999993</v>
      </c>
      <c r="DS398" s="176">
        <v>-41.752000000000002</v>
      </c>
      <c r="DT398" s="176">
        <v>-378.98099999999999</v>
      </c>
      <c r="DU398" s="176">
        <v>-41.670999999999999</v>
      </c>
      <c r="DV398" s="176">
        <v>331.846</v>
      </c>
      <c r="DW398" s="176">
        <v>248.48099999999999</v>
      </c>
      <c r="DX398" s="176">
        <v>456.83</v>
      </c>
      <c r="DY398" s="176">
        <v>249.476</v>
      </c>
      <c r="DZ398" s="176">
        <v>501.529</v>
      </c>
      <c r="EA398" s="176">
        <v>124.32599999999999</v>
      </c>
      <c r="EB398" s="176">
        <v>6073.79</v>
      </c>
      <c r="EC398" s="176">
        <v>0</v>
      </c>
      <c r="ED398" s="176">
        <v>42.103999999999999</v>
      </c>
      <c r="EE398" s="176">
        <v>1181.597</v>
      </c>
      <c r="EF398" s="277">
        <f t="shared" si="12"/>
        <v>-1169.9999999999998</v>
      </c>
      <c r="EG398" s="277">
        <f t="shared" si="13"/>
        <v>8789.3270000000011</v>
      </c>
    </row>
    <row r="399" spans="1:137" x14ac:dyDescent="0.2">
      <c r="A399" s="242" t="str">
        <f>IF('1'!$A$1=1,B399,C399)</f>
        <v>Long-term</v>
      </c>
      <c r="B399" s="243" t="s">
        <v>175</v>
      </c>
      <c r="C399" s="243" t="s">
        <v>174</v>
      </c>
      <c r="D399" s="176">
        <v>1091.075</v>
      </c>
      <c r="E399" s="176">
        <v>-4039.1819999999998</v>
      </c>
      <c r="F399" s="176">
        <v>-674.43</v>
      </c>
      <c r="G399" s="176">
        <v>-1680.501</v>
      </c>
      <c r="H399" s="176">
        <v>-5186.9830000000002</v>
      </c>
      <c r="I399" s="176">
        <v>-1401.367</v>
      </c>
      <c r="J399" s="176">
        <v>-7462.7790000000005</v>
      </c>
      <c r="K399" s="176">
        <v>-4801.165</v>
      </c>
      <c r="L399" s="176">
        <v>-4095.2829999999999</v>
      </c>
      <c r="M399" s="176">
        <v>-174.73</v>
      </c>
      <c r="N399" s="176">
        <v>-3287.08</v>
      </c>
      <c r="O399" s="176">
        <v>3651.7080000000001</v>
      </c>
      <c r="P399" s="176">
        <v>5628.2489999999998</v>
      </c>
      <c r="Q399" s="176">
        <v>-5806.4709999999995</v>
      </c>
      <c r="R399" s="176">
        <v>-210.84899999999999</v>
      </c>
      <c r="S399" s="176">
        <v>2511.6909999999998</v>
      </c>
      <c r="T399" s="176">
        <v>-8318.1380000000008</v>
      </c>
      <c r="U399" s="176">
        <v>-1047.9559999999999</v>
      </c>
      <c r="V399" s="176">
        <v>1861.259</v>
      </c>
      <c r="W399" s="176">
        <v>1554.018</v>
      </c>
      <c r="X399" s="176">
        <v>-8749.7289999999994</v>
      </c>
      <c r="Y399" s="176">
        <v>1390.893</v>
      </c>
      <c r="Z399" s="176">
        <v>-873.83199999999999</v>
      </c>
      <c r="AA399" s="176">
        <v>655.11300000000006</v>
      </c>
      <c r="AB399" s="176">
        <v>-434.41</v>
      </c>
      <c r="AC399" s="176">
        <v>-3837.9430000000002</v>
      </c>
      <c r="AD399" s="176">
        <v>-1242.0719999999999</v>
      </c>
      <c r="AE399" s="176">
        <v>1638.2660000000001</v>
      </c>
      <c r="AF399" s="176">
        <v>-6553.076</v>
      </c>
      <c r="AG399" s="176">
        <v>3655.24</v>
      </c>
      <c r="AH399" s="176">
        <v>5245.8019999999997</v>
      </c>
      <c r="AI399" s="176">
        <v>2127.7280000000001</v>
      </c>
      <c r="AJ399" s="176">
        <v>-496.06400000000002</v>
      </c>
      <c r="AK399" s="176">
        <v>-12954.319</v>
      </c>
      <c r="AL399" s="176">
        <v>-6008.6869999999999</v>
      </c>
      <c r="AM399" s="176">
        <v>11446.867</v>
      </c>
      <c r="AN399" s="176">
        <v>-7933.1779999999999</v>
      </c>
      <c r="AO399" s="176">
        <v>1412.895</v>
      </c>
      <c r="AP399" s="176">
        <v>-684.87099999999998</v>
      </c>
      <c r="AQ399" s="176">
        <v>-235.36600000000001</v>
      </c>
      <c r="AR399" s="176">
        <v>-3351.1970000000001</v>
      </c>
      <c r="AS399" s="176">
        <v>6000.2969999999996</v>
      </c>
      <c r="AT399" s="176">
        <v>9689.0519999999997</v>
      </c>
      <c r="AU399" s="176">
        <v>4864.3509999999997</v>
      </c>
      <c r="AV399" s="176">
        <v>1071.268</v>
      </c>
      <c r="AW399" s="176">
        <v>3487.7950000000001</v>
      </c>
      <c r="AX399" s="176">
        <v>-1759.81</v>
      </c>
      <c r="AY399" s="176">
        <v>6780.55</v>
      </c>
      <c r="AZ399" s="176">
        <v>-2425.4879999999998</v>
      </c>
      <c r="BA399" s="176">
        <v>4182.7449999999999</v>
      </c>
      <c r="BB399" s="176">
        <v>-6823.3379999999997</v>
      </c>
      <c r="BC399" s="176">
        <v>-2225.3539999999998</v>
      </c>
      <c r="BD399" s="176">
        <v>949.63900000000001</v>
      </c>
      <c r="BE399" s="176">
        <v>8480.0349999999999</v>
      </c>
      <c r="BF399" s="176">
        <v>-180.25899999999999</v>
      </c>
      <c r="BG399" s="176">
        <v>1287.596</v>
      </c>
      <c r="BH399" s="176">
        <v>421.08499999999998</v>
      </c>
      <c r="BI399" s="176">
        <v>99.233000000000004</v>
      </c>
      <c r="BJ399" s="176">
        <v>-511.71800000000002</v>
      </c>
      <c r="BK399" s="176">
        <v>8570.2250000000004</v>
      </c>
      <c r="BL399" s="176">
        <v>-771.81899999999996</v>
      </c>
      <c r="BM399" s="176">
        <v>4328.9879999999994</v>
      </c>
      <c r="BN399" s="176">
        <v>-6338.95</v>
      </c>
      <c r="BO399" s="176">
        <v>-490.04299999999995</v>
      </c>
      <c r="BP399" s="176">
        <v>1608.8590000000002</v>
      </c>
      <c r="BQ399" s="176">
        <v>5127.8100000000004</v>
      </c>
      <c r="BR399" s="176">
        <v>-764.75900000000001</v>
      </c>
      <c r="BS399" s="176">
        <v>770.59899999999993</v>
      </c>
      <c r="BT399" s="176">
        <v>783.34800000000007</v>
      </c>
      <c r="BU399" s="176">
        <v>-2605.895</v>
      </c>
      <c r="BV399" s="176">
        <v>-6171.6139999999996</v>
      </c>
      <c r="BW399" s="176">
        <v>9183.3289999999997</v>
      </c>
      <c r="BX399" s="176">
        <v>-2680.8779999999997</v>
      </c>
      <c r="BY399" s="176">
        <v>-1533.6559999999999</v>
      </c>
      <c r="BZ399" s="176">
        <v>-1834.5070000000001</v>
      </c>
      <c r="CA399" s="176">
        <v>-1033.4100000000001</v>
      </c>
      <c r="CB399" s="176">
        <v>1380.143</v>
      </c>
      <c r="CC399" s="176">
        <v>-871.67600000000004</v>
      </c>
      <c r="CD399" s="176">
        <v>-3129.6729999999998</v>
      </c>
      <c r="CE399" s="176">
        <v>-1473.1669999999999</v>
      </c>
      <c r="CF399" s="176">
        <v>-80.183000000000021</v>
      </c>
      <c r="CG399" s="176">
        <v>5696.9309999999996</v>
      </c>
      <c r="CH399" s="176">
        <v>3173.5460000000003</v>
      </c>
      <c r="CI399" s="176">
        <v>8000.7570000000005</v>
      </c>
      <c r="CJ399" s="176">
        <v>-615.58799999999997</v>
      </c>
      <c r="CK399" s="176">
        <v>-397.79200000000003</v>
      </c>
      <c r="CL399" s="176">
        <v>2603.6860000000001</v>
      </c>
      <c r="CM399" s="176">
        <v>760.62699999999995</v>
      </c>
      <c r="CN399" s="176">
        <v>1111.6859999999999</v>
      </c>
      <c r="CO399" s="176">
        <v>760.62700000000007</v>
      </c>
      <c r="CP399" s="176">
        <v>955.50300000000004</v>
      </c>
      <c r="CQ399" s="176">
        <v>3364.3110000000001</v>
      </c>
      <c r="CR399" s="176">
        <v>-365.68599999999998</v>
      </c>
      <c r="CS399" s="176">
        <v>9398.130000000001</v>
      </c>
      <c r="CT399" s="176">
        <v>2084.41</v>
      </c>
      <c r="CU399" s="176">
        <v>2962.0570000000002</v>
      </c>
      <c r="CV399" s="176">
        <v>12177.343999999999</v>
      </c>
      <c r="CW399" s="176">
        <v>-6070.3869999999997</v>
      </c>
      <c r="CX399" s="176">
        <v>-5448.7219999999998</v>
      </c>
      <c r="CY399" s="176">
        <v>841.077</v>
      </c>
      <c r="CZ399" s="176">
        <v>950.78399999999999</v>
      </c>
      <c r="DA399" s="176">
        <v>5777.8389999999999</v>
      </c>
      <c r="DB399" s="176">
        <v>-767.94100000000003</v>
      </c>
      <c r="DC399" s="176">
        <v>9580.973</v>
      </c>
      <c r="DD399" s="176">
        <v>1864.9990000000003</v>
      </c>
      <c r="DE399" s="176">
        <v>-2300.694</v>
      </c>
      <c r="DF399" s="176">
        <v>5531.7790000000005</v>
      </c>
      <c r="DG399" s="176">
        <v>2930.4210000000003</v>
      </c>
      <c r="DH399" s="176">
        <v>10148.752</v>
      </c>
      <c r="DI399" s="176">
        <v>-4290.9369999999999</v>
      </c>
      <c r="DJ399" s="176">
        <v>-8119.4120000000003</v>
      </c>
      <c r="DK399" s="176">
        <v>-8580.6</v>
      </c>
      <c r="DL399" s="176">
        <v>7664.04</v>
      </c>
      <c r="DM399" s="176">
        <v>-769.07300000000009</v>
      </c>
      <c r="DN399" s="176">
        <v>327.92199999999997</v>
      </c>
      <c r="DO399" s="176">
        <v>-1894.711</v>
      </c>
      <c r="DP399" s="176">
        <v>-1773.636</v>
      </c>
      <c r="DQ399" s="176">
        <v>19260.227999999999</v>
      </c>
      <c r="DR399" s="176">
        <v>-413.50299999999999</v>
      </c>
      <c r="DS399" s="176">
        <v>28307.863000000001</v>
      </c>
      <c r="DT399" s="176">
        <v>4126.6779999999999</v>
      </c>
      <c r="DU399" s="176">
        <v>-5458.9140000000007</v>
      </c>
      <c r="DV399" s="176">
        <v>-4645.8389999999999</v>
      </c>
      <c r="DW399" s="176">
        <v>-3644.3879999999999</v>
      </c>
      <c r="DX399" s="176">
        <v>3114.75</v>
      </c>
      <c r="DY399" s="176">
        <v>-2577.9160000000002</v>
      </c>
      <c r="DZ399" s="176">
        <v>15087.67</v>
      </c>
      <c r="EA399" s="176">
        <v>12764.105</v>
      </c>
      <c r="EB399" s="176">
        <v>12188.899000000001</v>
      </c>
      <c r="EC399" s="176">
        <v>14486.231</v>
      </c>
      <c r="ED399" s="176">
        <v>20125.712</v>
      </c>
      <c r="EE399" s="176">
        <v>12744.37</v>
      </c>
      <c r="EF399" s="277">
        <f t="shared" si="12"/>
        <v>39866.932999999997</v>
      </c>
      <c r="EG399" s="277">
        <f t="shared" si="13"/>
        <v>78311.357999999993</v>
      </c>
    </row>
    <row r="400" spans="1:137" s="9" customFormat="1" x14ac:dyDescent="0.2">
      <c r="A400" s="242" t="str">
        <f>IF('1'!$A$1=1,B400,C400)</f>
        <v>Other financial corporations</v>
      </c>
      <c r="B400" s="243" t="s">
        <v>452</v>
      </c>
      <c r="C400" s="331" t="s">
        <v>453</v>
      </c>
      <c r="D400" s="176">
        <v>0</v>
      </c>
      <c r="E400" s="176">
        <v>0</v>
      </c>
      <c r="F400" s="176">
        <v>0</v>
      </c>
      <c r="G400" s="176">
        <v>0</v>
      </c>
      <c r="H400" s="176">
        <v>0</v>
      </c>
      <c r="I400" s="176">
        <v>0</v>
      </c>
      <c r="J400" s="176">
        <v>0</v>
      </c>
      <c r="K400" s="176">
        <v>0</v>
      </c>
      <c r="L400" s="176">
        <v>0</v>
      </c>
      <c r="M400" s="176">
        <v>0</v>
      </c>
      <c r="N400" s="176">
        <v>0</v>
      </c>
      <c r="O400" s="176">
        <v>0</v>
      </c>
      <c r="P400" s="176">
        <v>0</v>
      </c>
      <c r="Q400" s="176">
        <v>0</v>
      </c>
      <c r="R400" s="176">
        <v>0</v>
      </c>
      <c r="S400" s="176">
        <v>0</v>
      </c>
      <c r="T400" s="176">
        <v>0</v>
      </c>
      <c r="U400" s="176">
        <v>0</v>
      </c>
      <c r="V400" s="176">
        <v>0</v>
      </c>
      <c r="W400" s="176">
        <v>0</v>
      </c>
      <c r="X400" s="176">
        <v>0</v>
      </c>
      <c r="Y400" s="176">
        <v>0</v>
      </c>
      <c r="Z400" s="176">
        <v>0</v>
      </c>
      <c r="AA400" s="176">
        <v>0</v>
      </c>
      <c r="AB400" s="176">
        <v>0</v>
      </c>
      <c r="AC400" s="176">
        <v>0</v>
      </c>
      <c r="AD400" s="176">
        <v>0</v>
      </c>
      <c r="AE400" s="176">
        <v>0</v>
      </c>
      <c r="AF400" s="176">
        <v>0</v>
      </c>
      <c r="AG400" s="176">
        <v>0</v>
      </c>
      <c r="AH400" s="176">
        <v>0</v>
      </c>
      <c r="AI400" s="176">
        <v>0</v>
      </c>
      <c r="AJ400" s="176">
        <v>0</v>
      </c>
      <c r="AK400" s="176">
        <v>0</v>
      </c>
      <c r="AL400" s="176">
        <v>0</v>
      </c>
      <c r="AM400" s="176">
        <v>0</v>
      </c>
      <c r="AN400" s="176">
        <v>0</v>
      </c>
      <c r="AO400" s="176">
        <v>0</v>
      </c>
      <c r="AP400" s="176">
        <v>0</v>
      </c>
      <c r="AQ400" s="176">
        <v>0</v>
      </c>
      <c r="AR400" s="176">
        <v>0</v>
      </c>
      <c r="AS400" s="176">
        <v>0</v>
      </c>
      <c r="AT400" s="176">
        <v>0</v>
      </c>
      <c r="AU400" s="176">
        <v>0</v>
      </c>
      <c r="AV400" s="176">
        <v>0</v>
      </c>
      <c r="AW400" s="176">
        <v>0</v>
      </c>
      <c r="AX400" s="176">
        <v>0</v>
      </c>
      <c r="AY400" s="176">
        <v>0</v>
      </c>
      <c r="AZ400" s="176">
        <v>0</v>
      </c>
      <c r="BA400" s="176">
        <v>0</v>
      </c>
      <c r="BB400" s="176">
        <v>0</v>
      </c>
      <c r="BC400" s="176">
        <v>0</v>
      </c>
      <c r="BD400" s="176">
        <v>0</v>
      </c>
      <c r="BE400" s="176">
        <v>0</v>
      </c>
      <c r="BF400" s="176">
        <v>0</v>
      </c>
      <c r="BG400" s="176">
        <v>0</v>
      </c>
      <c r="BH400" s="176">
        <v>0</v>
      </c>
      <c r="BI400" s="176">
        <v>0</v>
      </c>
      <c r="BJ400" s="176">
        <v>0</v>
      </c>
      <c r="BK400" s="176">
        <v>0</v>
      </c>
      <c r="BL400" s="176">
        <v>168.83500000000001</v>
      </c>
      <c r="BM400" s="176">
        <v>-147.58000000000001</v>
      </c>
      <c r="BN400" s="176">
        <v>554.65800000000002</v>
      </c>
      <c r="BO400" s="176">
        <v>272.24700000000001</v>
      </c>
      <c r="BP400" s="176">
        <v>-53.628999999999998</v>
      </c>
      <c r="BQ400" s="176">
        <v>26.707000000000001</v>
      </c>
      <c r="BR400" s="176">
        <v>0</v>
      </c>
      <c r="BS400" s="176">
        <v>-110.086</v>
      </c>
      <c r="BT400" s="176">
        <v>111.907</v>
      </c>
      <c r="BU400" s="176">
        <v>-28.324999999999989</v>
      </c>
      <c r="BV400" s="176">
        <v>-339.72199999999998</v>
      </c>
      <c r="BW400" s="176">
        <v>112.67899999999997</v>
      </c>
      <c r="BX400" s="176">
        <v>310.41800000000001</v>
      </c>
      <c r="BY400" s="176">
        <v>-418.27</v>
      </c>
      <c r="BZ400" s="176">
        <v>111.18199999999996</v>
      </c>
      <c r="CA400" s="176">
        <v>111.72</v>
      </c>
      <c r="CB400" s="176">
        <v>0</v>
      </c>
      <c r="CC400" s="176">
        <v>-435.83800000000002</v>
      </c>
      <c r="CD400" s="176">
        <v>54.429000000000002</v>
      </c>
      <c r="CE400" s="176">
        <v>-214.279</v>
      </c>
      <c r="CF400" s="176">
        <v>160.36699999999999</v>
      </c>
      <c r="CG400" s="176">
        <v>0</v>
      </c>
      <c r="CH400" s="176">
        <v>158.67699999999999</v>
      </c>
      <c r="CI400" s="176">
        <v>-380.98900000000003</v>
      </c>
      <c r="CJ400" s="176">
        <v>-335.77600000000001</v>
      </c>
      <c r="CK400" s="176">
        <v>255.72300000000001</v>
      </c>
      <c r="CL400" s="176">
        <v>29.254999999999999</v>
      </c>
      <c r="CM400" s="176">
        <v>-29.254999999999999</v>
      </c>
      <c r="CN400" s="176">
        <v>0</v>
      </c>
      <c r="CO400" s="176">
        <v>-146.27500000000001</v>
      </c>
      <c r="CP400" s="176">
        <v>-127.4</v>
      </c>
      <c r="CQ400" s="176">
        <v>-219.41200000000001</v>
      </c>
      <c r="CR400" s="176">
        <v>36.569000000000003</v>
      </c>
      <c r="CS400" s="176">
        <v>-36.569000000000003</v>
      </c>
      <c r="CT400" s="176">
        <v>0</v>
      </c>
      <c r="CU400" s="176">
        <v>-694.803</v>
      </c>
      <c r="CV400" s="176">
        <v>-329.11700000000002</v>
      </c>
      <c r="CW400" s="176">
        <v>-73.137</v>
      </c>
      <c r="CX400" s="176">
        <v>-402.255</v>
      </c>
      <c r="CY400" s="176">
        <v>-36.569000000000003</v>
      </c>
      <c r="CZ400" s="176">
        <v>0</v>
      </c>
      <c r="DA400" s="176">
        <v>-146.274</v>
      </c>
      <c r="DB400" s="176">
        <v>-1279.9010000000001</v>
      </c>
      <c r="DC400" s="176">
        <v>0</v>
      </c>
      <c r="DD400" s="176">
        <v>-438.82299999999998</v>
      </c>
      <c r="DE400" s="176">
        <v>0</v>
      </c>
      <c r="DF400" s="176">
        <v>0</v>
      </c>
      <c r="DG400" s="176">
        <v>-296.75099999999998</v>
      </c>
      <c r="DH400" s="176">
        <v>-113.605</v>
      </c>
      <c r="DI400" s="176">
        <v>0</v>
      </c>
      <c r="DJ400" s="176">
        <v>-77.328000000000003</v>
      </c>
      <c r="DK400" s="176">
        <v>0</v>
      </c>
      <c r="DL400" s="176">
        <v>833.91099999999994</v>
      </c>
      <c r="DM400" s="176">
        <v>-80.954999999999998</v>
      </c>
      <c r="DN400" s="176">
        <v>819.80399999999997</v>
      </c>
      <c r="DO400" s="176">
        <v>-1812.3320000000001</v>
      </c>
      <c r="DP400" s="176">
        <v>-41.247</v>
      </c>
      <c r="DQ400" s="176">
        <v>0</v>
      </c>
      <c r="DR400" s="176">
        <v>0</v>
      </c>
      <c r="DS400" s="176">
        <v>-41.752000000000002</v>
      </c>
      <c r="DT400" s="176">
        <v>-84.218000000000004</v>
      </c>
      <c r="DU400" s="176">
        <v>-833.42200000000003</v>
      </c>
      <c r="DV400" s="176">
        <v>-41.481000000000002</v>
      </c>
      <c r="DW400" s="176">
        <v>0</v>
      </c>
      <c r="DX400" s="176">
        <v>0</v>
      </c>
      <c r="DY400" s="176">
        <v>-706.84800000000007</v>
      </c>
      <c r="DZ400" s="176">
        <v>459.73500000000001</v>
      </c>
      <c r="EA400" s="176">
        <v>-704.51199999999994</v>
      </c>
      <c r="EB400" s="176">
        <v>-82.635999999999996</v>
      </c>
      <c r="EC400" s="176">
        <v>0</v>
      </c>
      <c r="ED400" s="176">
        <v>0</v>
      </c>
      <c r="EE400" s="176">
        <v>1139.3969999999999</v>
      </c>
      <c r="EF400" s="277">
        <f t="shared" si="12"/>
        <v>-513.50400000000036</v>
      </c>
      <c r="EG400" s="277">
        <f t="shared" si="13"/>
        <v>-853.9849999999999</v>
      </c>
    </row>
    <row r="401" spans="1:137" s="9" customFormat="1" x14ac:dyDescent="0.2">
      <c r="A401" s="257" t="str">
        <f>IF('1'!$A$1=1,B401,C401)</f>
        <v>Short-term</v>
      </c>
      <c r="B401" s="258" t="s">
        <v>173</v>
      </c>
      <c r="C401" s="330" t="s">
        <v>172</v>
      </c>
      <c r="D401" s="176">
        <v>0</v>
      </c>
      <c r="E401" s="176">
        <v>0</v>
      </c>
      <c r="F401" s="176">
        <v>0</v>
      </c>
      <c r="G401" s="176">
        <v>0</v>
      </c>
      <c r="H401" s="176">
        <v>0</v>
      </c>
      <c r="I401" s="176">
        <v>0</v>
      </c>
      <c r="J401" s="176">
        <v>0</v>
      </c>
      <c r="K401" s="176">
        <v>0</v>
      </c>
      <c r="L401" s="176">
        <v>0</v>
      </c>
      <c r="M401" s="176">
        <v>0</v>
      </c>
      <c r="N401" s="176">
        <v>0</v>
      </c>
      <c r="O401" s="176">
        <v>0</v>
      </c>
      <c r="P401" s="176">
        <v>0</v>
      </c>
      <c r="Q401" s="176">
        <v>0</v>
      </c>
      <c r="R401" s="176">
        <v>0</v>
      </c>
      <c r="S401" s="176">
        <v>0</v>
      </c>
      <c r="T401" s="176">
        <v>0</v>
      </c>
      <c r="U401" s="176">
        <v>0</v>
      </c>
      <c r="V401" s="176">
        <v>0</v>
      </c>
      <c r="W401" s="176">
        <v>0</v>
      </c>
      <c r="X401" s="176">
        <v>0</v>
      </c>
      <c r="Y401" s="176">
        <v>0</v>
      </c>
      <c r="Z401" s="176">
        <v>0</v>
      </c>
      <c r="AA401" s="176">
        <v>0</v>
      </c>
      <c r="AB401" s="176">
        <v>0</v>
      </c>
      <c r="AC401" s="176">
        <v>0</v>
      </c>
      <c r="AD401" s="176">
        <v>0</v>
      </c>
      <c r="AE401" s="176">
        <v>0</v>
      </c>
      <c r="AF401" s="176">
        <v>0</v>
      </c>
      <c r="AG401" s="176">
        <v>0</v>
      </c>
      <c r="AH401" s="176">
        <v>0</v>
      </c>
      <c r="AI401" s="176">
        <v>0</v>
      </c>
      <c r="AJ401" s="176">
        <v>0</v>
      </c>
      <c r="AK401" s="176">
        <v>0</v>
      </c>
      <c r="AL401" s="176">
        <v>0</v>
      </c>
      <c r="AM401" s="176">
        <v>0</v>
      </c>
      <c r="AN401" s="176">
        <v>0</v>
      </c>
      <c r="AO401" s="176">
        <v>0</v>
      </c>
      <c r="AP401" s="176">
        <v>0</v>
      </c>
      <c r="AQ401" s="176">
        <v>0</v>
      </c>
      <c r="AR401" s="176">
        <v>0</v>
      </c>
      <c r="AS401" s="176">
        <v>0</v>
      </c>
      <c r="AT401" s="176">
        <v>0</v>
      </c>
      <c r="AU401" s="176">
        <v>0</v>
      </c>
      <c r="AV401" s="176">
        <v>0</v>
      </c>
      <c r="AW401" s="176">
        <v>0</v>
      </c>
      <c r="AX401" s="176">
        <v>0</v>
      </c>
      <c r="AY401" s="176">
        <v>0</v>
      </c>
      <c r="AZ401" s="176">
        <v>0</v>
      </c>
      <c r="BA401" s="176">
        <v>0</v>
      </c>
      <c r="BB401" s="176">
        <v>0</v>
      </c>
      <c r="BC401" s="176">
        <v>0</v>
      </c>
      <c r="BD401" s="176">
        <v>0</v>
      </c>
      <c r="BE401" s="176">
        <v>0</v>
      </c>
      <c r="BF401" s="176">
        <v>0</v>
      </c>
      <c r="BG401" s="176">
        <v>0</v>
      </c>
      <c r="BH401" s="176">
        <v>0</v>
      </c>
      <c r="BI401" s="176">
        <v>0</v>
      </c>
      <c r="BJ401" s="176">
        <v>0</v>
      </c>
      <c r="BK401" s="176">
        <v>0</v>
      </c>
      <c r="BL401" s="176">
        <v>24.119</v>
      </c>
      <c r="BM401" s="176">
        <v>-24.597000000000001</v>
      </c>
      <c r="BN401" s="176">
        <v>105.649</v>
      </c>
      <c r="BO401" s="176">
        <v>0</v>
      </c>
      <c r="BP401" s="176">
        <v>0</v>
      </c>
      <c r="BQ401" s="176">
        <v>26.707000000000001</v>
      </c>
      <c r="BR401" s="176">
        <v>0</v>
      </c>
      <c r="BS401" s="176">
        <v>0</v>
      </c>
      <c r="BT401" s="176">
        <v>0</v>
      </c>
      <c r="BU401" s="176">
        <v>368.22399999999999</v>
      </c>
      <c r="BV401" s="176">
        <v>-56.62</v>
      </c>
      <c r="BW401" s="176">
        <v>394.37599999999998</v>
      </c>
      <c r="BX401" s="176">
        <v>-84.659000000000006</v>
      </c>
      <c r="BY401" s="176">
        <v>-83.653999999999996</v>
      </c>
      <c r="BZ401" s="176">
        <v>389.13799999999998</v>
      </c>
      <c r="CA401" s="176">
        <v>0</v>
      </c>
      <c r="CB401" s="176">
        <v>0</v>
      </c>
      <c r="CC401" s="176">
        <v>0</v>
      </c>
      <c r="CD401" s="176">
        <v>0</v>
      </c>
      <c r="CE401" s="176">
        <v>0</v>
      </c>
      <c r="CF401" s="176">
        <v>0</v>
      </c>
      <c r="CG401" s="176">
        <v>26.375</v>
      </c>
      <c r="CH401" s="176">
        <v>26.446000000000002</v>
      </c>
      <c r="CI401" s="176">
        <v>81.64</v>
      </c>
      <c r="CJ401" s="176">
        <v>27.981000000000002</v>
      </c>
      <c r="CK401" s="176">
        <v>28.414000000000001</v>
      </c>
      <c r="CL401" s="176">
        <v>0</v>
      </c>
      <c r="CM401" s="176">
        <v>0</v>
      </c>
      <c r="CN401" s="176">
        <v>0</v>
      </c>
      <c r="CO401" s="176">
        <v>0</v>
      </c>
      <c r="CP401" s="176">
        <v>0</v>
      </c>
      <c r="CQ401" s="176">
        <v>0</v>
      </c>
      <c r="CR401" s="176">
        <v>0</v>
      </c>
      <c r="CS401" s="176">
        <v>0</v>
      </c>
      <c r="CT401" s="176">
        <v>0</v>
      </c>
      <c r="CU401" s="176">
        <v>0</v>
      </c>
      <c r="CV401" s="176">
        <v>0</v>
      </c>
      <c r="CW401" s="176">
        <v>0</v>
      </c>
      <c r="CX401" s="176">
        <v>0</v>
      </c>
      <c r="CY401" s="176">
        <v>0</v>
      </c>
      <c r="CZ401" s="176">
        <v>0</v>
      </c>
      <c r="DA401" s="176">
        <v>0</v>
      </c>
      <c r="DB401" s="176">
        <v>0</v>
      </c>
      <c r="DC401" s="176">
        <v>0</v>
      </c>
      <c r="DD401" s="176">
        <v>0</v>
      </c>
      <c r="DE401" s="176">
        <v>0</v>
      </c>
      <c r="DF401" s="176">
        <v>0</v>
      </c>
      <c r="DG401" s="176">
        <v>0</v>
      </c>
      <c r="DH401" s="176">
        <v>0</v>
      </c>
      <c r="DI401" s="176">
        <v>0</v>
      </c>
      <c r="DJ401" s="176">
        <v>0</v>
      </c>
      <c r="DK401" s="176">
        <v>0</v>
      </c>
      <c r="DL401" s="176">
        <v>0</v>
      </c>
      <c r="DM401" s="176">
        <v>0</v>
      </c>
      <c r="DN401" s="176">
        <v>0</v>
      </c>
      <c r="DO401" s="176">
        <v>0</v>
      </c>
      <c r="DP401" s="176">
        <v>0</v>
      </c>
      <c r="DQ401" s="176">
        <v>0</v>
      </c>
      <c r="DR401" s="176">
        <v>0</v>
      </c>
      <c r="DS401" s="176">
        <v>0</v>
      </c>
      <c r="DT401" s="176">
        <v>0</v>
      </c>
      <c r="DU401" s="176">
        <v>0</v>
      </c>
      <c r="DV401" s="176">
        <v>0</v>
      </c>
      <c r="DW401" s="176">
        <v>0</v>
      </c>
      <c r="DX401" s="176">
        <v>0</v>
      </c>
      <c r="DY401" s="176">
        <v>41.579000000000001</v>
      </c>
      <c r="DZ401" s="176">
        <v>459.73500000000001</v>
      </c>
      <c r="EA401" s="176">
        <v>82.884</v>
      </c>
      <c r="EB401" s="176">
        <v>-41.317999999999998</v>
      </c>
      <c r="EC401" s="176">
        <v>0</v>
      </c>
      <c r="ED401" s="176">
        <v>0</v>
      </c>
      <c r="EE401" s="176">
        <v>1139.3969999999999</v>
      </c>
      <c r="EF401" s="277">
        <f t="shared" si="12"/>
        <v>0</v>
      </c>
      <c r="EG401" s="277">
        <f t="shared" si="13"/>
        <v>1682.277</v>
      </c>
    </row>
    <row r="402" spans="1:137" x14ac:dyDescent="0.2">
      <c r="A402" s="257" t="str">
        <f>IF('1'!$A$1=1,B402,C402)</f>
        <v>Long-term</v>
      </c>
      <c r="B402" s="258" t="s">
        <v>175</v>
      </c>
      <c r="C402" s="330" t="s">
        <v>174</v>
      </c>
      <c r="D402" s="176">
        <v>0</v>
      </c>
      <c r="E402" s="176">
        <v>0</v>
      </c>
      <c r="F402" s="176">
        <v>0</v>
      </c>
      <c r="G402" s="176">
        <v>0</v>
      </c>
      <c r="H402" s="176">
        <v>0</v>
      </c>
      <c r="I402" s="176">
        <v>0</v>
      </c>
      <c r="J402" s="176">
        <v>0</v>
      </c>
      <c r="K402" s="176">
        <v>0</v>
      </c>
      <c r="L402" s="176">
        <v>0</v>
      </c>
      <c r="M402" s="176">
        <v>0</v>
      </c>
      <c r="N402" s="176">
        <v>0</v>
      </c>
      <c r="O402" s="176">
        <v>0</v>
      </c>
      <c r="P402" s="176">
        <v>0</v>
      </c>
      <c r="Q402" s="176">
        <v>0</v>
      </c>
      <c r="R402" s="176">
        <v>0</v>
      </c>
      <c r="S402" s="176">
        <v>0</v>
      </c>
      <c r="T402" s="176">
        <v>0</v>
      </c>
      <c r="U402" s="176">
        <v>0</v>
      </c>
      <c r="V402" s="176">
        <v>0</v>
      </c>
      <c r="W402" s="176">
        <v>0</v>
      </c>
      <c r="X402" s="176">
        <v>0</v>
      </c>
      <c r="Y402" s="176">
        <v>0</v>
      </c>
      <c r="Z402" s="176">
        <v>0</v>
      </c>
      <c r="AA402" s="176">
        <v>0</v>
      </c>
      <c r="AB402" s="176">
        <v>0</v>
      </c>
      <c r="AC402" s="176">
        <v>0</v>
      </c>
      <c r="AD402" s="176">
        <v>0</v>
      </c>
      <c r="AE402" s="176">
        <v>0</v>
      </c>
      <c r="AF402" s="176">
        <v>0</v>
      </c>
      <c r="AG402" s="176">
        <v>0</v>
      </c>
      <c r="AH402" s="176">
        <v>0</v>
      </c>
      <c r="AI402" s="176">
        <v>0</v>
      </c>
      <c r="AJ402" s="176">
        <v>0</v>
      </c>
      <c r="AK402" s="176">
        <v>0</v>
      </c>
      <c r="AL402" s="176">
        <v>0</v>
      </c>
      <c r="AM402" s="176">
        <v>0</v>
      </c>
      <c r="AN402" s="176">
        <v>0</v>
      </c>
      <c r="AO402" s="176">
        <v>0</v>
      </c>
      <c r="AP402" s="176">
        <v>0</v>
      </c>
      <c r="AQ402" s="176">
        <v>0</v>
      </c>
      <c r="AR402" s="176">
        <v>0</v>
      </c>
      <c r="AS402" s="176">
        <v>0</v>
      </c>
      <c r="AT402" s="176">
        <v>0</v>
      </c>
      <c r="AU402" s="176">
        <v>0</v>
      </c>
      <c r="AV402" s="176">
        <v>0</v>
      </c>
      <c r="AW402" s="176">
        <v>0</v>
      </c>
      <c r="AX402" s="176">
        <v>0</v>
      </c>
      <c r="AY402" s="176">
        <v>0</v>
      </c>
      <c r="AZ402" s="176">
        <v>0</v>
      </c>
      <c r="BA402" s="176">
        <v>0</v>
      </c>
      <c r="BB402" s="176">
        <v>0</v>
      </c>
      <c r="BC402" s="176">
        <v>0</v>
      </c>
      <c r="BD402" s="176">
        <v>0</v>
      </c>
      <c r="BE402" s="176">
        <v>0</v>
      </c>
      <c r="BF402" s="176">
        <v>0</v>
      </c>
      <c r="BG402" s="176">
        <v>0</v>
      </c>
      <c r="BH402" s="176">
        <v>0</v>
      </c>
      <c r="BI402" s="176">
        <v>0</v>
      </c>
      <c r="BJ402" s="176">
        <v>0</v>
      </c>
      <c r="BK402" s="176">
        <v>0</v>
      </c>
      <c r="BL402" s="176">
        <v>144.71600000000001</v>
      </c>
      <c r="BM402" s="176">
        <v>-122.983</v>
      </c>
      <c r="BN402" s="176">
        <v>449.00900000000001</v>
      </c>
      <c r="BO402" s="176">
        <v>272.24700000000001</v>
      </c>
      <c r="BP402" s="176">
        <v>-53.628999999999998</v>
      </c>
      <c r="BQ402" s="176">
        <v>0</v>
      </c>
      <c r="BR402" s="176">
        <v>0</v>
      </c>
      <c r="BS402" s="176">
        <v>-110.086</v>
      </c>
      <c r="BT402" s="176">
        <v>111.907</v>
      </c>
      <c r="BU402" s="176">
        <v>-396.54899999999998</v>
      </c>
      <c r="BV402" s="176">
        <v>-283.10199999999998</v>
      </c>
      <c r="BW402" s="176">
        <v>-281.697</v>
      </c>
      <c r="BX402" s="176">
        <v>395.077</v>
      </c>
      <c r="BY402" s="176">
        <v>-334.61599999999999</v>
      </c>
      <c r="BZ402" s="176">
        <v>-277.95600000000002</v>
      </c>
      <c r="CA402" s="176">
        <v>111.72</v>
      </c>
      <c r="CB402" s="176">
        <v>0</v>
      </c>
      <c r="CC402" s="176">
        <v>-435.83800000000002</v>
      </c>
      <c r="CD402" s="176">
        <v>54.429000000000002</v>
      </c>
      <c r="CE402" s="176">
        <v>-214.279</v>
      </c>
      <c r="CF402" s="176">
        <v>160.36699999999999</v>
      </c>
      <c r="CG402" s="176">
        <v>-26.375</v>
      </c>
      <c r="CH402" s="176">
        <v>132.23099999999999</v>
      </c>
      <c r="CI402" s="176">
        <v>-462.62900000000002</v>
      </c>
      <c r="CJ402" s="176">
        <v>-363.75700000000001</v>
      </c>
      <c r="CK402" s="176">
        <v>227.309</v>
      </c>
      <c r="CL402" s="176">
        <v>29.254999999999999</v>
      </c>
      <c r="CM402" s="176">
        <v>-29.254999999999999</v>
      </c>
      <c r="CN402" s="176">
        <v>0</v>
      </c>
      <c r="CO402" s="176">
        <v>-146.27500000000001</v>
      </c>
      <c r="CP402" s="176">
        <v>-127.4</v>
      </c>
      <c r="CQ402" s="176">
        <v>-219.41200000000001</v>
      </c>
      <c r="CR402" s="176">
        <v>36.569000000000003</v>
      </c>
      <c r="CS402" s="176">
        <v>-36.569000000000003</v>
      </c>
      <c r="CT402" s="176">
        <v>0</v>
      </c>
      <c r="CU402" s="176">
        <v>-694.803</v>
      </c>
      <c r="CV402" s="176">
        <v>-329.11700000000002</v>
      </c>
      <c r="CW402" s="176">
        <v>-73.137</v>
      </c>
      <c r="CX402" s="176">
        <v>-402.255</v>
      </c>
      <c r="CY402" s="176">
        <v>-36.569000000000003</v>
      </c>
      <c r="CZ402" s="176">
        <v>0</v>
      </c>
      <c r="DA402" s="176">
        <v>-146.274</v>
      </c>
      <c r="DB402" s="176">
        <v>-1279.9010000000001</v>
      </c>
      <c r="DC402" s="176">
        <v>0</v>
      </c>
      <c r="DD402" s="176">
        <v>-438.82299999999998</v>
      </c>
      <c r="DE402" s="176">
        <v>0</v>
      </c>
      <c r="DF402" s="176">
        <v>0</v>
      </c>
      <c r="DG402" s="176">
        <v>-296.75099999999998</v>
      </c>
      <c r="DH402" s="176">
        <v>-113.605</v>
      </c>
      <c r="DI402" s="176">
        <v>0</v>
      </c>
      <c r="DJ402" s="176">
        <v>-77.328000000000003</v>
      </c>
      <c r="DK402" s="176">
        <v>0</v>
      </c>
      <c r="DL402" s="176">
        <v>833.91099999999994</v>
      </c>
      <c r="DM402" s="176">
        <v>-80.954999999999998</v>
      </c>
      <c r="DN402" s="176">
        <v>819.80399999999997</v>
      </c>
      <c r="DO402" s="176">
        <v>-1812.3320000000001</v>
      </c>
      <c r="DP402" s="176">
        <v>-41.247</v>
      </c>
      <c r="DQ402" s="176">
        <v>0</v>
      </c>
      <c r="DR402" s="176">
        <v>0</v>
      </c>
      <c r="DS402" s="176">
        <v>-41.752000000000002</v>
      </c>
      <c r="DT402" s="176">
        <v>-84.218000000000004</v>
      </c>
      <c r="DU402" s="176">
        <v>-833.42200000000003</v>
      </c>
      <c r="DV402" s="176">
        <v>-41.481000000000002</v>
      </c>
      <c r="DW402" s="176">
        <v>0</v>
      </c>
      <c r="DX402" s="176">
        <v>0</v>
      </c>
      <c r="DY402" s="176">
        <v>-748.42700000000002</v>
      </c>
      <c r="DZ402" s="176">
        <v>0</v>
      </c>
      <c r="EA402" s="176">
        <v>-787.39599999999996</v>
      </c>
      <c r="EB402" s="176">
        <v>-41.317999999999998</v>
      </c>
      <c r="EC402" s="176">
        <v>0</v>
      </c>
      <c r="ED402" s="176">
        <v>0</v>
      </c>
      <c r="EE402" s="176">
        <v>0</v>
      </c>
      <c r="EF402" s="277">
        <f t="shared" si="12"/>
        <v>-513.50400000000036</v>
      </c>
      <c r="EG402" s="277">
        <f t="shared" si="13"/>
        <v>-2536.2620000000002</v>
      </c>
    </row>
    <row r="403" spans="1:137" s="9" customFormat="1" ht="25.5" x14ac:dyDescent="0.2">
      <c r="A403" s="242" t="str">
        <f>IF('1'!$A$1=1,B403,C403)</f>
        <v>Nonfinancial corporations, households, and NPISHs</v>
      </c>
      <c r="B403" s="243" t="s">
        <v>399</v>
      </c>
      <c r="C403" s="331" t="s">
        <v>405</v>
      </c>
      <c r="D403" s="176">
        <v>0</v>
      </c>
      <c r="E403" s="176">
        <v>0</v>
      </c>
      <c r="F403" s="176">
        <v>0</v>
      </c>
      <c r="G403" s="176">
        <v>0</v>
      </c>
      <c r="H403" s="176">
        <v>0</v>
      </c>
      <c r="I403" s="176">
        <v>0</v>
      </c>
      <c r="J403" s="176">
        <v>0</v>
      </c>
      <c r="K403" s="176">
        <v>0</v>
      </c>
      <c r="L403" s="176">
        <v>0</v>
      </c>
      <c r="M403" s="176">
        <v>0</v>
      </c>
      <c r="N403" s="176">
        <v>0</v>
      </c>
      <c r="O403" s="176">
        <v>0</v>
      </c>
      <c r="P403" s="176">
        <v>0</v>
      </c>
      <c r="Q403" s="176">
        <v>0</v>
      </c>
      <c r="R403" s="176">
        <v>0</v>
      </c>
      <c r="S403" s="176">
        <v>0</v>
      </c>
      <c r="T403" s="176">
        <v>0</v>
      </c>
      <c r="U403" s="176">
        <v>0</v>
      </c>
      <c r="V403" s="176">
        <v>0</v>
      </c>
      <c r="W403" s="176">
        <v>0</v>
      </c>
      <c r="X403" s="176">
        <v>0</v>
      </c>
      <c r="Y403" s="176">
        <v>0</v>
      </c>
      <c r="Z403" s="176">
        <v>0</v>
      </c>
      <c r="AA403" s="176">
        <v>0</v>
      </c>
      <c r="AB403" s="176">
        <v>0</v>
      </c>
      <c r="AC403" s="176">
        <v>0</v>
      </c>
      <c r="AD403" s="176">
        <v>0</v>
      </c>
      <c r="AE403" s="176">
        <v>0</v>
      </c>
      <c r="AF403" s="176">
        <v>0</v>
      </c>
      <c r="AG403" s="176">
        <v>0</v>
      </c>
      <c r="AH403" s="176">
        <v>0</v>
      </c>
      <c r="AI403" s="176">
        <v>0</v>
      </c>
      <c r="AJ403" s="176">
        <v>0</v>
      </c>
      <c r="AK403" s="176">
        <v>0</v>
      </c>
      <c r="AL403" s="176">
        <v>0</v>
      </c>
      <c r="AM403" s="176">
        <v>0</v>
      </c>
      <c r="AN403" s="176">
        <v>0</v>
      </c>
      <c r="AO403" s="176">
        <v>0</v>
      </c>
      <c r="AP403" s="176">
        <v>0</v>
      </c>
      <c r="AQ403" s="176">
        <v>0</v>
      </c>
      <c r="AR403" s="176">
        <v>0</v>
      </c>
      <c r="AS403" s="176">
        <v>0</v>
      </c>
      <c r="AT403" s="176">
        <v>0</v>
      </c>
      <c r="AU403" s="176">
        <v>0</v>
      </c>
      <c r="AV403" s="176">
        <v>0</v>
      </c>
      <c r="AW403" s="176">
        <v>0</v>
      </c>
      <c r="AX403" s="176">
        <v>0</v>
      </c>
      <c r="AY403" s="176">
        <v>0</v>
      </c>
      <c r="AZ403" s="176">
        <v>0</v>
      </c>
      <c r="BA403" s="176">
        <v>0</v>
      </c>
      <c r="BB403" s="176">
        <v>0</v>
      </c>
      <c r="BC403" s="176">
        <v>0</v>
      </c>
      <c r="BD403" s="176">
        <v>0</v>
      </c>
      <c r="BE403" s="176">
        <v>0</v>
      </c>
      <c r="BF403" s="176">
        <v>0</v>
      </c>
      <c r="BG403" s="176">
        <v>0</v>
      </c>
      <c r="BH403" s="176">
        <v>0</v>
      </c>
      <c r="BI403" s="176">
        <v>0</v>
      </c>
      <c r="BJ403" s="176">
        <v>0</v>
      </c>
      <c r="BK403" s="176">
        <v>0</v>
      </c>
      <c r="BL403" s="176">
        <v>-627.10299999999995</v>
      </c>
      <c r="BM403" s="176">
        <v>-7870.8880000000008</v>
      </c>
      <c r="BN403" s="176">
        <v>-7870.8629999999994</v>
      </c>
      <c r="BO403" s="176">
        <v>-1524.58</v>
      </c>
      <c r="BP403" s="176">
        <v>375.40000000000009</v>
      </c>
      <c r="BQ403" s="176">
        <v>4727.2000000000007</v>
      </c>
      <c r="BR403" s="176">
        <v>2048.4630000000002</v>
      </c>
      <c r="BS403" s="176">
        <v>2064.1059999999998</v>
      </c>
      <c r="BT403" s="176">
        <v>195.83700000000005</v>
      </c>
      <c r="BU403" s="176">
        <v>-2181.0210000000002</v>
      </c>
      <c r="BV403" s="176">
        <v>-5322.3089999999993</v>
      </c>
      <c r="BW403" s="176">
        <v>8676.2739999999994</v>
      </c>
      <c r="BX403" s="176">
        <v>-3160.614</v>
      </c>
      <c r="BY403" s="176">
        <v>-836.53899999999999</v>
      </c>
      <c r="BZ403" s="176">
        <v>-1917.893</v>
      </c>
      <c r="CA403" s="176">
        <v>-502.74000000000012</v>
      </c>
      <c r="CB403" s="176">
        <v>1545.76</v>
      </c>
      <c r="CC403" s="176">
        <v>108.959</v>
      </c>
      <c r="CD403" s="176">
        <v>-2204.3779999999997</v>
      </c>
      <c r="CE403" s="176">
        <v>-1312.4579999999999</v>
      </c>
      <c r="CF403" s="176">
        <v>400.91699999999997</v>
      </c>
      <c r="CG403" s="176">
        <v>5696.9309999999996</v>
      </c>
      <c r="CH403" s="176">
        <v>3120.654</v>
      </c>
      <c r="CI403" s="176">
        <v>8762.7340000000004</v>
      </c>
      <c r="CJ403" s="176">
        <v>223.85100000000003</v>
      </c>
      <c r="CK403" s="176">
        <v>397.79100000000005</v>
      </c>
      <c r="CL403" s="176">
        <v>3101.0190000000002</v>
      </c>
      <c r="CM403" s="176">
        <v>789.88199999999995</v>
      </c>
      <c r="CN403" s="176">
        <v>1170.1959999999999</v>
      </c>
      <c r="CO403" s="176">
        <v>936.15700000000004</v>
      </c>
      <c r="CP403" s="176">
        <v>1114.7529999999999</v>
      </c>
      <c r="CQ403" s="176">
        <v>3656.86</v>
      </c>
      <c r="CR403" s="176">
        <v>-329.11799999999999</v>
      </c>
      <c r="CS403" s="176">
        <v>9654.1110000000008</v>
      </c>
      <c r="CT403" s="176">
        <v>2669.5079999999998</v>
      </c>
      <c r="CU403" s="176">
        <v>3656.86</v>
      </c>
      <c r="CV403" s="176">
        <v>12506.460999999999</v>
      </c>
      <c r="CW403" s="176">
        <v>-5960.6809999999996</v>
      </c>
      <c r="CX403" s="176">
        <v>-4973.33</v>
      </c>
      <c r="CY403" s="176">
        <v>914.21499999999992</v>
      </c>
      <c r="CZ403" s="176">
        <v>1535.8820000000001</v>
      </c>
      <c r="DA403" s="176">
        <v>6728.6220000000003</v>
      </c>
      <c r="DB403" s="176">
        <v>841.077</v>
      </c>
      <c r="DC403" s="176">
        <v>9617.5419999999995</v>
      </c>
      <c r="DD403" s="176">
        <v>2267.2530000000002</v>
      </c>
      <c r="DE403" s="176">
        <v>-2592.846</v>
      </c>
      <c r="DF403" s="176">
        <v>5784.8670000000002</v>
      </c>
      <c r="DG403" s="176">
        <v>3301.36</v>
      </c>
      <c r="DH403" s="176">
        <v>10262.357</v>
      </c>
      <c r="DI403" s="176">
        <v>-4214.991</v>
      </c>
      <c r="DJ403" s="176">
        <v>-8158.076</v>
      </c>
      <c r="DK403" s="176">
        <v>-8580.6</v>
      </c>
      <c r="DL403" s="176">
        <v>6869.8389999999999</v>
      </c>
      <c r="DM403" s="176">
        <v>-2226.2640000000001</v>
      </c>
      <c r="DN403" s="176">
        <v>-204.95100000000002</v>
      </c>
      <c r="DO403" s="176">
        <v>82.378</v>
      </c>
      <c r="DP403" s="176">
        <v>-1691.1419999999998</v>
      </c>
      <c r="DQ403" s="176">
        <v>19260.227999999999</v>
      </c>
      <c r="DR403" s="176">
        <v>-496.20399999999995</v>
      </c>
      <c r="DS403" s="176">
        <v>28307.863000000001</v>
      </c>
      <c r="DT403" s="176">
        <v>3831.915</v>
      </c>
      <c r="DU403" s="176">
        <v>-4667.1630000000005</v>
      </c>
      <c r="DV403" s="176">
        <v>-4272.5120000000006</v>
      </c>
      <c r="DW403" s="176">
        <v>-3395.9070000000002</v>
      </c>
      <c r="DX403" s="176">
        <v>3571.58</v>
      </c>
      <c r="DY403" s="176">
        <v>-1621.5920000000001</v>
      </c>
      <c r="DZ403" s="176">
        <v>15129.464</v>
      </c>
      <c r="EA403" s="176">
        <v>13592.942999999999</v>
      </c>
      <c r="EB403" s="176">
        <v>18345.325000000001</v>
      </c>
      <c r="EC403" s="176">
        <v>14486.231</v>
      </c>
      <c r="ED403" s="176">
        <v>20167.815999999999</v>
      </c>
      <c r="EE403" s="176">
        <v>12786.570000000002</v>
      </c>
      <c r="EF403" s="277">
        <f t="shared" si="12"/>
        <v>39210.436999999998</v>
      </c>
      <c r="EG403" s="277">
        <f t="shared" si="13"/>
        <v>87954.670000000013</v>
      </c>
    </row>
    <row r="404" spans="1:137" s="9" customFormat="1" x14ac:dyDescent="0.2">
      <c r="A404" s="257" t="str">
        <f>IF('1'!$A$1=1,B404,C404)</f>
        <v>Short-term</v>
      </c>
      <c r="B404" s="258" t="s">
        <v>173</v>
      </c>
      <c r="C404" s="330" t="s">
        <v>172</v>
      </c>
      <c r="D404" s="176">
        <v>0</v>
      </c>
      <c r="E404" s="176">
        <v>0</v>
      </c>
      <c r="F404" s="176">
        <v>0</v>
      </c>
      <c r="G404" s="176">
        <v>0</v>
      </c>
      <c r="H404" s="176">
        <v>0</v>
      </c>
      <c r="I404" s="176">
        <v>0</v>
      </c>
      <c r="J404" s="176">
        <v>0</v>
      </c>
      <c r="K404" s="176">
        <v>0</v>
      </c>
      <c r="L404" s="176">
        <v>0</v>
      </c>
      <c r="M404" s="176">
        <v>0</v>
      </c>
      <c r="N404" s="176">
        <v>0</v>
      </c>
      <c r="O404" s="176">
        <v>0</v>
      </c>
      <c r="P404" s="176">
        <v>0</v>
      </c>
      <c r="Q404" s="176">
        <v>0</v>
      </c>
      <c r="R404" s="176">
        <v>0</v>
      </c>
      <c r="S404" s="176">
        <v>0</v>
      </c>
      <c r="T404" s="176">
        <v>0</v>
      </c>
      <c r="U404" s="176">
        <v>0</v>
      </c>
      <c r="V404" s="176">
        <v>0</v>
      </c>
      <c r="W404" s="176">
        <v>0</v>
      </c>
      <c r="X404" s="176">
        <v>0</v>
      </c>
      <c r="Y404" s="176">
        <v>0</v>
      </c>
      <c r="Z404" s="176">
        <v>0</v>
      </c>
      <c r="AA404" s="176">
        <v>0</v>
      </c>
      <c r="AB404" s="176">
        <v>0</v>
      </c>
      <c r="AC404" s="176">
        <v>0</v>
      </c>
      <c r="AD404" s="176">
        <v>0</v>
      </c>
      <c r="AE404" s="176">
        <v>0</v>
      </c>
      <c r="AF404" s="176">
        <v>0</v>
      </c>
      <c r="AG404" s="176">
        <v>0</v>
      </c>
      <c r="AH404" s="176">
        <v>0</v>
      </c>
      <c r="AI404" s="176">
        <v>0</v>
      </c>
      <c r="AJ404" s="176">
        <v>0</v>
      </c>
      <c r="AK404" s="176">
        <v>0</v>
      </c>
      <c r="AL404" s="176">
        <v>0</v>
      </c>
      <c r="AM404" s="176">
        <v>0</v>
      </c>
      <c r="AN404" s="176">
        <v>0</v>
      </c>
      <c r="AO404" s="176">
        <v>0</v>
      </c>
      <c r="AP404" s="176">
        <v>0</v>
      </c>
      <c r="AQ404" s="176">
        <v>0</v>
      </c>
      <c r="AR404" s="176">
        <v>0</v>
      </c>
      <c r="AS404" s="176">
        <v>0</v>
      </c>
      <c r="AT404" s="176">
        <v>0</v>
      </c>
      <c r="AU404" s="176">
        <v>0</v>
      </c>
      <c r="AV404" s="176">
        <v>0</v>
      </c>
      <c r="AW404" s="176">
        <v>0</v>
      </c>
      <c r="AX404" s="176">
        <v>0</v>
      </c>
      <c r="AY404" s="176">
        <v>0</v>
      </c>
      <c r="AZ404" s="176">
        <v>0</v>
      </c>
      <c r="BA404" s="176">
        <v>0</v>
      </c>
      <c r="BB404" s="176">
        <v>0</v>
      </c>
      <c r="BC404" s="176">
        <v>0</v>
      </c>
      <c r="BD404" s="176">
        <v>0</v>
      </c>
      <c r="BE404" s="176">
        <v>0</v>
      </c>
      <c r="BF404" s="176">
        <v>0</v>
      </c>
      <c r="BG404" s="176">
        <v>0</v>
      </c>
      <c r="BH404" s="176">
        <v>0</v>
      </c>
      <c r="BI404" s="176">
        <v>0</v>
      </c>
      <c r="BJ404" s="176">
        <v>0</v>
      </c>
      <c r="BK404" s="176">
        <v>0</v>
      </c>
      <c r="BL404" s="176">
        <v>289.43200000000002</v>
      </c>
      <c r="BM404" s="176">
        <v>-12322.859</v>
      </c>
      <c r="BN404" s="176">
        <v>-1082.904</v>
      </c>
      <c r="BO404" s="176">
        <v>-762.29</v>
      </c>
      <c r="BP404" s="176">
        <v>-1287.088</v>
      </c>
      <c r="BQ404" s="176">
        <v>-400.61</v>
      </c>
      <c r="BR404" s="176">
        <v>2813.2220000000002</v>
      </c>
      <c r="BS404" s="176">
        <v>1183.421</v>
      </c>
      <c r="BT404" s="176">
        <v>-475.60399999999998</v>
      </c>
      <c r="BU404" s="176">
        <v>28.324999999999999</v>
      </c>
      <c r="BV404" s="176">
        <v>566.20299999999997</v>
      </c>
      <c r="BW404" s="176">
        <v>-788.75199999999995</v>
      </c>
      <c r="BX404" s="176">
        <v>-84.659000000000006</v>
      </c>
      <c r="BY404" s="176">
        <v>362.50099999999998</v>
      </c>
      <c r="BZ404" s="176">
        <v>-361.34199999999998</v>
      </c>
      <c r="CA404" s="176">
        <v>642.39</v>
      </c>
      <c r="CB404" s="176">
        <v>165.61699999999999</v>
      </c>
      <c r="CC404" s="176">
        <v>544.79700000000003</v>
      </c>
      <c r="CD404" s="176">
        <v>979.72400000000005</v>
      </c>
      <c r="CE404" s="176">
        <v>-53.57</v>
      </c>
      <c r="CF404" s="176">
        <v>641.46699999999998</v>
      </c>
      <c r="CG404" s="176">
        <v>-26.375</v>
      </c>
      <c r="CH404" s="176">
        <v>79.338999999999999</v>
      </c>
      <c r="CI404" s="176">
        <v>299.34800000000001</v>
      </c>
      <c r="CJ404" s="176">
        <v>475.68200000000002</v>
      </c>
      <c r="CK404" s="176">
        <v>1022.8920000000001</v>
      </c>
      <c r="CL404" s="176">
        <v>526.58799999999997</v>
      </c>
      <c r="CM404" s="176">
        <v>0</v>
      </c>
      <c r="CN404" s="176">
        <v>58.51</v>
      </c>
      <c r="CO404" s="176">
        <v>29.254999999999999</v>
      </c>
      <c r="CP404" s="176">
        <v>31.85</v>
      </c>
      <c r="CQ404" s="176">
        <v>73.137</v>
      </c>
      <c r="CR404" s="176">
        <v>73.137</v>
      </c>
      <c r="CS404" s="176">
        <v>219.41200000000001</v>
      </c>
      <c r="CT404" s="176">
        <v>585.09799999999996</v>
      </c>
      <c r="CU404" s="176">
        <v>0</v>
      </c>
      <c r="CV404" s="176">
        <v>0</v>
      </c>
      <c r="CW404" s="176">
        <v>36.569000000000003</v>
      </c>
      <c r="CX404" s="176">
        <v>73.137</v>
      </c>
      <c r="CY404" s="176">
        <v>36.569000000000003</v>
      </c>
      <c r="CZ404" s="176">
        <v>585.09799999999996</v>
      </c>
      <c r="DA404" s="176">
        <v>804.50900000000001</v>
      </c>
      <c r="DB404" s="176">
        <v>329.11700000000002</v>
      </c>
      <c r="DC404" s="176">
        <v>36.569000000000003</v>
      </c>
      <c r="DD404" s="176">
        <v>-36.569000000000003</v>
      </c>
      <c r="DE404" s="176">
        <v>-292.15199999999999</v>
      </c>
      <c r="DF404" s="176">
        <v>253.08799999999999</v>
      </c>
      <c r="DG404" s="176">
        <v>74.188000000000002</v>
      </c>
      <c r="DH404" s="176">
        <v>0</v>
      </c>
      <c r="DI404" s="176">
        <v>75.945999999999998</v>
      </c>
      <c r="DJ404" s="176">
        <v>-115.992</v>
      </c>
      <c r="DK404" s="176">
        <v>0</v>
      </c>
      <c r="DL404" s="176">
        <v>39.71</v>
      </c>
      <c r="DM404" s="176">
        <v>-1538.146</v>
      </c>
      <c r="DN404" s="176">
        <v>286.93099999999998</v>
      </c>
      <c r="DO404" s="176">
        <v>164.75700000000001</v>
      </c>
      <c r="DP404" s="176">
        <v>41.247</v>
      </c>
      <c r="DQ404" s="176">
        <v>0</v>
      </c>
      <c r="DR404" s="176">
        <v>-82.700999999999993</v>
      </c>
      <c r="DS404" s="176">
        <v>-41.752000000000002</v>
      </c>
      <c r="DT404" s="176">
        <v>-378.98099999999999</v>
      </c>
      <c r="DU404" s="176">
        <v>-41.670999999999999</v>
      </c>
      <c r="DV404" s="176">
        <v>331.846</v>
      </c>
      <c r="DW404" s="176">
        <v>248.48099999999999</v>
      </c>
      <c r="DX404" s="176">
        <v>456.83</v>
      </c>
      <c r="DY404" s="176">
        <v>207.89699999999999</v>
      </c>
      <c r="DZ404" s="176">
        <v>41.793999999999997</v>
      </c>
      <c r="EA404" s="176">
        <v>41.442</v>
      </c>
      <c r="EB404" s="176">
        <v>6115.1080000000002</v>
      </c>
      <c r="EC404" s="176">
        <v>0</v>
      </c>
      <c r="ED404" s="176">
        <v>42.103999999999999</v>
      </c>
      <c r="EE404" s="176">
        <v>42.2</v>
      </c>
      <c r="EF404" s="277">
        <f t="shared" si="12"/>
        <v>-1169.9999999999998</v>
      </c>
      <c r="EG404" s="277">
        <f t="shared" si="13"/>
        <v>7107.05</v>
      </c>
    </row>
    <row r="405" spans="1:137" s="9" customFormat="1" x14ac:dyDescent="0.2">
      <c r="A405" s="257" t="str">
        <f>IF('1'!$A$1=1,B405,C405)</f>
        <v>Long-term</v>
      </c>
      <c r="B405" s="258" t="s">
        <v>175</v>
      </c>
      <c r="C405" s="330" t="s">
        <v>174</v>
      </c>
      <c r="D405" s="176">
        <v>0</v>
      </c>
      <c r="E405" s="176">
        <v>0</v>
      </c>
      <c r="F405" s="176">
        <v>0</v>
      </c>
      <c r="G405" s="176">
        <v>0</v>
      </c>
      <c r="H405" s="176">
        <v>0</v>
      </c>
      <c r="I405" s="176">
        <v>0</v>
      </c>
      <c r="J405" s="176">
        <v>0</v>
      </c>
      <c r="K405" s="176">
        <v>0</v>
      </c>
      <c r="L405" s="176">
        <v>0</v>
      </c>
      <c r="M405" s="176">
        <v>0</v>
      </c>
      <c r="N405" s="176">
        <v>0</v>
      </c>
      <c r="O405" s="176">
        <v>0</v>
      </c>
      <c r="P405" s="176">
        <v>0</v>
      </c>
      <c r="Q405" s="176">
        <v>0</v>
      </c>
      <c r="R405" s="176">
        <v>0</v>
      </c>
      <c r="S405" s="176">
        <v>0</v>
      </c>
      <c r="T405" s="176">
        <v>0</v>
      </c>
      <c r="U405" s="176">
        <v>0</v>
      </c>
      <c r="V405" s="176">
        <v>0</v>
      </c>
      <c r="W405" s="176">
        <v>0</v>
      </c>
      <c r="X405" s="176">
        <v>0</v>
      </c>
      <c r="Y405" s="176">
        <v>0</v>
      </c>
      <c r="Z405" s="176">
        <v>0</v>
      </c>
      <c r="AA405" s="176">
        <v>0</v>
      </c>
      <c r="AB405" s="176">
        <v>0</v>
      </c>
      <c r="AC405" s="176">
        <v>0</v>
      </c>
      <c r="AD405" s="176">
        <v>0</v>
      </c>
      <c r="AE405" s="176">
        <v>0</v>
      </c>
      <c r="AF405" s="176">
        <v>0</v>
      </c>
      <c r="AG405" s="176">
        <v>0</v>
      </c>
      <c r="AH405" s="176">
        <v>0</v>
      </c>
      <c r="AI405" s="176">
        <v>0</v>
      </c>
      <c r="AJ405" s="176">
        <v>0</v>
      </c>
      <c r="AK405" s="176">
        <v>0</v>
      </c>
      <c r="AL405" s="176">
        <v>0</v>
      </c>
      <c r="AM405" s="176">
        <v>0</v>
      </c>
      <c r="AN405" s="176">
        <v>0</v>
      </c>
      <c r="AO405" s="176">
        <v>0</v>
      </c>
      <c r="AP405" s="176">
        <v>0</v>
      </c>
      <c r="AQ405" s="176">
        <v>0</v>
      </c>
      <c r="AR405" s="176">
        <v>0</v>
      </c>
      <c r="AS405" s="176">
        <v>0</v>
      </c>
      <c r="AT405" s="176">
        <v>0</v>
      </c>
      <c r="AU405" s="176">
        <v>0</v>
      </c>
      <c r="AV405" s="176">
        <v>0</v>
      </c>
      <c r="AW405" s="176">
        <v>0</v>
      </c>
      <c r="AX405" s="176">
        <v>0</v>
      </c>
      <c r="AY405" s="176">
        <v>0</v>
      </c>
      <c r="AZ405" s="176">
        <v>0</v>
      </c>
      <c r="BA405" s="176">
        <v>0</v>
      </c>
      <c r="BB405" s="176">
        <v>0</v>
      </c>
      <c r="BC405" s="176">
        <v>0</v>
      </c>
      <c r="BD405" s="176">
        <v>0</v>
      </c>
      <c r="BE405" s="176">
        <v>0</v>
      </c>
      <c r="BF405" s="176">
        <v>0</v>
      </c>
      <c r="BG405" s="176">
        <v>0</v>
      </c>
      <c r="BH405" s="176">
        <v>0</v>
      </c>
      <c r="BI405" s="176">
        <v>0</v>
      </c>
      <c r="BJ405" s="176">
        <v>0</v>
      </c>
      <c r="BK405" s="176">
        <v>0</v>
      </c>
      <c r="BL405" s="176">
        <v>-916.53499999999997</v>
      </c>
      <c r="BM405" s="176">
        <v>4451.9709999999995</v>
      </c>
      <c r="BN405" s="176">
        <v>-6787.9589999999998</v>
      </c>
      <c r="BO405" s="176">
        <v>-762.29</v>
      </c>
      <c r="BP405" s="176">
        <v>1662.4880000000001</v>
      </c>
      <c r="BQ405" s="176">
        <v>5127.8100000000004</v>
      </c>
      <c r="BR405" s="176">
        <v>-764.75900000000001</v>
      </c>
      <c r="BS405" s="176">
        <v>880.68499999999995</v>
      </c>
      <c r="BT405" s="176">
        <v>671.44100000000003</v>
      </c>
      <c r="BU405" s="176">
        <v>-2209.346</v>
      </c>
      <c r="BV405" s="176">
        <v>-5888.5119999999997</v>
      </c>
      <c r="BW405" s="176">
        <v>9465.0259999999998</v>
      </c>
      <c r="BX405" s="176">
        <v>-3075.9549999999999</v>
      </c>
      <c r="BY405" s="176">
        <v>-1199.04</v>
      </c>
      <c r="BZ405" s="176">
        <v>-1556.5509999999999</v>
      </c>
      <c r="CA405" s="176">
        <v>-1145.1300000000001</v>
      </c>
      <c r="CB405" s="176">
        <v>1380.143</v>
      </c>
      <c r="CC405" s="176">
        <v>-435.83800000000002</v>
      </c>
      <c r="CD405" s="176">
        <v>-3184.1019999999999</v>
      </c>
      <c r="CE405" s="176">
        <v>-1258.8879999999999</v>
      </c>
      <c r="CF405" s="176">
        <v>-240.55</v>
      </c>
      <c r="CG405" s="176">
        <v>5723.3059999999996</v>
      </c>
      <c r="CH405" s="176">
        <v>3041.3150000000001</v>
      </c>
      <c r="CI405" s="176">
        <v>8463.3860000000004</v>
      </c>
      <c r="CJ405" s="176">
        <v>-251.83099999999999</v>
      </c>
      <c r="CK405" s="176">
        <v>-625.101</v>
      </c>
      <c r="CL405" s="176">
        <v>2574.431</v>
      </c>
      <c r="CM405" s="176">
        <v>789.88199999999995</v>
      </c>
      <c r="CN405" s="176">
        <v>1111.6859999999999</v>
      </c>
      <c r="CO405" s="176">
        <v>906.90200000000004</v>
      </c>
      <c r="CP405" s="176">
        <v>1082.903</v>
      </c>
      <c r="CQ405" s="176">
        <v>3583.723</v>
      </c>
      <c r="CR405" s="176">
        <v>-402.255</v>
      </c>
      <c r="CS405" s="176">
        <v>9434.6990000000005</v>
      </c>
      <c r="CT405" s="176">
        <v>2084.41</v>
      </c>
      <c r="CU405" s="176">
        <v>3656.86</v>
      </c>
      <c r="CV405" s="176">
        <v>12506.460999999999</v>
      </c>
      <c r="CW405" s="176">
        <v>-5997.25</v>
      </c>
      <c r="CX405" s="176">
        <v>-5046.4669999999996</v>
      </c>
      <c r="CY405" s="176">
        <v>877.64599999999996</v>
      </c>
      <c r="CZ405" s="176">
        <v>950.78399999999999</v>
      </c>
      <c r="DA405" s="176">
        <v>5924.1130000000003</v>
      </c>
      <c r="DB405" s="176">
        <v>511.96</v>
      </c>
      <c r="DC405" s="176">
        <v>9580.973</v>
      </c>
      <c r="DD405" s="176">
        <v>2303.8220000000001</v>
      </c>
      <c r="DE405" s="176">
        <v>-2300.694</v>
      </c>
      <c r="DF405" s="176">
        <v>5531.7790000000005</v>
      </c>
      <c r="DG405" s="176">
        <v>3227.172</v>
      </c>
      <c r="DH405" s="176">
        <v>10262.357</v>
      </c>
      <c r="DI405" s="176">
        <v>-4290.9369999999999</v>
      </c>
      <c r="DJ405" s="176">
        <v>-8042.0839999999998</v>
      </c>
      <c r="DK405" s="176">
        <v>-8580.6</v>
      </c>
      <c r="DL405" s="176">
        <v>6830.1289999999999</v>
      </c>
      <c r="DM405" s="176">
        <v>-688.11800000000005</v>
      </c>
      <c r="DN405" s="176">
        <v>-491.88200000000001</v>
      </c>
      <c r="DO405" s="176">
        <v>-82.379000000000005</v>
      </c>
      <c r="DP405" s="176">
        <v>-1732.3889999999999</v>
      </c>
      <c r="DQ405" s="176">
        <v>19260.227999999999</v>
      </c>
      <c r="DR405" s="176">
        <v>-413.50299999999999</v>
      </c>
      <c r="DS405" s="176">
        <v>28349.615000000002</v>
      </c>
      <c r="DT405" s="176">
        <v>4210.8959999999997</v>
      </c>
      <c r="DU405" s="176">
        <v>-4625.4920000000002</v>
      </c>
      <c r="DV405" s="176">
        <v>-4604.3580000000002</v>
      </c>
      <c r="DW405" s="176">
        <v>-3644.3879999999999</v>
      </c>
      <c r="DX405" s="176">
        <v>3114.75</v>
      </c>
      <c r="DY405" s="176">
        <v>-1829.489</v>
      </c>
      <c r="DZ405" s="176">
        <v>15087.67</v>
      </c>
      <c r="EA405" s="176">
        <v>13551.501</v>
      </c>
      <c r="EB405" s="176">
        <v>12230.217000000001</v>
      </c>
      <c r="EC405" s="176">
        <v>14486.231</v>
      </c>
      <c r="ED405" s="176">
        <v>20125.712</v>
      </c>
      <c r="EE405" s="176">
        <v>12744.37</v>
      </c>
      <c r="EF405" s="277">
        <f t="shared" si="12"/>
        <v>40380.437000000005</v>
      </c>
      <c r="EG405" s="277">
        <f t="shared" si="13"/>
        <v>80847.62</v>
      </c>
    </row>
    <row r="406" spans="1:137" s="9" customFormat="1" x14ac:dyDescent="0.2">
      <c r="A406" s="240" t="str">
        <f>IF('1'!$A$1=1,B406,C406)</f>
        <v>Trade credit and advances</v>
      </c>
      <c r="B406" s="241" t="s">
        <v>191</v>
      </c>
      <c r="C406" s="241" t="s">
        <v>404</v>
      </c>
      <c r="D406" s="179">
        <v>4901.9309999999996</v>
      </c>
      <c r="E406" s="179">
        <v>2203.1909999999989</v>
      </c>
      <c r="F406" s="179">
        <v>14837.464</v>
      </c>
      <c r="G406" s="179">
        <v>-1112.7649999999999</v>
      </c>
      <c r="H406" s="179">
        <v>-1045.7629999999999</v>
      </c>
      <c r="I406" s="179">
        <v>-127.39699999999993</v>
      </c>
      <c r="J406" s="179">
        <v>-2610.886</v>
      </c>
      <c r="K406" s="179">
        <v>-4325.3739999999998</v>
      </c>
      <c r="L406" s="179">
        <v>-13178.968000000001</v>
      </c>
      <c r="M406" s="179">
        <v>12646.118</v>
      </c>
      <c r="N406" s="179">
        <v>14966.705</v>
      </c>
      <c r="O406" s="179">
        <v>25913.084000000003</v>
      </c>
      <c r="P406" s="179">
        <v>-2547.2680000000005</v>
      </c>
      <c r="Q406" s="179">
        <v>-3853.3850000000002</v>
      </c>
      <c r="R406" s="179">
        <v>-3057.3149999999996</v>
      </c>
      <c r="S406" s="179">
        <v>-6586.7810000000009</v>
      </c>
      <c r="T406" s="179">
        <v>882.22699999999998</v>
      </c>
      <c r="U406" s="179">
        <v>-3667.8469999999998</v>
      </c>
      <c r="V406" s="179">
        <v>-173.7170000000001</v>
      </c>
      <c r="W406" s="179">
        <v>651.68600000000015</v>
      </c>
      <c r="X406" s="179">
        <v>2995.404</v>
      </c>
      <c r="Y406" s="179">
        <v>-334.84500000000003</v>
      </c>
      <c r="Z406" s="179">
        <v>9021.0300000000007</v>
      </c>
      <c r="AA406" s="179">
        <v>2437.0219999999999</v>
      </c>
      <c r="AB406" s="179">
        <v>11104.601000000001</v>
      </c>
      <c r="AC406" s="179">
        <v>-3324.4149999999991</v>
      </c>
      <c r="AD406" s="179">
        <v>-999.05899999999974</v>
      </c>
      <c r="AE406" s="179">
        <v>2336.5439999999999</v>
      </c>
      <c r="AF406" s="179">
        <v>26.423999999999978</v>
      </c>
      <c r="AG406" s="179">
        <v>2140.9260000000004</v>
      </c>
      <c r="AH406" s="179">
        <v>-14335.061999999998</v>
      </c>
      <c r="AI406" s="179">
        <v>-2691.703</v>
      </c>
      <c r="AJ406" s="179">
        <v>-9999.5969999999998</v>
      </c>
      <c r="AK406" s="179">
        <v>-1999.123</v>
      </c>
      <c r="AL406" s="179">
        <v>-2376.7690000000002</v>
      </c>
      <c r="AM406" s="179">
        <v>6163.6980000000003</v>
      </c>
      <c r="AN406" s="179">
        <v>9269.5920000000006</v>
      </c>
      <c r="AO406" s="179">
        <v>570.59199999999987</v>
      </c>
      <c r="AP406" s="179">
        <v>12907.191000000001</v>
      </c>
      <c r="AQ406" s="179">
        <v>4367.3419999999996</v>
      </c>
      <c r="AR406" s="179">
        <v>-8456.5350000000017</v>
      </c>
      <c r="AS406" s="179">
        <v>-2305.7910000000002</v>
      </c>
      <c r="AT406" s="179">
        <v>2824.8739999999998</v>
      </c>
      <c r="AU406" s="179">
        <v>-8739.3420000000006</v>
      </c>
      <c r="AV406" s="179">
        <v>-8429.1890000000003</v>
      </c>
      <c r="AW406" s="179">
        <v>-8297.5780000000013</v>
      </c>
      <c r="AX406" s="179">
        <v>-7793.4459999999999</v>
      </c>
      <c r="AY406" s="179">
        <v>-20035.969000000001</v>
      </c>
      <c r="AZ406" s="179">
        <v>20128.764999999999</v>
      </c>
      <c r="BA406" s="179">
        <v>-12493.912</v>
      </c>
      <c r="BB406" s="179">
        <v>-6259.2030000000004</v>
      </c>
      <c r="BC406" s="179">
        <v>-4316.652</v>
      </c>
      <c r="BD406" s="179">
        <v>-1609.1089999999999</v>
      </c>
      <c r="BE406" s="179">
        <v>-12905.554</v>
      </c>
      <c r="BF406" s="179">
        <v>-14472.261999999999</v>
      </c>
      <c r="BG406" s="179">
        <v>-11613.615000000002</v>
      </c>
      <c r="BH406" s="179">
        <v>-14440.749</v>
      </c>
      <c r="BI406" s="179">
        <v>-8782.1049999999996</v>
      </c>
      <c r="BJ406" s="179">
        <v>-8187.4870000000001</v>
      </c>
      <c r="BK406" s="179">
        <v>-2762.3040000000001</v>
      </c>
      <c r="BL406" s="179">
        <v>4245.0060000000003</v>
      </c>
      <c r="BM406" s="179">
        <v>-12618.017000000002</v>
      </c>
      <c r="BN406" s="179">
        <v>-9904.6090000000004</v>
      </c>
      <c r="BO406" s="179">
        <v>1824.0520000000001</v>
      </c>
      <c r="BP406" s="179">
        <v>-4772.951</v>
      </c>
      <c r="BQ406" s="179">
        <v>-5314.7620000000006</v>
      </c>
      <c r="BR406" s="179">
        <v>-11662.582999999999</v>
      </c>
      <c r="BS406" s="179">
        <v>-3495.221</v>
      </c>
      <c r="BT406" s="179">
        <v>-8504.9210000000003</v>
      </c>
      <c r="BU406" s="179">
        <v>2152.6950000000006</v>
      </c>
      <c r="BV406" s="179">
        <v>-14523.108</v>
      </c>
      <c r="BW406" s="179">
        <v>-6197.3389999999999</v>
      </c>
      <c r="BX406" s="179">
        <v>10046.239</v>
      </c>
      <c r="BY406" s="179">
        <v>-7668.2820000000011</v>
      </c>
      <c r="BZ406" s="179">
        <v>-8894.5790000000015</v>
      </c>
      <c r="CA406" s="179">
        <v>14048.794999999998</v>
      </c>
      <c r="CB406" s="179">
        <v>10019.834999999999</v>
      </c>
      <c r="CC406" s="179">
        <v>16643.560000000001</v>
      </c>
      <c r="CD406" s="179">
        <v>-1578.4430000000002</v>
      </c>
      <c r="CE406" s="179">
        <v>3642.739</v>
      </c>
      <c r="CF406" s="179">
        <v>-3688.4340000000002</v>
      </c>
      <c r="CG406" s="179">
        <v>1081.3609999999999</v>
      </c>
      <c r="CH406" s="179">
        <v>-7880.9740000000002</v>
      </c>
      <c r="CI406" s="179">
        <v>4163.6590000000006</v>
      </c>
      <c r="CJ406" s="179">
        <v>26582.207000000002</v>
      </c>
      <c r="CK406" s="179">
        <v>-15314.964999999998</v>
      </c>
      <c r="CL406" s="179">
        <v>92211.444999999992</v>
      </c>
      <c r="CM406" s="179">
        <v>45783.918999999994</v>
      </c>
      <c r="CN406" s="179">
        <v>52805.095000000001</v>
      </c>
      <c r="CO406" s="179">
        <v>43033.957999999999</v>
      </c>
      <c r="CP406" s="179">
        <v>26053.368000000002</v>
      </c>
      <c r="CQ406" s="179">
        <v>22014.298000000003</v>
      </c>
      <c r="CR406" s="179">
        <v>50135.550999999999</v>
      </c>
      <c r="CS406" s="179">
        <v>24574.097999999998</v>
      </c>
      <c r="CT406" s="179">
        <v>10092.933000000001</v>
      </c>
      <c r="CU406" s="179">
        <v>22014.298000000003</v>
      </c>
      <c r="CV406" s="179">
        <v>-7350.2890000000007</v>
      </c>
      <c r="CW406" s="179">
        <v>-26585.372000000003</v>
      </c>
      <c r="CX406" s="179">
        <v>-38762.716</v>
      </c>
      <c r="CY406" s="179">
        <v>2998.6260000000002</v>
      </c>
      <c r="CZ406" s="179">
        <v>-4315.0949999999993</v>
      </c>
      <c r="DA406" s="179">
        <v>5741.2699999999995</v>
      </c>
      <c r="DB406" s="179">
        <v>-17589.496999999999</v>
      </c>
      <c r="DC406" s="179">
        <v>7642.8379999999997</v>
      </c>
      <c r="DD406" s="179">
        <v>18101.457000000002</v>
      </c>
      <c r="DE406" s="179">
        <v>365.18900000000008</v>
      </c>
      <c r="DF406" s="179">
        <v>13558.281999999999</v>
      </c>
      <c r="DG406" s="179">
        <v>11462.023000000001</v>
      </c>
      <c r="DH406" s="179">
        <v>1893.4239999999991</v>
      </c>
      <c r="DI406" s="179">
        <v>-5164.3130000000001</v>
      </c>
      <c r="DJ406" s="179">
        <v>-37194.641000000003</v>
      </c>
      <c r="DK406" s="179">
        <v>-22435.512999999999</v>
      </c>
      <c r="DL406" s="179">
        <v>17393.003000000001</v>
      </c>
      <c r="DM406" s="179">
        <v>-22384.064999999999</v>
      </c>
      <c r="DN406" s="179">
        <v>-27832.330999999998</v>
      </c>
      <c r="DO406" s="179">
        <v>-25908.116999999998</v>
      </c>
      <c r="DP406" s="179">
        <v>-27924.463</v>
      </c>
      <c r="DQ406" s="179">
        <v>2309.5770000000002</v>
      </c>
      <c r="DR406" s="179">
        <v>-33576.414000000004</v>
      </c>
      <c r="DS406" s="179">
        <v>17243.580000000002</v>
      </c>
      <c r="DT406" s="179">
        <v>-22907.277000000002</v>
      </c>
      <c r="DU406" s="179">
        <v>500.05299999999625</v>
      </c>
      <c r="DV406" s="179">
        <v>-50689.415000000008</v>
      </c>
      <c r="DW406" s="179">
        <v>-32261.116999999998</v>
      </c>
      <c r="DX406" s="179">
        <v>-7973.76</v>
      </c>
      <c r="DY406" s="179">
        <v>-32556.592000000001</v>
      </c>
      <c r="DZ406" s="179">
        <v>10741.083999999999</v>
      </c>
      <c r="EA406" s="179">
        <v>-2154.9790000000012</v>
      </c>
      <c r="EB406" s="179">
        <v>-59126.486999999994</v>
      </c>
      <c r="EC406" s="179">
        <v>-1706.7110000000002</v>
      </c>
      <c r="ED406" s="179">
        <v>-10104.960000000001</v>
      </c>
      <c r="EE406" s="179">
        <v>-19918.352999999999</v>
      </c>
      <c r="EF406" s="278">
        <f t="shared" si="12"/>
        <v>-163580.27299999999</v>
      </c>
      <c r="EG406" s="278">
        <f t="shared" si="13"/>
        <v>-228158.514</v>
      </c>
    </row>
    <row r="407" spans="1:137" s="9" customFormat="1" x14ac:dyDescent="0.2">
      <c r="A407" s="182" t="str">
        <f>IF('1'!$A$1=1,B407,C407)</f>
        <v>Assets</v>
      </c>
      <c r="B407" s="183" t="s">
        <v>143</v>
      </c>
      <c r="C407" s="183" t="s">
        <v>142</v>
      </c>
      <c r="D407" s="179">
        <v>-4237.8</v>
      </c>
      <c r="E407" s="179">
        <v>-4112.6220000000003</v>
      </c>
      <c r="F407" s="179">
        <v>4837.2920000000004</v>
      </c>
      <c r="G407" s="179">
        <v>-363.35199999999998</v>
      </c>
      <c r="H407" s="179">
        <v>752.94899999999996</v>
      </c>
      <c r="I407" s="179">
        <v>-1061.6420000000001</v>
      </c>
      <c r="J407" s="179">
        <v>-3655.239</v>
      </c>
      <c r="K407" s="179">
        <v>8261.4629999999997</v>
      </c>
      <c r="L407" s="179">
        <v>-1045.604</v>
      </c>
      <c r="M407" s="179">
        <v>4499.3100000000004</v>
      </c>
      <c r="N407" s="179">
        <v>3706.7069999999999</v>
      </c>
      <c r="O407" s="179">
        <v>7865.2179999999998</v>
      </c>
      <c r="P407" s="179">
        <v>3032.462</v>
      </c>
      <c r="Q407" s="179">
        <v>-105.572</v>
      </c>
      <c r="R407" s="179">
        <v>922.46600000000012</v>
      </c>
      <c r="S407" s="179">
        <v>-1281.4749999999999</v>
      </c>
      <c r="T407" s="179">
        <v>403.30399999999997</v>
      </c>
      <c r="U407" s="179">
        <v>-623.78300000000002</v>
      </c>
      <c r="V407" s="179">
        <v>-1960.5250000000001</v>
      </c>
      <c r="W407" s="179">
        <v>2005.1850000000002</v>
      </c>
      <c r="X407" s="179">
        <v>1392.6</v>
      </c>
      <c r="Y407" s="179">
        <v>1983.3100000000002</v>
      </c>
      <c r="Z407" s="179">
        <v>1901.8700000000001</v>
      </c>
      <c r="AA407" s="179">
        <v>3301.7709999999997</v>
      </c>
      <c r="AB407" s="179">
        <v>3393.8269999999998</v>
      </c>
      <c r="AC407" s="179">
        <v>2729.8050000000003</v>
      </c>
      <c r="AD407" s="179">
        <v>4077.2350000000001</v>
      </c>
      <c r="AE407" s="179">
        <v>7305.0569999999998</v>
      </c>
      <c r="AF407" s="179">
        <v>8032.8029999999999</v>
      </c>
      <c r="AG407" s="179">
        <v>8224.2900000000009</v>
      </c>
      <c r="AH407" s="179">
        <v>-4181.0599999999995</v>
      </c>
      <c r="AI407" s="179">
        <v>-2307.174</v>
      </c>
      <c r="AJ407" s="179">
        <v>-3942.4</v>
      </c>
      <c r="AK407" s="179">
        <v>2585.5329999999999</v>
      </c>
      <c r="AL407" s="179">
        <v>373.87400000000002</v>
      </c>
      <c r="AM407" s="179">
        <v>1678.5070000000001</v>
      </c>
      <c r="AN407" s="179">
        <v>2729.6959999999999</v>
      </c>
      <c r="AO407" s="179">
        <v>2200.855</v>
      </c>
      <c r="AP407" s="179">
        <v>2555.0970000000002</v>
      </c>
      <c r="AQ407" s="179">
        <v>3739.7</v>
      </c>
      <c r="AR407" s="179">
        <v>8325.6299999999992</v>
      </c>
      <c r="AS407" s="179">
        <v>707.45899999999995</v>
      </c>
      <c r="AT407" s="179">
        <v>1689.644</v>
      </c>
      <c r="AU407" s="179">
        <v>-247.34</v>
      </c>
      <c r="AV407" s="179">
        <v>-6681.33</v>
      </c>
      <c r="AW407" s="179">
        <v>-1715.77</v>
      </c>
      <c r="AX407" s="179">
        <v>-3240.2850000000003</v>
      </c>
      <c r="AY407" s="179">
        <v>-14200.25</v>
      </c>
      <c r="AZ407" s="179">
        <v>12740.783000000001</v>
      </c>
      <c r="BA407" s="179">
        <v>-8311.1679999999997</v>
      </c>
      <c r="BB407" s="179">
        <v>7548.6539999999995</v>
      </c>
      <c r="BC407" s="179">
        <v>-1984.0510000000002</v>
      </c>
      <c r="BD407" s="179">
        <v>-1450.836</v>
      </c>
      <c r="BE407" s="179">
        <v>-6042.0249999999996</v>
      </c>
      <c r="BF407" s="179">
        <v>-6000.0659999999998</v>
      </c>
      <c r="BG407" s="179">
        <v>-5301.8680000000004</v>
      </c>
      <c r="BH407" s="179">
        <v>-5053.0240000000003</v>
      </c>
      <c r="BI407" s="179">
        <v>-1290.027</v>
      </c>
      <c r="BJ407" s="179">
        <v>-487.351</v>
      </c>
      <c r="BK407" s="179">
        <v>-613.84500000000003</v>
      </c>
      <c r="BL407" s="179">
        <v>530.625</v>
      </c>
      <c r="BM407" s="179">
        <v>-73.789999999999992</v>
      </c>
      <c r="BN407" s="179">
        <v>-924.43000000000006</v>
      </c>
      <c r="BO407" s="179">
        <v>-408.37</v>
      </c>
      <c r="BP407" s="179">
        <v>-107.25700000000001</v>
      </c>
      <c r="BQ407" s="179">
        <v>-133.53700000000001</v>
      </c>
      <c r="BR407" s="179">
        <v>-2485.4690000000001</v>
      </c>
      <c r="BS407" s="179">
        <v>82.563999999999993</v>
      </c>
      <c r="BT407" s="179">
        <v>-419.65</v>
      </c>
      <c r="BU407" s="179">
        <v>3625.5930000000003</v>
      </c>
      <c r="BV407" s="179">
        <v>1160.7170000000001</v>
      </c>
      <c r="BW407" s="179">
        <v>704.24299999999994</v>
      </c>
      <c r="BX407" s="179">
        <v>-2285.8009999999999</v>
      </c>
      <c r="BY407" s="179">
        <v>613.46199999999999</v>
      </c>
      <c r="BZ407" s="179">
        <v>5003.201</v>
      </c>
      <c r="CA407" s="179">
        <v>10250.313999999998</v>
      </c>
      <c r="CB407" s="179">
        <v>11703.608999999999</v>
      </c>
      <c r="CC407" s="179">
        <v>4004.261</v>
      </c>
      <c r="CD407" s="179">
        <v>-2639.8110000000001</v>
      </c>
      <c r="CE407" s="179">
        <v>401.77199999999999</v>
      </c>
      <c r="CF407" s="179">
        <v>-2111.4949999999999</v>
      </c>
      <c r="CG407" s="179">
        <v>4800.1909999999998</v>
      </c>
      <c r="CH407" s="179">
        <v>-1348.758</v>
      </c>
      <c r="CI407" s="179">
        <v>-1360.673</v>
      </c>
      <c r="CJ407" s="179">
        <v>12479.647000000001</v>
      </c>
      <c r="CK407" s="179">
        <v>7501.2070000000003</v>
      </c>
      <c r="CL407" s="179">
        <v>82908.385999999999</v>
      </c>
      <c r="CM407" s="179">
        <v>36100.546999999999</v>
      </c>
      <c r="CN407" s="179">
        <v>38148.39</v>
      </c>
      <c r="CO407" s="179">
        <v>35252.154999999999</v>
      </c>
      <c r="CP407" s="179">
        <v>17453.846000000001</v>
      </c>
      <c r="CQ407" s="179">
        <v>10166.071</v>
      </c>
      <c r="CR407" s="179">
        <v>15614.791999999999</v>
      </c>
      <c r="CS407" s="179">
        <v>21356.061999999998</v>
      </c>
      <c r="CT407" s="179">
        <v>12579.598</v>
      </c>
      <c r="CU407" s="179">
        <v>12213.913</v>
      </c>
      <c r="CV407" s="179">
        <v>9727.2479999999996</v>
      </c>
      <c r="CW407" s="179">
        <v>-182.84299999999999</v>
      </c>
      <c r="CX407" s="179">
        <v>-11116.853999999999</v>
      </c>
      <c r="CY407" s="179">
        <v>109.70600000000002</v>
      </c>
      <c r="CZ407" s="179">
        <v>-4351.6639999999998</v>
      </c>
      <c r="DA407" s="179">
        <v>6070.3869999999997</v>
      </c>
      <c r="DB407" s="179">
        <v>-14810.282999999999</v>
      </c>
      <c r="DC407" s="179">
        <v>109.706</v>
      </c>
      <c r="DD407" s="179">
        <v>3583.723</v>
      </c>
      <c r="DE407" s="179">
        <v>-1752.91</v>
      </c>
      <c r="DF407" s="179">
        <v>-3145.5219999999999</v>
      </c>
      <c r="DG407" s="179">
        <v>-4117.4259999999995</v>
      </c>
      <c r="DH407" s="179">
        <v>15147.39</v>
      </c>
      <c r="DI407" s="179">
        <v>-1746.7529999999999</v>
      </c>
      <c r="DJ407" s="179">
        <v>-11560.496999999999</v>
      </c>
      <c r="DK407" s="179">
        <v>-13540.028999999999</v>
      </c>
      <c r="DL407" s="179">
        <v>3573.9050000000002</v>
      </c>
      <c r="DM407" s="179">
        <v>-5019.2120000000004</v>
      </c>
      <c r="DN407" s="179">
        <v>-16764.983</v>
      </c>
      <c r="DO407" s="179">
        <v>-10873.995000000001</v>
      </c>
      <c r="DP407" s="179">
        <v>-13364.145</v>
      </c>
      <c r="DQ407" s="179">
        <v>1154.789</v>
      </c>
      <c r="DR407" s="179">
        <v>909.70600000000002</v>
      </c>
      <c r="DS407" s="179">
        <v>-9435.9539999999997</v>
      </c>
      <c r="DT407" s="179">
        <v>-10864.113000000001</v>
      </c>
      <c r="DU407" s="179">
        <v>-18668.653000000002</v>
      </c>
      <c r="DV407" s="179">
        <v>-11614.596000000001</v>
      </c>
      <c r="DW407" s="179">
        <v>-16938.121999999999</v>
      </c>
      <c r="DX407" s="179">
        <v>-1162.8399999999999</v>
      </c>
      <c r="DY407" s="179">
        <v>-21247.022000000001</v>
      </c>
      <c r="DZ407" s="179">
        <v>-9905.2020000000011</v>
      </c>
      <c r="EA407" s="179">
        <v>-12888.431</v>
      </c>
      <c r="EB407" s="179">
        <v>-26567.666999999998</v>
      </c>
      <c r="EC407" s="179">
        <v>-6410.5730000000003</v>
      </c>
      <c r="ED407" s="179">
        <v>-11578.6</v>
      </c>
      <c r="EE407" s="179">
        <v>-14769.965</v>
      </c>
      <c r="EF407" s="278">
        <f t="shared" si="12"/>
        <v>-61519.778000000006</v>
      </c>
      <c r="EG407" s="278">
        <f t="shared" si="13"/>
        <v>-162615.78400000001</v>
      </c>
    </row>
    <row r="408" spans="1:137" x14ac:dyDescent="0.2">
      <c r="A408" s="201" t="str">
        <f>IF('1'!$A$1=1,B408,C408)</f>
        <v>Other sectors</v>
      </c>
      <c r="B408" s="202" t="s">
        <v>93</v>
      </c>
      <c r="C408" s="202" t="s">
        <v>94</v>
      </c>
      <c r="D408" s="179">
        <v>-4237.8</v>
      </c>
      <c r="E408" s="179">
        <v>-4112.6220000000003</v>
      </c>
      <c r="F408" s="179">
        <v>4837.2920000000004</v>
      </c>
      <c r="G408" s="179">
        <v>-363.35199999999998</v>
      </c>
      <c r="H408" s="179">
        <v>752.94899999999996</v>
      </c>
      <c r="I408" s="179">
        <v>-1061.6420000000001</v>
      </c>
      <c r="J408" s="179">
        <v>-3655.239</v>
      </c>
      <c r="K408" s="179">
        <v>8261.4629999999997</v>
      </c>
      <c r="L408" s="179">
        <v>-1045.604</v>
      </c>
      <c r="M408" s="179">
        <v>4499.3100000000004</v>
      </c>
      <c r="N408" s="179">
        <v>3706.7069999999999</v>
      </c>
      <c r="O408" s="179">
        <v>7865.2179999999998</v>
      </c>
      <c r="P408" s="179">
        <v>3032.462</v>
      </c>
      <c r="Q408" s="179">
        <v>-105.572</v>
      </c>
      <c r="R408" s="179">
        <v>922.46600000000012</v>
      </c>
      <c r="S408" s="179">
        <v>-1281.4749999999999</v>
      </c>
      <c r="T408" s="179">
        <v>403.30399999999997</v>
      </c>
      <c r="U408" s="179">
        <v>-623.78300000000002</v>
      </c>
      <c r="V408" s="179">
        <v>-1960.5250000000001</v>
      </c>
      <c r="W408" s="179">
        <v>2005.1850000000002</v>
      </c>
      <c r="X408" s="179">
        <v>1392.6</v>
      </c>
      <c r="Y408" s="179">
        <v>1983.3100000000002</v>
      </c>
      <c r="Z408" s="179">
        <v>1901.8700000000001</v>
      </c>
      <c r="AA408" s="179">
        <v>3301.7709999999997</v>
      </c>
      <c r="AB408" s="179">
        <v>3393.8269999999998</v>
      </c>
      <c r="AC408" s="179">
        <v>2729.8050000000003</v>
      </c>
      <c r="AD408" s="179">
        <v>4077.2350000000001</v>
      </c>
      <c r="AE408" s="179">
        <v>7305.0569999999998</v>
      </c>
      <c r="AF408" s="179">
        <v>8032.8029999999999</v>
      </c>
      <c r="AG408" s="179">
        <v>8224.2900000000009</v>
      </c>
      <c r="AH408" s="179">
        <v>-4181.0599999999995</v>
      </c>
      <c r="AI408" s="179">
        <v>-2307.174</v>
      </c>
      <c r="AJ408" s="179">
        <v>-3942.4</v>
      </c>
      <c r="AK408" s="179">
        <v>2585.5329999999999</v>
      </c>
      <c r="AL408" s="179">
        <v>373.87400000000002</v>
      </c>
      <c r="AM408" s="179">
        <v>1678.5070000000001</v>
      </c>
      <c r="AN408" s="179">
        <v>2729.6959999999999</v>
      </c>
      <c r="AO408" s="179">
        <v>2200.855</v>
      </c>
      <c r="AP408" s="179">
        <v>2555.0970000000002</v>
      </c>
      <c r="AQ408" s="179">
        <v>3739.7</v>
      </c>
      <c r="AR408" s="179">
        <v>8325.6299999999992</v>
      </c>
      <c r="AS408" s="179">
        <v>707.45899999999995</v>
      </c>
      <c r="AT408" s="179">
        <v>1689.644</v>
      </c>
      <c r="AU408" s="179">
        <v>-247.34</v>
      </c>
      <c r="AV408" s="179">
        <v>-6681.33</v>
      </c>
      <c r="AW408" s="179">
        <v>-1715.77</v>
      </c>
      <c r="AX408" s="179">
        <v>-3240.2850000000003</v>
      </c>
      <c r="AY408" s="179">
        <v>-14200.25</v>
      </c>
      <c r="AZ408" s="179">
        <v>12740.783000000001</v>
      </c>
      <c r="BA408" s="179">
        <v>-8311.1679999999997</v>
      </c>
      <c r="BB408" s="179">
        <v>7548.6539999999995</v>
      </c>
      <c r="BC408" s="179">
        <v>-1984.0510000000002</v>
      </c>
      <c r="BD408" s="179">
        <v>-1450.836</v>
      </c>
      <c r="BE408" s="179">
        <v>-6042.0249999999996</v>
      </c>
      <c r="BF408" s="179">
        <v>-6000.0659999999998</v>
      </c>
      <c r="BG408" s="179">
        <v>-5301.8680000000004</v>
      </c>
      <c r="BH408" s="179">
        <v>-5053.0240000000003</v>
      </c>
      <c r="BI408" s="179">
        <v>-1290.027</v>
      </c>
      <c r="BJ408" s="179">
        <v>-487.351</v>
      </c>
      <c r="BK408" s="179">
        <v>-613.84500000000003</v>
      </c>
      <c r="BL408" s="179">
        <v>530.625</v>
      </c>
      <c r="BM408" s="179">
        <v>-73.789999999999992</v>
      </c>
      <c r="BN408" s="179">
        <v>-924.43000000000006</v>
      </c>
      <c r="BO408" s="179">
        <v>-408.37</v>
      </c>
      <c r="BP408" s="179">
        <v>-107.25700000000001</v>
      </c>
      <c r="BQ408" s="179">
        <v>-133.53700000000001</v>
      </c>
      <c r="BR408" s="179">
        <v>-2485.4690000000001</v>
      </c>
      <c r="BS408" s="179">
        <v>82.563999999999993</v>
      </c>
      <c r="BT408" s="179">
        <v>-419.65</v>
      </c>
      <c r="BU408" s="179">
        <v>3625.5930000000003</v>
      </c>
      <c r="BV408" s="179">
        <v>1160.7170000000001</v>
      </c>
      <c r="BW408" s="179">
        <v>704.24299999999994</v>
      </c>
      <c r="BX408" s="179">
        <v>-2285.8009999999999</v>
      </c>
      <c r="BY408" s="179">
        <v>613.46199999999999</v>
      </c>
      <c r="BZ408" s="179">
        <v>5003.201</v>
      </c>
      <c r="CA408" s="179">
        <v>10250.313999999998</v>
      </c>
      <c r="CB408" s="179">
        <v>11703.608999999999</v>
      </c>
      <c r="CC408" s="179">
        <v>4004.261</v>
      </c>
      <c r="CD408" s="179">
        <v>-2639.8110000000001</v>
      </c>
      <c r="CE408" s="179">
        <v>401.77199999999999</v>
      </c>
      <c r="CF408" s="179">
        <v>-2111.4949999999999</v>
      </c>
      <c r="CG408" s="179">
        <v>4800.1909999999998</v>
      </c>
      <c r="CH408" s="179">
        <v>-1348.758</v>
      </c>
      <c r="CI408" s="179">
        <v>-1360.673</v>
      </c>
      <c r="CJ408" s="179">
        <v>12479.647000000001</v>
      </c>
      <c r="CK408" s="179">
        <v>7501.2070000000003</v>
      </c>
      <c r="CL408" s="179">
        <v>82908.385999999999</v>
      </c>
      <c r="CM408" s="179">
        <v>36100.546999999999</v>
      </c>
      <c r="CN408" s="179">
        <v>38148.39</v>
      </c>
      <c r="CO408" s="179">
        <v>35252.154999999999</v>
      </c>
      <c r="CP408" s="179">
        <v>17453.846000000001</v>
      </c>
      <c r="CQ408" s="179">
        <v>10166.071</v>
      </c>
      <c r="CR408" s="179">
        <v>15614.791999999999</v>
      </c>
      <c r="CS408" s="179">
        <v>21356.061999999998</v>
      </c>
      <c r="CT408" s="179">
        <v>12579.598</v>
      </c>
      <c r="CU408" s="179">
        <v>12213.913</v>
      </c>
      <c r="CV408" s="179">
        <v>9727.2479999999996</v>
      </c>
      <c r="CW408" s="179">
        <v>-182.84299999999999</v>
      </c>
      <c r="CX408" s="179">
        <v>-11116.853999999999</v>
      </c>
      <c r="CY408" s="179">
        <v>109.70600000000002</v>
      </c>
      <c r="CZ408" s="179">
        <v>-4351.6639999999998</v>
      </c>
      <c r="DA408" s="179">
        <v>6070.3869999999997</v>
      </c>
      <c r="DB408" s="179">
        <v>-14810.282999999999</v>
      </c>
      <c r="DC408" s="179">
        <v>109.706</v>
      </c>
      <c r="DD408" s="179">
        <v>3583.723</v>
      </c>
      <c r="DE408" s="179">
        <v>-1752.91</v>
      </c>
      <c r="DF408" s="179">
        <v>-3145.5219999999999</v>
      </c>
      <c r="DG408" s="179">
        <v>-4117.4259999999995</v>
      </c>
      <c r="DH408" s="179">
        <v>15147.39</v>
      </c>
      <c r="DI408" s="179">
        <v>-1746.7529999999999</v>
      </c>
      <c r="DJ408" s="179">
        <v>-11560.496999999999</v>
      </c>
      <c r="DK408" s="179">
        <v>-13540.028999999999</v>
      </c>
      <c r="DL408" s="179">
        <v>3573.9050000000002</v>
      </c>
      <c r="DM408" s="179">
        <v>-5019.2120000000004</v>
      </c>
      <c r="DN408" s="179">
        <v>-16764.983</v>
      </c>
      <c r="DO408" s="179">
        <v>-10873.995000000001</v>
      </c>
      <c r="DP408" s="179">
        <v>-13364.145</v>
      </c>
      <c r="DQ408" s="179">
        <v>1154.789</v>
      </c>
      <c r="DR408" s="179">
        <v>909.70600000000002</v>
      </c>
      <c r="DS408" s="179">
        <v>-9435.9539999999997</v>
      </c>
      <c r="DT408" s="179">
        <v>-10864.113000000001</v>
      </c>
      <c r="DU408" s="179">
        <v>-18668.653000000002</v>
      </c>
      <c r="DV408" s="179">
        <v>-11614.596000000001</v>
      </c>
      <c r="DW408" s="179">
        <v>-16938.121999999999</v>
      </c>
      <c r="DX408" s="179">
        <v>-1162.8399999999999</v>
      </c>
      <c r="DY408" s="179">
        <v>-21247.022000000001</v>
      </c>
      <c r="DZ408" s="179">
        <v>-9905.2020000000011</v>
      </c>
      <c r="EA408" s="179">
        <v>-12888.431</v>
      </c>
      <c r="EB408" s="179">
        <v>-26567.666999999998</v>
      </c>
      <c r="EC408" s="179">
        <v>-6410.5730000000003</v>
      </c>
      <c r="ED408" s="179">
        <v>-11578.6</v>
      </c>
      <c r="EE408" s="179">
        <v>-14769.965</v>
      </c>
      <c r="EF408" s="278">
        <f t="shared" si="12"/>
        <v>-61519.778000000006</v>
      </c>
      <c r="EG408" s="278">
        <f t="shared" si="13"/>
        <v>-162615.78400000001</v>
      </c>
    </row>
    <row r="409" spans="1:137" x14ac:dyDescent="0.2">
      <c r="A409" s="242" t="str">
        <f>IF('1'!$A$1=1,B409,C409)</f>
        <v>Short-term</v>
      </c>
      <c r="B409" s="243" t="s">
        <v>173</v>
      </c>
      <c r="C409" s="243" t="s">
        <v>172</v>
      </c>
      <c r="D409" s="176">
        <v>-4127.1109999999999</v>
      </c>
      <c r="E409" s="176">
        <v>-3941.2629999999999</v>
      </c>
      <c r="F409" s="176">
        <v>5000.0860000000002</v>
      </c>
      <c r="G409" s="176">
        <v>-567.73699999999997</v>
      </c>
      <c r="H409" s="176">
        <v>564.71199999999999</v>
      </c>
      <c r="I409" s="176">
        <v>-1273.97</v>
      </c>
      <c r="J409" s="176">
        <v>-3720.511</v>
      </c>
      <c r="K409" s="176">
        <v>8174.9560000000001</v>
      </c>
      <c r="L409" s="176">
        <v>-1132.7380000000001</v>
      </c>
      <c r="M409" s="176">
        <v>4586.6750000000002</v>
      </c>
      <c r="N409" s="176">
        <v>3799.9580000000001</v>
      </c>
      <c r="O409" s="176">
        <v>7982.26</v>
      </c>
      <c r="P409" s="176">
        <v>3178.02</v>
      </c>
      <c r="Q409" s="176">
        <v>52.786000000000001</v>
      </c>
      <c r="R409" s="176">
        <v>1106.9590000000001</v>
      </c>
      <c r="S409" s="176">
        <v>-1230.2159999999999</v>
      </c>
      <c r="T409" s="176">
        <v>453.71699999999998</v>
      </c>
      <c r="U409" s="176">
        <v>-598.83199999999999</v>
      </c>
      <c r="V409" s="176">
        <v>-2010.1590000000001</v>
      </c>
      <c r="W409" s="176">
        <v>1955.0550000000001</v>
      </c>
      <c r="X409" s="176">
        <v>1340.049</v>
      </c>
      <c r="Y409" s="176">
        <v>1931.7950000000001</v>
      </c>
      <c r="Z409" s="176">
        <v>1850.4680000000001</v>
      </c>
      <c r="AA409" s="176">
        <v>3275.5659999999998</v>
      </c>
      <c r="AB409" s="176">
        <v>3176.6219999999998</v>
      </c>
      <c r="AC409" s="176">
        <v>2513.5830000000001</v>
      </c>
      <c r="AD409" s="176">
        <v>3861.223</v>
      </c>
      <c r="AE409" s="176">
        <v>7305.0569999999998</v>
      </c>
      <c r="AF409" s="176">
        <v>8006.3789999999999</v>
      </c>
      <c r="AG409" s="176">
        <v>8198.1810000000005</v>
      </c>
      <c r="AH409" s="176">
        <v>-4258.9679999999998</v>
      </c>
      <c r="AI409" s="176">
        <v>-2384.08</v>
      </c>
      <c r="AJ409" s="176">
        <v>-3994.6170000000002</v>
      </c>
      <c r="AK409" s="176">
        <v>2585.5329999999999</v>
      </c>
      <c r="AL409" s="176">
        <v>373.87400000000002</v>
      </c>
      <c r="AM409" s="176">
        <v>1678.5070000000001</v>
      </c>
      <c r="AN409" s="176">
        <v>2758.13</v>
      </c>
      <c r="AO409" s="176">
        <v>2228.0259999999998</v>
      </c>
      <c r="AP409" s="176">
        <v>2581.4380000000001</v>
      </c>
      <c r="AQ409" s="176">
        <v>3661.2449999999999</v>
      </c>
      <c r="AR409" s="176">
        <v>8247.0859999999993</v>
      </c>
      <c r="AS409" s="176">
        <v>628.85199999999998</v>
      </c>
      <c r="AT409" s="176">
        <v>1742.4449999999999</v>
      </c>
      <c r="AU409" s="176">
        <v>-219.858</v>
      </c>
      <c r="AV409" s="176">
        <v>-6653.1390000000001</v>
      </c>
      <c r="AW409" s="176">
        <v>-1631.3879999999999</v>
      </c>
      <c r="AX409" s="176">
        <v>-3156.4850000000001</v>
      </c>
      <c r="AY409" s="176">
        <v>-14089.093000000001</v>
      </c>
      <c r="AZ409" s="176">
        <v>12712.904</v>
      </c>
      <c r="BA409" s="176">
        <v>-8338.3289999999997</v>
      </c>
      <c r="BB409" s="176">
        <v>7521.79</v>
      </c>
      <c r="BC409" s="176">
        <v>-2010.8620000000001</v>
      </c>
      <c r="BD409" s="176">
        <v>-1477.2149999999999</v>
      </c>
      <c r="BE409" s="176">
        <v>-6042.0249999999996</v>
      </c>
      <c r="BF409" s="176">
        <v>-5922.8119999999999</v>
      </c>
      <c r="BG409" s="176">
        <v>-5226.1270000000004</v>
      </c>
      <c r="BH409" s="176">
        <v>-4978.7150000000001</v>
      </c>
      <c r="BI409" s="176">
        <v>-1215.6020000000001</v>
      </c>
      <c r="BJ409" s="176">
        <v>-414.24799999999999</v>
      </c>
      <c r="BK409" s="176">
        <v>-543.01700000000005</v>
      </c>
      <c r="BL409" s="176">
        <v>434.14800000000002</v>
      </c>
      <c r="BM409" s="176">
        <v>-172.17599999999999</v>
      </c>
      <c r="BN409" s="176">
        <v>-1003.667</v>
      </c>
      <c r="BO409" s="176">
        <v>-408.37</v>
      </c>
      <c r="BP409" s="176">
        <v>-107.25700000000001</v>
      </c>
      <c r="BQ409" s="176">
        <v>-133.53700000000001</v>
      </c>
      <c r="BR409" s="176">
        <v>-2430.8429999999998</v>
      </c>
      <c r="BS409" s="176">
        <v>137.607</v>
      </c>
      <c r="BT409" s="176">
        <v>-363.697</v>
      </c>
      <c r="BU409" s="176">
        <v>3852.1930000000002</v>
      </c>
      <c r="BV409" s="176">
        <v>1415.508</v>
      </c>
      <c r="BW409" s="176">
        <v>957.77</v>
      </c>
      <c r="BX409" s="176">
        <v>-2342.241</v>
      </c>
      <c r="BY409" s="176">
        <v>557.69299999999998</v>
      </c>
      <c r="BZ409" s="176">
        <v>4975.4049999999997</v>
      </c>
      <c r="CA409" s="176">
        <v>10138.593999999999</v>
      </c>
      <c r="CB409" s="176">
        <v>11620.8</v>
      </c>
      <c r="CC409" s="176">
        <v>3922.5410000000002</v>
      </c>
      <c r="CD409" s="176">
        <v>-2585.3820000000001</v>
      </c>
      <c r="CE409" s="176">
        <v>455.34199999999998</v>
      </c>
      <c r="CF409" s="176">
        <v>-2031.3119999999999</v>
      </c>
      <c r="CG409" s="176">
        <v>4747.442</v>
      </c>
      <c r="CH409" s="176">
        <v>-1401.65</v>
      </c>
      <c r="CI409" s="176">
        <v>-1442.3130000000001</v>
      </c>
      <c r="CJ409" s="176">
        <v>12563.591</v>
      </c>
      <c r="CK409" s="176">
        <v>7586.4480000000003</v>
      </c>
      <c r="CL409" s="176">
        <v>82996.150999999998</v>
      </c>
      <c r="CM409" s="176">
        <v>36861.173999999999</v>
      </c>
      <c r="CN409" s="176">
        <v>38909.017</v>
      </c>
      <c r="CO409" s="176">
        <v>36012.781999999999</v>
      </c>
      <c r="CP409" s="176">
        <v>17485.696</v>
      </c>
      <c r="CQ409" s="176">
        <v>10166.071</v>
      </c>
      <c r="CR409" s="176">
        <v>15614.791999999999</v>
      </c>
      <c r="CS409" s="176">
        <v>21538.904999999999</v>
      </c>
      <c r="CT409" s="176">
        <v>12762.441000000001</v>
      </c>
      <c r="CU409" s="176">
        <v>12360.187</v>
      </c>
      <c r="CV409" s="176">
        <v>9690.6790000000001</v>
      </c>
      <c r="CW409" s="176">
        <v>-182.84299999999999</v>
      </c>
      <c r="CX409" s="176">
        <v>-11116.853999999999</v>
      </c>
      <c r="CY409" s="176">
        <v>-365.68599999999998</v>
      </c>
      <c r="CZ409" s="176">
        <v>-4863.6239999999998</v>
      </c>
      <c r="DA409" s="176">
        <v>5558.4269999999997</v>
      </c>
      <c r="DB409" s="176">
        <v>-14883.42</v>
      </c>
      <c r="DC409" s="176">
        <v>109.706</v>
      </c>
      <c r="DD409" s="176">
        <v>3583.723</v>
      </c>
      <c r="DE409" s="176">
        <v>-1716.3910000000001</v>
      </c>
      <c r="DF409" s="176">
        <v>-3073.2109999999998</v>
      </c>
      <c r="DG409" s="176">
        <v>-4043.2379999999998</v>
      </c>
      <c r="DH409" s="176">
        <v>15185.258</v>
      </c>
      <c r="DI409" s="176">
        <v>-1670.807</v>
      </c>
      <c r="DJ409" s="176">
        <v>-11483.169</v>
      </c>
      <c r="DK409" s="176">
        <v>-13579.39</v>
      </c>
      <c r="DL409" s="176">
        <v>3534.1950000000002</v>
      </c>
      <c r="DM409" s="176">
        <v>-5100.1670000000004</v>
      </c>
      <c r="DN409" s="176">
        <v>-16846.963</v>
      </c>
      <c r="DO409" s="176">
        <v>-10997.563</v>
      </c>
      <c r="DP409" s="176">
        <v>-13487.887000000001</v>
      </c>
      <c r="DQ409" s="176">
        <v>1072.3040000000001</v>
      </c>
      <c r="DR409" s="176">
        <v>909.70600000000002</v>
      </c>
      <c r="DS409" s="176">
        <v>-9435.9539999999997</v>
      </c>
      <c r="DT409" s="176">
        <v>-10990.44</v>
      </c>
      <c r="DU409" s="176">
        <v>-18793.666000000001</v>
      </c>
      <c r="DV409" s="176">
        <v>-11739.038</v>
      </c>
      <c r="DW409" s="176">
        <v>-16523.987000000001</v>
      </c>
      <c r="DX409" s="176">
        <v>-747.54</v>
      </c>
      <c r="DY409" s="176">
        <v>-20789.650000000001</v>
      </c>
      <c r="DZ409" s="176">
        <v>-10072.378000000001</v>
      </c>
      <c r="EA409" s="176">
        <v>-13012.757</v>
      </c>
      <c r="EB409" s="176">
        <v>-26691.621999999999</v>
      </c>
      <c r="EC409" s="176">
        <v>-6410.5730000000003</v>
      </c>
      <c r="ED409" s="176">
        <v>-11578.6</v>
      </c>
      <c r="EE409" s="176">
        <v>-14769.965</v>
      </c>
      <c r="EF409" s="277">
        <f t="shared" si="12"/>
        <v>-61900.436999999998</v>
      </c>
      <c r="EG409" s="277">
        <f t="shared" si="13"/>
        <v>-162120.21599999999</v>
      </c>
    </row>
    <row r="410" spans="1:137" s="9" customFormat="1" x14ac:dyDescent="0.2">
      <c r="A410" s="242" t="str">
        <f>IF('1'!$A$1=1,B410,C410)</f>
        <v>Long-term</v>
      </c>
      <c r="B410" s="243" t="s">
        <v>175</v>
      </c>
      <c r="C410" s="243" t="s">
        <v>174</v>
      </c>
      <c r="D410" s="176">
        <v>-110.68899999999999</v>
      </c>
      <c r="E410" s="176">
        <v>-171.35900000000001</v>
      </c>
      <c r="F410" s="176">
        <v>-162.79400000000001</v>
      </c>
      <c r="G410" s="176">
        <v>204.38499999999999</v>
      </c>
      <c r="H410" s="176">
        <v>188.23699999999999</v>
      </c>
      <c r="I410" s="176">
        <v>212.328</v>
      </c>
      <c r="J410" s="176">
        <v>65.272000000000006</v>
      </c>
      <c r="K410" s="176">
        <v>86.507000000000005</v>
      </c>
      <c r="L410" s="176">
        <v>87.134</v>
      </c>
      <c r="M410" s="176">
        <v>-87.364999999999995</v>
      </c>
      <c r="N410" s="176">
        <v>-93.251000000000005</v>
      </c>
      <c r="O410" s="176">
        <v>-117.042</v>
      </c>
      <c r="P410" s="176">
        <v>-145.55799999999999</v>
      </c>
      <c r="Q410" s="176">
        <v>-158.358</v>
      </c>
      <c r="R410" s="176">
        <v>-184.49299999999999</v>
      </c>
      <c r="S410" s="176">
        <v>-51.259</v>
      </c>
      <c r="T410" s="176">
        <v>-50.412999999999997</v>
      </c>
      <c r="U410" s="176">
        <v>-24.951000000000001</v>
      </c>
      <c r="V410" s="176">
        <v>49.634</v>
      </c>
      <c r="W410" s="176">
        <v>50.13</v>
      </c>
      <c r="X410" s="176">
        <v>52.551000000000002</v>
      </c>
      <c r="Y410" s="176">
        <v>51.515000000000001</v>
      </c>
      <c r="Z410" s="176">
        <v>51.402000000000001</v>
      </c>
      <c r="AA410" s="176">
        <v>26.204999999999998</v>
      </c>
      <c r="AB410" s="176">
        <v>217.20500000000001</v>
      </c>
      <c r="AC410" s="176">
        <v>216.22200000000001</v>
      </c>
      <c r="AD410" s="176">
        <v>216.012</v>
      </c>
      <c r="AE410" s="176">
        <v>0</v>
      </c>
      <c r="AF410" s="176">
        <v>26.423999999999999</v>
      </c>
      <c r="AG410" s="176">
        <v>26.109000000000002</v>
      </c>
      <c r="AH410" s="176">
        <v>77.908000000000001</v>
      </c>
      <c r="AI410" s="176">
        <v>76.906000000000006</v>
      </c>
      <c r="AJ410" s="176">
        <v>52.216999999999999</v>
      </c>
      <c r="AK410" s="176">
        <v>0</v>
      </c>
      <c r="AL410" s="176">
        <v>0</v>
      </c>
      <c r="AM410" s="176">
        <v>0</v>
      </c>
      <c r="AN410" s="176">
        <v>-28.434000000000001</v>
      </c>
      <c r="AO410" s="176">
        <v>-27.170999999999999</v>
      </c>
      <c r="AP410" s="176">
        <v>-26.341000000000001</v>
      </c>
      <c r="AQ410" s="176">
        <v>78.454999999999998</v>
      </c>
      <c r="AR410" s="176">
        <v>78.543999999999997</v>
      </c>
      <c r="AS410" s="176">
        <v>78.606999999999999</v>
      </c>
      <c r="AT410" s="176">
        <v>-52.801000000000002</v>
      </c>
      <c r="AU410" s="176">
        <v>-27.481999999999999</v>
      </c>
      <c r="AV410" s="176">
        <v>-28.190999999999999</v>
      </c>
      <c r="AW410" s="176">
        <v>-84.382000000000005</v>
      </c>
      <c r="AX410" s="176">
        <v>-83.8</v>
      </c>
      <c r="AY410" s="176">
        <v>-111.157</v>
      </c>
      <c r="AZ410" s="176">
        <v>27.879000000000001</v>
      </c>
      <c r="BA410" s="176">
        <v>27.161000000000001</v>
      </c>
      <c r="BB410" s="176">
        <v>26.864000000000001</v>
      </c>
      <c r="BC410" s="176">
        <v>26.811</v>
      </c>
      <c r="BD410" s="176">
        <v>26.379000000000001</v>
      </c>
      <c r="BE410" s="176">
        <v>0</v>
      </c>
      <c r="BF410" s="176">
        <v>-77.254000000000005</v>
      </c>
      <c r="BG410" s="176">
        <v>-75.741</v>
      </c>
      <c r="BH410" s="176">
        <v>-74.308999999999997</v>
      </c>
      <c r="BI410" s="176">
        <v>-74.424999999999997</v>
      </c>
      <c r="BJ410" s="176">
        <v>-73.102999999999994</v>
      </c>
      <c r="BK410" s="176">
        <v>-70.828000000000003</v>
      </c>
      <c r="BL410" s="176">
        <v>96.477000000000004</v>
      </c>
      <c r="BM410" s="176">
        <v>98.385999999999996</v>
      </c>
      <c r="BN410" s="176">
        <v>79.236999999999995</v>
      </c>
      <c r="BO410" s="176">
        <v>0</v>
      </c>
      <c r="BP410" s="176">
        <v>0</v>
      </c>
      <c r="BQ410" s="176">
        <v>0</v>
      </c>
      <c r="BR410" s="176">
        <v>-54.625999999999998</v>
      </c>
      <c r="BS410" s="176">
        <v>-55.042999999999999</v>
      </c>
      <c r="BT410" s="176">
        <v>-55.953000000000003</v>
      </c>
      <c r="BU410" s="176">
        <v>-226.6</v>
      </c>
      <c r="BV410" s="176">
        <v>-254.791</v>
      </c>
      <c r="BW410" s="176">
        <v>-253.52699999999999</v>
      </c>
      <c r="BX410" s="176">
        <v>56.44</v>
      </c>
      <c r="BY410" s="176">
        <v>55.768999999999998</v>
      </c>
      <c r="BZ410" s="176">
        <v>27.795999999999999</v>
      </c>
      <c r="CA410" s="176">
        <v>111.72</v>
      </c>
      <c r="CB410" s="176">
        <v>82.808999999999997</v>
      </c>
      <c r="CC410" s="176">
        <v>81.72</v>
      </c>
      <c r="CD410" s="176">
        <v>-54.429000000000002</v>
      </c>
      <c r="CE410" s="176">
        <v>-53.57</v>
      </c>
      <c r="CF410" s="176">
        <v>-80.183000000000007</v>
      </c>
      <c r="CG410" s="176">
        <v>52.749000000000002</v>
      </c>
      <c r="CH410" s="176">
        <v>52.892000000000003</v>
      </c>
      <c r="CI410" s="176">
        <v>81.64</v>
      </c>
      <c r="CJ410" s="176">
        <v>-83.944000000000003</v>
      </c>
      <c r="CK410" s="176">
        <v>-85.241</v>
      </c>
      <c r="CL410" s="176">
        <v>-87.765000000000001</v>
      </c>
      <c r="CM410" s="176">
        <v>-760.62699999999995</v>
      </c>
      <c r="CN410" s="176">
        <v>-760.62699999999995</v>
      </c>
      <c r="CO410" s="176">
        <v>-760.62699999999995</v>
      </c>
      <c r="CP410" s="176">
        <v>-31.85</v>
      </c>
      <c r="CQ410" s="176">
        <v>0</v>
      </c>
      <c r="CR410" s="176">
        <v>0</v>
      </c>
      <c r="CS410" s="176">
        <v>-182.84299999999999</v>
      </c>
      <c r="CT410" s="176">
        <v>-182.84299999999999</v>
      </c>
      <c r="CU410" s="176">
        <v>-146.274</v>
      </c>
      <c r="CV410" s="176">
        <v>36.569000000000003</v>
      </c>
      <c r="CW410" s="176">
        <v>0</v>
      </c>
      <c r="CX410" s="176">
        <v>0</v>
      </c>
      <c r="CY410" s="176">
        <v>475.392</v>
      </c>
      <c r="CZ410" s="176">
        <v>511.96</v>
      </c>
      <c r="DA410" s="176">
        <v>511.96</v>
      </c>
      <c r="DB410" s="176">
        <v>73.137</v>
      </c>
      <c r="DC410" s="176">
        <v>0</v>
      </c>
      <c r="DD410" s="176">
        <v>0</v>
      </c>
      <c r="DE410" s="176">
        <v>-36.518999999999998</v>
      </c>
      <c r="DF410" s="176">
        <v>-72.311000000000007</v>
      </c>
      <c r="DG410" s="176">
        <v>-74.188000000000002</v>
      </c>
      <c r="DH410" s="176">
        <v>-37.868000000000002</v>
      </c>
      <c r="DI410" s="176">
        <v>-75.945999999999998</v>
      </c>
      <c r="DJ410" s="176">
        <v>-77.328000000000003</v>
      </c>
      <c r="DK410" s="176">
        <v>39.360999999999997</v>
      </c>
      <c r="DL410" s="176">
        <v>39.71</v>
      </c>
      <c r="DM410" s="176">
        <v>80.954999999999998</v>
      </c>
      <c r="DN410" s="176">
        <v>81.98</v>
      </c>
      <c r="DO410" s="176">
        <v>123.568</v>
      </c>
      <c r="DP410" s="176">
        <v>123.742</v>
      </c>
      <c r="DQ410" s="176">
        <v>82.484999999999999</v>
      </c>
      <c r="DR410" s="176">
        <v>0</v>
      </c>
      <c r="DS410" s="176">
        <v>0</v>
      </c>
      <c r="DT410" s="176">
        <v>126.327</v>
      </c>
      <c r="DU410" s="176">
        <v>125.01300000000001</v>
      </c>
      <c r="DV410" s="176">
        <v>124.44199999999999</v>
      </c>
      <c r="DW410" s="176">
        <v>-414.13499999999999</v>
      </c>
      <c r="DX410" s="176">
        <v>-415.3</v>
      </c>
      <c r="DY410" s="176">
        <v>-457.37200000000001</v>
      </c>
      <c r="DZ410" s="176">
        <v>167.17599999999999</v>
      </c>
      <c r="EA410" s="176">
        <v>124.32599999999999</v>
      </c>
      <c r="EB410" s="176">
        <v>123.955</v>
      </c>
      <c r="EC410" s="176">
        <v>0</v>
      </c>
      <c r="ED410" s="176">
        <v>0</v>
      </c>
      <c r="EE410" s="176">
        <v>0</v>
      </c>
      <c r="EF410" s="277">
        <f t="shared" si="12"/>
        <v>380.65900000000005</v>
      </c>
      <c r="EG410" s="277">
        <f t="shared" si="13"/>
        <v>-495.56800000000015</v>
      </c>
    </row>
    <row r="411" spans="1:137" s="9" customFormat="1" ht="25.5" x14ac:dyDescent="0.2">
      <c r="A411" s="242" t="str">
        <f>IF('1'!$A$1=1,B411,C411)</f>
        <v>Nonfinancial corporations, households, and NPISHs</v>
      </c>
      <c r="B411" s="243" t="s">
        <v>399</v>
      </c>
      <c r="C411" s="243" t="s">
        <v>405</v>
      </c>
      <c r="D411" s="176">
        <v>-4237.8</v>
      </c>
      <c r="E411" s="176">
        <v>-4112.6220000000003</v>
      </c>
      <c r="F411" s="176">
        <v>4837.2920000000004</v>
      </c>
      <c r="G411" s="176">
        <v>-363.35199999999998</v>
      </c>
      <c r="H411" s="176">
        <v>752.94899999999996</v>
      </c>
      <c r="I411" s="176">
        <v>-1061.6420000000001</v>
      </c>
      <c r="J411" s="176">
        <v>-3655.239</v>
      </c>
      <c r="K411" s="176">
        <v>8261.4629999999997</v>
      </c>
      <c r="L411" s="176">
        <v>-1045.604</v>
      </c>
      <c r="M411" s="176">
        <v>4499.3100000000004</v>
      </c>
      <c r="N411" s="176">
        <v>3706.7069999999999</v>
      </c>
      <c r="O411" s="176">
        <v>7865.2179999999998</v>
      </c>
      <c r="P411" s="176">
        <v>3032.462</v>
      </c>
      <c r="Q411" s="176">
        <v>-105.572</v>
      </c>
      <c r="R411" s="176">
        <v>922.46600000000012</v>
      </c>
      <c r="S411" s="176">
        <v>-1281.4749999999999</v>
      </c>
      <c r="T411" s="176">
        <v>403.30399999999997</v>
      </c>
      <c r="U411" s="176">
        <v>-623.78300000000002</v>
      </c>
      <c r="V411" s="176">
        <v>-1960.5250000000001</v>
      </c>
      <c r="W411" s="176">
        <v>2005.1850000000002</v>
      </c>
      <c r="X411" s="176">
        <v>1392.6</v>
      </c>
      <c r="Y411" s="176">
        <v>1983.3100000000002</v>
      </c>
      <c r="Z411" s="176">
        <v>1901.8700000000001</v>
      </c>
      <c r="AA411" s="176">
        <v>3301.7709999999997</v>
      </c>
      <c r="AB411" s="176">
        <v>3393.8269999999998</v>
      </c>
      <c r="AC411" s="176">
        <v>2729.8050000000003</v>
      </c>
      <c r="AD411" s="176">
        <v>4077.2350000000001</v>
      </c>
      <c r="AE411" s="176">
        <v>7305.0569999999998</v>
      </c>
      <c r="AF411" s="176">
        <v>8032.8029999999999</v>
      </c>
      <c r="AG411" s="176">
        <v>8224.2900000000009</v>
      </c>
      <c r="AH411" s="176">
        <v>-4181.0599999999995</v>
      </c>
      <c r="AI411" s="176">
        <v>-2307.174</v>
      </c>
      <c r="AJ411" s="176">
        <v>-3942.4</v>
      </c>
      <c r="AK411" s="176">
        <v>2585.5329999999999</v>
      </c>
      <c r="AL411" s="176">
        <v>373.87400000000002</v>
      </c>
      <c r="AM411" s="176">
        <v>1678.5070000000001</v>
      </c>
      <c r="AN411" s="176">
        <v>2729.6959999999999</v>
      </c>
      <c r="AO411" s="176">
        <v>2200.855</v>
      </c>
      <c r="AP411" s="176">
        <v>2555.0970000000002</v>
      </c>
      <c r="AQ411" s="176">
        <v>3739.7</v>
      </c>
      <c r="AR411" s="176">
        <v>8325.6299999999992</v>
      </c>
      <c r="AS411" s="176">
        <v>707.45899999999995</v>
      </c>
      <c r="AT411" s="176">
        <v>1689.644</v>
      </c>
      <c r="AU411" s="176">
        <v>-247.34</v>
      </c>
      <c r="AV411" s="176">
        <v>-6681.33</v>
      </c>
      <c r="AW411" s="176">
        <v>-1715.77</v>
      </c>
      <c r="AX411" s="176">
        <v>-3240.2850000000003</v>
      </c>
      <c r="AY411" s="176">
        <v>-14200.25</v>
      </c>
      <c r="AZ411" s="176">
        <v>12740.783000000001</v>
      </c>
      <c r="BA411" s="176">
        <v>-8311.1679999999997</v>
      </c>
      <c r="BB411" s="176">
        <v>7548.6539999999995</v>
      </c>
      <c r="BC411" s="176">
        <v>-1984.0510000000002</v>
      </c>
      <c r="BD411" s="176">
        <v>-1450.836</v>
      </c>
      <c r="BE411" s="176">
        <v>-6042.0249999999996</v>
      </c>
      <c r="BF411" s="176">
        <v>-6000.0659999999998</v>
      </c>
      <c r="BG411" s="176">
        <v>-5301.8680000000004</v>
      </c>
      <c r="BH411" s="176">
        <v>-5053.0240000000003</v>
      </c>
      <c r="BI411" s="176">
        <v>-1290.027</v>
      </c>
      <c r="BJ411" s="176">
        <v>-487.351</v>
      </c>
      <c r="BK411" s="176">
        <v>-613.84500000000003</v>
      </c>
      <c r="BL411" s="176">
        <v>530.625</v>
      </c>
      <c r="BM411" s="176">
        <v>-73.789999999999992</v>
      </c>
      <c r="BN411" s="176">
        <v>-924.43000000000006</v>
      </c>
      <c r="BO411" s="176">
        <v>-408.37</v>
      </c>
      <c r="BP411" s="176">
        <v>-107.25700000000001</v>
      </c>
      <c r="BQ411" s="176">
        <v>-133.53700000000001</v>
      </c>
      <c r="BR411" s="176">
        <v>-2485.4690000000001</v>
      </c>
      <c r="BS411" s="176">
        <v>82.563999999999993</v>
      </c>
      <c r="BT411" s="176">
        <v>-419.65</v>
      </c>
      <c r="BU411" s="176">
        <v>3625.5930000000003</v>
      </c>
      <c r="BV411" s="176">
        <v>1160.7170000000001</v>
      </c>
      <c r="BW411" s="176">
        <v>704.24299999999994</v>
      </c>
      <c r="BX411" s="176">
        <v>-2285.8009999999999</v>
      </c>
      <c r="BY411" s="176">
        <v>613.46199999999999</v>
      </c>
      <c r="BZ411" s="176">
        <v>5003.201</v>
      </c>
      <c r="CA411" s="176">
        <v>10250.313999999998</v>
      </c>
      <c r="CB411" s="176">
        <v>11703.608999999999</v>
      </c>
      <c r="CC411" s="176">
        <v>4004.261</v>
      </c>
      <c r="CD411" s="176">
        <v>-2639.8110000000001</v>
      </c>
      <c r="CE411" s="176">
        <v>401.77199999999999</v>
      </c>
      <c r="CF411" s="176">
        <v>-2111.4949999999999</v>
      </c>
      <c r="CG411" s="176">
        <v>4800.1909999999998</v>
      </c>
      <c r="CH411" s="176">
        <v>-1348.758</v>
      </c>
      <c r="CI411" s="176">
        <v>-1360.673</v>
      </c>
      <c r="CJ411" s="176">
        <v>12479.647000000001</v>
      </c>
      <c r="CK411" s="176">
        <v>7501.2070000000003</v>
      </c>
      <c r="CL411" s="176">
        <v>82908.385999999999</v>
      </c>
      <c r="CM411" s="176">
        <v>36100.546999999999</v>
      </c>
      <c r="CN411" s="176">
        <v>38148.39</v>
      </c>
      <c r="CO411" s="176">
        <v>35252.154999999999</v>
      </c>
      <c r="CP411" s="176">
        <v>17453.846000000001</v>
      </c>
      <c r="CQ411" s="176">
        <v>10166.071</v>
      </c>
      <c r="CR411" s="176">
        <v>15614.791999999999</v>
      </c>
      <c r="CS411" s="176">
        <v>21356.061999999998</v>
      </c>
      <c r="CT411" s="176">
        <v>12579.598</v>
      </c>
      <c r="CU411" s="176">
        <v>12213.913</v>
      </c>
      <c r="CV411" s="176">
        <v>9727.2479999999996</v>
      </c>
      <c r="CW411" s="176">
        <v>-182.84299999999999</v>
      </c>
      <c r="CX411" s="176">
        <v>-11116.853999999999</v>
      </c>
      <c r="CY411" s="176">
        <v>109.70600000000002</v>
      </c>
      <c r="CZ411" s="176">
        <v>-4351.6639999999998</v>
      </c>
      <c r="DA411" s="176">
        <v>6070.3869999999997</v>
      </c>
      <c r="DB411" s="176">
        <v>-14810.282999999999</v>
      </c>
      <c r="DC411" s="176">
        <v>109.706</v>
      </c>
      <c r="DD411" s="176">
        <v>3583.723</v>
      </c>
      <c r="DE411" s="176">
        <v>-1752.91</v>
      </c>
      <c r="DF411" s="176">
        <v>-3145.5219999999999</v>
      </c>
      <c r="DG411" s="176">
        <v>-4117.4259999999995</v>
      </c>
      <c r="DH411" s="176">
        <v>15147.39</v>
      </c>
      <c r="DI411" s="176">
        <v>-1746.7529999999999</v>
      </c>
      <c r="DJ411" s="176">
        <v>-11560.496999999999</v>
      </c>
      <c r="DK411" s="176">
        <v>-13540.028999999999</v>
      </c>
      <c r="DL411" s="176">
        <v>3573.9050000000002</v>
      </c>
      <c r="DM411" s="176">
        <v>-5019.2120000000004</v>
      </c>
      <c r="DN411" s="176">
        <v>-16764.983</v>
      </c>
      <c r="DO411" s="176">
        <v>-10873.995000000001</v>
      </c>
      <c r="DP411" s="176">
        <v>-13364.145</v>
      </c>
      <c r="DQ411" s="176">
        <v>1154.789</v>
      </c>
      <c r="DR411" s="176">
        <v>909.70600000000002</v>
      </c>
      <c r="DS411" s="176">
        <v>-9435.9539999999997</v>
      </c>
      <c r="DT411" s="176">
        <v>-10864.113000000001</v>
      </c>
      <c r="DU411" s="176">
        <v>-18668.653000000002</v>
      </c>
      <c r="DV411" s="176">
        <v>-11614.596000000001</v>
      </c>
      <c r="DW411" s="176">
        <v>-16938.121999999999</v>
      </c>
      <c r="DX411" s="176">
        <v>-1162.8399999999999</v>
      </c>
      <c r="DY411" s="176">
        <v>-21247.022000000001</v>
      </c>
      <c r="DZ411" s="176">
        <v>-9905.2020000000011</v>
      </c>
      <c r="EA411" s="176">
        <v>-12888.431</v>
      </c>
      <c r="EB411" s="176">
        <v>-26567.666999999998</v>
      </c>
      <c r="EC411" s="176">
        <v>-6410.5730000000003</v>
      </c>
      <c r="ED411" s="176">
        <v>-11578.6</v>
      </c>
      <c r="EE411" s="176">
        <v>-14769.965</v>
      </c>
      <c r="EF411" s="277">
        <f t="shared" si="12"/>
        <v>-61519.778000000006</v>
      </c>
      <c r="EG411" s="277">
        <f t="shared" si="13"/>
        <v>-162615.78400000001</v>
      </c>
    </row>
    <row r="412" spans="1:137" x14ac:dyDescent="0.2">
      <c r="A412" s="257" t="str">
        <f>IF('1'!$A$1=1,B412,C412)</f>
        <v>Short-term</v>
      </c>
      <c r="B412" s="258" t="s">
        <v>173</v>
      </c>
      <c r="C412" s="258" t="s">
        <v>172</v>
      </c>
      <c r="D412" s="176">
        <v>-4127.1109999999999</v>
      </c>
      <c r="E412" s="176">
        <v>-3941.2629999999999</v>
      </c>
      <c r="F412" s="176">
        <v>5000.0860000000002</v>
      </c>
      <c r="G412" s="176">
        <v>-567.73699999999997</v>
      </c>
      <c r="H412" s="176">
        <v>564.71199999999999</v>
      </c>
      <c r="I412" s="176">
        <v>-1273.97</v>
      </c>
      <c r="J412" s="176">
        <v>-3720.511</v>
      </c>
      <c r="K412" s="176">
        <v>8174.9560000000001</v>
      </c>
      <c r="L412" s="176">
        <v>-1132.7380000000001</v>
      </c>
      <c r="M412" s="176">
        <v>4586.6750000000002</v>
      </c>
      <c r="N412" s="176">
        <v>3799.9580000000001</v>
      </c>
      <c r="O412" s="176">
        <v>7982.26</v>
      </c>
      <c r="P412" s="176">
        <v>3178.02</v>
      </c>
      <c r="Q412" s="176">
        <v>52.786000000000001</v>
      </c>
      <c r="R412" s="176">
        <v>1106.9590000000001</v>
      </c>
      <c r="S412" s="176">
        <v>-1230.2159999999999</v>
      </c>
      <c r="T412" s="176">
        <v>453.71699999999998</v>
      </c>
      <c r="U412" s="176">
        <v>-598.83199999999999</v>
      </c>
      <c r="V412" s="176">
        <v>-2010.1590000000001</v>
      </c>
      <c r="W412" s="176">
        <v>1955.0550000000001</v>
      </c>
      <c r="X412" s="176">
        <v>1340.049</v>
      </c>
      <c r="Y412" s="176">
        <v>1931.7950000000001</v>
      </c>
      <c r="Z412" s="176">
        <v>1850.4680000000001</v>
      </c>
      <c r="AA412" s="176">
        <v>3275.5659999999998</v>
      </c>
      <c r="AB412" s="176">
        <v>3176.6219999999998</v>
      </c>
      <c r="AC412" s="176">
        <v>2513.5830000000001</v>
      </c>
      <c r="AD412" s="176">
        <v>3861.223</v>
      </c>
      <c r="AE412" s="176">
        <v>7305.0569999999998</v>
      </c>
      <c r="AF412" s="176">
        <v>8006.3789999999999</v>
      </c>
      <c r="AG412" s="176">
        <v>8198.1810000000005</v>
      </c>
      <c r="AH412" s="176">
        <v>-4258.9679999999998</v>
      </c>
      <c r="AI412" s="176">
        <v>-2384.08</v>
      </c>
      <c r="AJ412" s="176">
        <v>-3994.6170000000002</v>
      </c>
      <c r="AK412" s="176">
        <v>2585.5329999999999</v>
      </c>
      <c r="AL412" s="176">
        <v>373.87400000000002</v>
      </c>
      <c r="AM412" s="176">
        <v>1678.5070000000001</v>
      </c>
      <c r="AN412" s="176">
        <v>2758.13</v>
      </c>
      <c r="AO412" s="176">
        <v>2228.0259999999998</v>
      </c>
      <c r="AP412" s="176">
        <v>2581.4380000000001</v>
      </c>
      <c r="AQ412" s="176">
        <v>3661.2449999999999</v>
      </c>
      <c r="AR412" s="176">
        <v>8247.0859999999993</v>
      </c>
      <c r="AS412" s="176">
        <v>628.85199999999998</v>
      </c>
      <c r="AT412" s="176">
        <v>1742.4449999999999</v>
      </c>
      <c r="AU412" s="176">
        <v>-219.858</v>
      </c>
      <c r="AV412" s="176">
        <v>-6653.1390000000001</v>
      </c>
      <c r="AW412" s="176">
        <v>-1631.3879999999999</v>
      </c>
      <c r="AX412" s="176">
        <v>-3156.4850000000001</v>
      </c>
      <c r="AY412" s="176">
        <v>-14089.093000000001</v>
      </c>
      <c r="AZ412" s="176">
        <v>12712.904</v>
      </c>
      <c r="BA412" s="176">
        <v>-8338.3289999999997</v>
      </c>
      <c r="BB412" s="176">
        <v>7521.79</v>
      </c>
      <c r="BC412" s="176">
        <v>-2010.8620000000001</v>
      </c>
      <c r="BD412" s="176">
        <v>-1477.2149999999999</v>
      </c>
      <c r="BE412" s="176">
        <v>-6042.0249999999996</v>
      </c>
      <c r="BF412" s="176">
        <v>-5922.8119999999999</v>
      </c>
      <c r="BG412" s="176">
        <v>-5226.1270000000004</v>
      </c>
      <c r="BH412" s="176">
        <v>-4978.7150000000001</v>
      </c>
      <c r="BI412" s="176">
        <v>-1215.6020000000001</v>
      </c>
      <c r="BJ412" s="176">
        <v>-414.24799999999999</v>
      </c>
      <c r="BK412" s="176">
        <v>-543.01700000000005</v>
      </c>
      <c r="BL412" s="176">
        <v>434.14800000000002</v>
      </c>
      <c r="BM412" s="176">
        <v>-172.17599999999999</v>
      </c>
      <c r="BN412" s="176">
        <v>-1003.667</v>
      </c>
      <c r="BO412" s="176">
        <v>-408.37</v>
      </c>
      <c r="BP412" s="176">
        <v>-107.25700000000001</v>
      </c>
      <c r="BQ412" s="176">
        <v>-133.53700000000001</v>
      </c>
      <c r="BR412" s="176">
        <v>-2430.8429999999998</v>
      </c>
      <c r="BS412" s="176">
        <v>137.607</v>
      </c>
      <c r="BT412" s="176">
        <v>-363.697</v>
      </c>
      <c r="BU412" s="176">
        <v>3852.1930000000002</v>
      </c>
      <c r="BV412" s="176">
        <v>1415.508</v>
      </c>
      <c r="BW412" s="176">
        <v>957.77</v>
      </c>
      <c r="BX412" s="176">
        <v>-2342.241</v>
      </c>
      <c r="BY412" s="176">
        <v>557.69299999999998</v>
      </c>
      <c r="BZ412" s="176">
        <v>4975.4049999999997</v>
      </c>
      <c r="CA412" s="176">
        <v>10138.593999999999</v>
      </c>
      <c r="CB412" s="176">
        <v>11620.8</v>
      </c>
      <c r="CC412" s="176">
        <v>3922.5410000000002</v>
      </c>
      <c r="CD412" s="176">
        <v>-2585.3820000000001</v>
      </c>
      <c r="CE412" s="176">
        <v>455.34199999999998</v>
      </c>
      <c r="CF412" s="176">
        <v>-2031.3119999999999</v>
      </c>
      <c r="CG412" s="176">
        <v>4747.442</v>
      </c>
      <c r="CH412" s="176">
        <v>-1401.65</v>
      </c>
      <c r="CI412" s="176">
        <v>-1442.3130000000001</v>
      </c>
      <c r="CJ412" s="176">
        <v>12563.591</v>
      </c>
      <c r="CK412" s="176">
        <v>7586.4480000000003</v>
      </c>
      <c r="CL412" s="176">
        <v>82996.150999999998</v>
      </c>
      <c r="CM412" s="176">
        <v>36861.173999999999</v>
      </c>
      <c r="CN412" s="176">
        <v>38909.017</v>
      </c>
      <c r="CO412" s="176">
        <v>36012.781999999999</v>
      </c>
      <c r="CP412" s="176">
        <v>17485.696</v>
      </c>
      <c r="CQ412" s="176">
        <v>10166.071</v>
      </c>
      <c r="CR412" s="176">
        <v>15614.791999999999</v>
      </c>
      <c r="CS412" s="176">
        <v>21538.904999999999</v>
      </c>
      <c r="CT412" s="176">
        <v>12762.441000000001</v>
      </c>
      <c r="CU412" s="176">
        <v>12360.187</v>
      </c>
      <c r="CV412" s="176">
        <v>9690.6790000000001</v>
      </c>
      <c r="CW412" s="176">
        <v>-182.84299999999999</v>
      </c>
      <c r="CX412" s="176">
        <v>-11116.853999999999</v>
      </c>
      <c r="CY412" s="176">
        <v>-365.68599999999998</v>
      </c>
      <c r="CZ412" s="176">
        <v>-4863.6239999999998</v>
      </c>
      <c r="DA412" s="176">
        <v>5558.4269999999997</v>
      </c>
      <c r="DB412" s="176">
        <v>-14883.42</v>
      </c>
      <c r="DC412" s="176">
        <v>109.706</v>
      </c>
      <c r="DD412" s="176">
        <v>3583.723</v>
      </c>
      <c r="DE412" s="176">
        <v>-1716.3910000000001</v>
      </c>
      <c r="DF412" s="176">
        <v>-3073.2109999999998</v>
      </c>
      <c r="DG412" s="176">
        <v>-4043.2379999999998</v>
      </c>
      <c r="DH412" s="176">
        <v>15185.258</v>
      </c>
      <c r="DI412" s="176">
        <v>-1670.807</v>
      </c>
      <c r="DJ412" s="176">
        <v>-11483.169</v>
      </c>
      <c r="DK412" s="176">
        <v>-13579.39</v>
      </c>
      <c r="DL412" s="176">
        <v>3534.1950000000002</v>
      </c>
      <c r="DM412" s="176">
        <v>-5100.1670000000004</v>
      </c>
      <c r="DN412" s="176">
        <v>-16846.963</v>
      </c>
      <c r="DO412" s="176">
        <v>-10997.563</v>
      </c>
      <c r="DP412" s="176">
        <v>-13487.887000000001</v>
      </c>
      <c r="DQ412" s="176">
        <v>1072.3040000000001</v>
      </c>
      <c r="DR412" s="176">
        <v>909.70600000000002</v>
      </c>
      <c r="DS412" s="176">
        <v>-9435.9539999999997</v>
      </c>
      <c r="DT412" s="176">
        <v>-10990.44</v>
      </c>
      <c r="DU412" s="176">
        <v>-18793.666000000001</v>
      </c>
      <c r="DV412" s="176">
        <v>-11739.038</v>
      </c>
      <c r="DW412" s="176">
        <v>-16523.987000000001</v>
      </c>
      <c r="DX412" s="176">
        <v>-747.54</v>
      </c>
      <c r="DY412" s="176">
        <v>-20789.650000000001</v>
      </c>
      <c r="DZ412" s="176">
        <v>-10072.378000000001</v>
      </c>
      <c r="EA412" s="176">
        <v>-13012.757</v>
      </c>
      <c r="EB412" s="176">
        <v>-26691.621999999999</v>
      </c>
      <c r="EC412" s="176">
        <v>-6410.5730000000003</v>
      </c>
      <c r="ED412" s="176">
        <v>-11578.6</v>
      </c>
      <c r="EE412" s="176">
        <v>-14769.965</v>
      </c>
      <c r="EF412" s="277">
        <f t="shared" si="12"/>
        <v>-61900.436999999998</v>
      </c>
      <c r="EG412" s="277">
        <f t="shared" si="13"/>
        <v>-162120.21599999999</v>
      </c>
    </row>
    <row r="413" spans="1:137" x14ac:dyDescent="0.2">
      <c r="A413" s="257" t="str">
        <f>IF('1'!$A$1=1,B413,C413)</f>
        <v>Long-term</v>
      </c>
      <c r="B413" s="258" t="s">
        <v>175</v>
      </c>
      <c r="C413" s="258" t="s">
        <v>174</v>
      </c>
      <c r="D413" s="176">
        <v>-110.68899999999999</v>
      </c>
      <c r="E413" s="176">
        <v>-171.35900000000001</v>
      </c>
      <c r="F413" s="176">
        <v>-162.79400000000001</v>
      </c>
      <c r="G413" s="176">
        <v>204.38499999999999</v>
      </c>
      <c r="H413" s="176">
        <v>188.23699999999999</v>
      </c>
      <c r="I413" s="176">
        <v>212.328</v>
      </c>
      <c r="J413" s="176">
        <v>65.272000000000006</v>
      </c>
      <c r="K413" s="176">
        <v>86.507000000000005</v>
      </c>
      <c r="L413" s="176">
        <v>87.134</v>
      </c>
      <c r="M413" s="176">
        <v>-87.364999999999995</v>
      </c>
      <c r="N413" s="176">
        <v>-93.251000000000005</v>
      </c>
      <c r="O413" s="176">
        <v>-117.042</v>
      </c>
      <c r="P413" s="176">
        <v>-145.55799999999999</v>
      </c>
      <c r="Q413" s="176">
        <v>-158.358</v>
      </c>
      <c r="R413" s="176">
        <v>-184.49299999999999</v>
      </c>
      <c r="S413" s="176">
        <v>-51.259</v>
      </c>
      <c r="T413" s="176">
        <v>-50.412999999999997</v>
      </c>
      <c r="U413" s="176">
        <v>-24.951000000000001</v>
      </c>
      <c r="V413" s="176">
        <v>49.634</v>
      </c>
      <c r="W413" s="176">
        <v>50.13</v>
      </c>
      <c r="X413" s="176">
        <v>52.551000000000002</v>
      </c>
      <c r="Y413" s="176">
        <v>51.515000000000001</v>
      </c>
      <c r="Z413" s="176">
        <v>51.402000000000001</v>
      </c>
      <c r="AA413" s="176">
        <v>26.204999999999998</v>
      </c>
      <c r="AB413" s="176">
        <v>217.20500000000001</v>
      </c>
      <c r="AC413" s="176">
        <v>216.22200000000001</v>
      </c>
      <c r="AD413" s="176">
        <v>216.012</v>
      </c>
      <c r="AE413" s="176">
        <v>0</v>
      </c>
      <c r="AF413" s="176">
        <v>26.423999999999999</v>
      </c>
      <c r="AG413" s="176">
        <v>26.109000000000002</v>
      </c>
      <c r="AH413" s="176">
        <v>77.908000000000001</v>
      </c>
      <c r="AI413" s="176">
        <v>76.906000000000006</v>
      </c>
      <c r="AJ413" s="176">
        <v>52.216999999999999</v>
      </c>
      <c r="AK413" s="176">
        <v>0</v>
      </c>
      <c r="AL413" s="176">
        <v>0</v>
      </c>
      <c r="AM413" s="176">
        <v>0</v>
      </c>
      <c r="AN413" s="176">
        <v>-28.434000000000001</v>
      </c>
      <c r="AO413" s="176">
        <v>-27.170999999999999</v>
      </c>
      <c r="AP413" s="176">
        <v>-26.341000000000001</v>
      </c>
      <c r="AQ413" s="176">
        <v>78.454999999999998</v>
      </c>
      <c r="AR413" s="176">
        <v>78.543999999999997</v>
      </c>
      <c r="AS413" s="176">
        <v>78.606999999999999</v>
      </c>
      <c r="AT413" s="176">
        <v>-52.801000000000002</v>
      </c>
      <c r="AU413" s="176">
        <v>-27.481999999999999</v>
      </c>
      <c r="AV413" s="176">
        <v>-28.190999999999999</v>
      </c>
      <c r="AW413" s="176">
        <v>-84.382000000000005</v>
      </c>
      <c r="AX413" s="176">
        <v>-83.8</v>
      </c>
      <c r="AY413" s="176">
        <v>-111.157</v>
      </c>
      <c r="AZ413" s="176">
        <v>27.879000000000001</v>
      </c>
      <c r="BA413" s="176">
        <v>27.161000000000001</v>
      </c>
      <c r="BB413" s="176">
        <v>26.864000000000001</v>
      </c>
      <c r="BC413" s="176">
        <v>26.811</v>
      </c>
      <c r="BD413" s="176">
        <v>26.379000000000001</v>
      </c>
      <c r="BE413" s="176">
        <v>0</v>
      </c>
      <c r="BF413" s="176">
        <v>-77.254000000000005</v>
      </c>
      <c r="BG413" s="176">
        <v>-75.741</v>
      </c>
      <c r="BH413" s="176">
        <v>-74.308999999999997</v>
      </c>
      <c r="BI413" s="176">
        <v>-74.424999999999997</v>
      </c>
      <c r="BJ413" s="176">
        <v>-73.102999999999994</v>
      </c>
      <c r="BK413" s="176">
        <v>-70.828000000000003</v>
      </c>
      <c r="BL413" s="176">
        <v>96.477000000000004</v>
      </c>
      <c r="BM413" s="176">
        <v>98.385999999999996</v>
      </c>
      <c r="BN413" s="176">
        <v>79.236999999999995</v>
      </c>
      <c r="BO413" s="176">
        <v>0</v>
      </c>
      <c r="BP413" s="176">
        <v>0</v>
      </c>
      <c r="BQ413" s="176">
        <v>0</v>
      </c>
      <c r="BR413" s="176">
        <v>-54.625999999999998</v>
      </c>
      <c r="BS413" s="176">
        <v>-55.042999999999999</v>
      </c>
      <c r="BT413" s="176">
        <v>-55.953000000000003</v>
      </c>
      <c r="BU413" s="176">
        <v>-226.6</v>
      </c>
      <c r="BV413" s="176">
        <v>-254.791</v>
      </c>
      <c r="BW413" s="176">
        <v>-253.52699999999999</v>
      </c>
      <c r="BX413" s="176">
        <v>56.44</v>
      </c>
      <c r="BY413" s="176">
        <v>55.768999999999998</v>
      </c>
      <c r="BZ413" s="176">
        <v>27.795999999999999</v>
      </c>
      <c r="CA413" s="176">
        <v>111.72</v>
      </c>
      <c r="CB413" s="176">
        <v>82.808999999999997</v>
      </c>
      <c r="CC413" s="176">
        <v>81.72</v>
      </c>
      <c r="CD413" s="176">
        <v>-54.429000000000002</v>
      </c>
      <c r="CE413" s="176">
        <v>-53.57</v>
      </c>
      <c r="CF413" s="176">
        <v>-80.183000000000007</v>
      </c>
      <c r="CG413" s="176">
        <v>52.749000000000002</v>
      </c>
      <c r="CH413" s="176">
        <v>52.892000000000003</v>
      </c>
      <c r="CI413" s="176">
        <v>81.64</v>
      </c>
      <c r="CJ413" s="176">
        <v>-83.944000000000003</v>
      </c>
      <c r="CK413" s="176">
        <v>-85.241</v>
      </c>
      <c r="CL413" s="176">
        <v>-87.765000000000001</v>
      </c>
      <c r="CM413" s="176">
        <v>-760.62699999999995</v>
      </c>
      <c r="CN413" s="176">
        <v>-760.62699999999995</v>
      </c>
      <c r="CO413" s="176">
        <v>-760.62699999999995</v>
      </c>
      <c r="CP413" s="176">
        <v>-31.85</v>
      </c>
      <c r="CQ413" s="176">
        <v>0</v>
      </c>
      <c r="CR413" s="176">
        <v>0</v>
      </c>
      <c r="CS413" s="176">
        <v>-182.84299999999999</v>
      </c>
      <c r="CT413" s="176">
        <v>-182.84299999999999</v>
      </c>
      <c r="CU413" s="176">
        <v>-146.274</v>
      </c>
      <c r="CV413" s="176">
        <v>36.569000000000003</v>
      </c>
      <c r="CW413" s="176">
        <v>0</v>
      </c>
      <c r="CX413" s="176">
        <v>0</v>
      </c>
      <c r="CY413" s="176">
        <v>475.392</v>
      </c>
      <c r="CZ413" s="176">
        <v>511.96</v>
      </c>
      <c r="DA413" s="176">
        <v>511.96</v>
      </c>
      <c r="DB413" s="176">
        <v>73.137</v>
      </c>
      <c r="DC413" s="176">
        <v>0</v>
      </c>
      <c r="DD413" s="176">
        <v>0</v>
      </c>
      <c r="DE413" s="176">
        <v>-36.518999999999998</v>
      </c>
      <c r="DF413" s="176">
        <v>-72.311000000000007</v>
      </c>
      <c r="DG413" s="176">
        <v>-74.188000000000002</v>
      </c>
      <c r="DH413" s="176">
        <v>-37.868000000000002</v>
      </c>
      <c r="DI413" s="176">
        <v>-75.945999999999998</v>
      </c>
      <c r="DJ413" s="176">
        <v>-77.328000000000003</v>
      </c>
      <c r="DK413" s="176">
        <v>39.360999999999997</v>
      </c>
      <c r="DL413" s="176">
        <v>39.71</v>
      </c>
      <c r="DM413" s="176">
        <v>80.954999999999998</v>
      </c>
      <c r="DN413" s="176">
        <v>81.98</v>
      </c>
      <c r="DO413" s="176">
        <v>123.568</v>
      </c>
      <c r="DP413" s="176">
        <v>123.742</v>
      </c>
      <c r="DQ413" s="176">
        <v>82.484999999999999</v>
      </c>
      <c r="DR413" s="176">
        <v>0</v>
      </c>
      <c r="DS413" s="176">
        <v>0</v>
      </c>
      <c r="DT413" s="176">
        <v>126.327</v>
      </c>
      <c r="DU413" s="176">
        <v>125.01300000000001</v>
      </c>
      <c r="DV413" s="176">
        <v>124.44199999999999</v>
      </c>
      <c r="DW413" s="176">
        <v>-414.13499999999999</v>
      </c>
      <c r="DX413" s="176">
        <v>-415.3</v>
      </c>
      <c r="DY413" s="176">
        <v>-457.37200000000001</v>
      </c>
      <c r="DZ413" s="176">
        <v>167.17599999999999</v>
      </c>
      <c r="EA413" s="176">
        <v>124.32599999999999</v>
      </c>
      <c r="EB413" s="176">
        <v>123.955</v>
      </c>
      <c r="EC413" s="176">
        <v>0</v>
      </c>
      <c r="ED413" s="176">
        <v>0</v>
      </c>
      <c r="EE413" s="176">
        <v>0</v>
      </c>
      <c r="EF413" s="277">
        <f t="shared" si="12"/>
        <v>380.65900000000005</v>
      </c>
      <c r="EG413" s="277">
        <f t="shared" si="13"/>
        <v>-495.56800000000015</v>
      </c>
    </row>
    <row r="414" spans="1:137" x14ac:dyDescent="0.2">
      <c r="A414" s="182" t="str">
        <f>IF('1'!$A$1=1,B414,C414)</f>
        <v>Liabilities</v>
      </c>
      <c r="B414" s="183" t="s">
        <v>145</v>
      </c>
      <c r="C414" s="183" t="s">
        <v>144</v>
      </c>
      <c r="D414" s="179">
        <v>-9139.7309999999998</v>
      </c>
      <c r="E414" s="179">
        <v>-6315.8129999999992</v>
      </c>
      <c r="F414" s="179">
        <v>-10000.171999999999</v>
      </c>
      <c r="G414" s="179">
        <v>749.41300000000001</v>
      </c>
      <c r="H414" s="179">
        <v>1798.712</v>
      </c>
      <c r="I414" s="179">
        <v>-934.24500000000012</v>
      </c>
      <c r="J414" s="179">
        <v>-1044.3530000000001</v>
      </c>
      <c r="K414" s="179">
        <v>12586.837</v>
      </c>
      <c r="L414" s="179">
        <v>12133.364000000001</v>
      </c>
      <c r="M414" s="179">
        <v>-8146.808</v>
      </c>
      <c r="N414" s="179">
        <v>-11259.998</v>
      </c>
      <c r="O414" s="179">
        <v>-18047.866000000002</v>
      </c>
      <c r="P414" s="179">
        <v>5579.7300000000005</v>
      </c>
      <c r="Q414" s="179">
        <v>3747.8130000000001</v>
      </c>
      <c r="R414" s="179">
        <v>3979.7809999999995</v>
      </c>
      <c r="S414" s="179">
        <v>5305.3060000000005</v>
      </c>
      <c r="T414" s="179">
        <v>-478.923</v>
      </c>
      <c r="U414" s="179">
        <v>3044.0639999999999</v>
      </c>
      <c r="V414" s="179">
        <v>-1786.808</v>
      </c>
      <c r="W414" s="179">
        <v>1353.499</v>
      </c>
      <c r="X414" s="179">
        <v>-1602.8040000000001</v>
      </c>
      <c r="Y414" s="179">
        <v>2318.1550000000002</v>
      </c>
      <c r="Z414" s="179">
        <v>-7119.16</v>
      </c>
      <c r="AA414" s="179">
        <v>864.74900000000002</v>
      </c>
      <c r="AB414" s="179">
        <v>-7710.7740000000003</v>
      </c>
      <c r="AC414" s="179">
        <v>6054.2199999999993</v>
      </c>
      <c r="AD414" s="179">
        <v>5076.2939999999999</v>
      </c>
      <c r="AE414" s="179">
        <v>4968.5129999999999</v>
      </c>
      <c r="AF414" s="179">
        <v>8006.3789999999999</v>
      </c>
      <c r="AG414" s="179">
        <v>6083.3640000000005</v>
      </c>
      <c r="AH414" s="179">
        <v>10154.001999999999</v>
      </c>
      <c r="AI414" s="179">
        <v>384.529</v>
      </c>
      <c r="AJ414" s="179">
        <v>6057.1970000000001</v>
      </c>
      <c r="AK414" s="179">
        <v>4584.6559999999999</v>
      </c>
      <c r="AL414" s="179">
        <v>2750.643</v>
      </c>
      <c r="AM414" s="179">
        <v>-4485.1909999999998</v>
      </c>
      <c r="AN414" s="179">
        <v>-6539.8959999999997</v>
      </c>
      <c r="AO414" s="179">
        <v>1630.2630000000001</v>
      </c>
      <c r="AP414" s="179">
        <v>-10352.094000000001</v>
      </c>
      <c r="AQ414" s="179">
        <v>-627.64200000000005</v>
      </c>
      <c r="AR414" s="179">
        <v>16782.165000000001</v>
      </c>
      <c r="AS414" s="179">
        <v>3013.25</v>
      </c>
      <c r="AT414" s="179">
        <v>-1135.23</v>
      </c>
      <c r="AU414" s="179">
        <v>8492.0020000000004</v>
      </c>
      <c r="AV414" s="179">
        <v>1747.8590000000002</v>
      </c>
      <c r="AW414" s="179">
        <v>6581.8080000000009</v>
      </c>
      <c r="AX414" s="179">
        <v>4553.1610000000001</v>
      </c>
      <c r="AY414" s="179">
        <v>5835.7190000000001</v>
      </c>
      <c r="AZ414" s="179">
        <v>-7387.982</v>
      </c>
      <c r="BA414" s="179">
        <v>4182.7439999999997</v>
      </c>
      <c r="BB414" s="179">
        <v>13807.857</v>
      </c>
      <c r="BC414" s="179">
        <v>2332.6009999999997</v>
      </c>
      <c r="BD414" s="179">
        <v>158.273</v>
      </c>
      <c r="BE414" s="179">
        <v>6863.5290000000005</v>
      </c>
      <c r="BF414" s="179">
        <v>8472.1959999999999</v>
      </c>
      <c r="BG414" s="179">
        <v>6311.7470000000003</v>
      </c>
      <c r="BH414" s="179">
        <v>9387.7250000000004</v>
      </c>
      <c r="BI414" s="179">
        <v>7492.0780000000004</v>
      </c>
      <c r="BJ414" s="179">
        <v>7700.1360000000004</v>
      </c>
      <c r="BK414" s="179">
        <v>2148.4589999999998</v>
      </c>
      <c r="BL414" s="179">
        <v>-3714.3810000000003</v>
      </c>
      <c r="BM414" s="179">
        <v>12544.227000000001</v>
      </c>
      <c r="BN414" s="179">
        <v>8980.1790000000001</v>
      </c>
      <c r="BO414" s="179">
        <v>-2232.422</v>
      </c>
      <c r="BP414" s="179">
        <v>4665.6940000000004</v>
      </c>
      <c r="BQ414" s="179">
        <v>5181.2250000000004</v>
      </c>
      <c r="BR414" s="179">
        <v>9177.1139999999996</v>
      </c>
      <c r="BS414" s="179">
        <v>3577.7849999999999</v>
      </c>
      <c r="BT414" s="179">
        <v>8085.2709999999997</v>
      </c>
      <c r="BU414" s="179">
        <v>1472.8979999999999</v>
      </c>
      <c r="BV414" s="179">
        <v>15683.825000000001</v>
      </c>
      <c r="BW414" s="179">
        <v>6901.5820000000003</v>
      </c>
      <c r="BX414" s="179">
        <v>-12332.039999999999</v>
      </c>
      <c r="BY414" s="179">
        <v>8281.7440000000006</v>
      </c>
      <c r="BZ414" s="179">
        <v>13897.78</v>
      </c>
      <c r="CA414" s="179">
        <v>-3798.4810000000002</v>
      </c>
      <c r="CB414" s="179">
        <v>1683.7739999999999</v>
      </c>
      <c r="CC414" s="179">
        <v>-12639.299000000001</v>
      </c>
      <c r="CD414" s="179">
        <v>-1061.3679999999999</v>
      </c>
      <c r="CE414" s="179">
        <v>-3240.9670000000001</v>
      </c>
      <c r="CF414" s="179">
        <v>1576.9390000000001</v>
      </c>
      <c r="CG414" s="179">
        <v>3718.83</v>
      </c>
      <c r="CH414" s="179">
        <v>6532.2160000000003</v>
      </c>
      <c r="CI414" s="179">
        <v>-5524.3320000000003</v>
      </c>
      <c r="CJ414" s="179">
        <v>-14102.56</v>
      </c>
      <c r="CK414" s="179">
        <v>22816.171999999999</v>
      </c>
      <c r="CL414" s="179">
        <v>-9303.0589999999993</v>
      </c>
      <c r="CM414" s="179">
        <v>-9683.3719999999994</v>
      </c>
      <c r="CN414" s="179">
        <v>-14656.705000000002</v>
      </c>
      <c r="CO414" s="179">
        <v>-7781.8029999999999</v>
      </c>
      <c r="CP414" s="179">
        <v>-8599.5220000000008</v>
      </c>
      <c r="CQ414" s="179">
        <v>-11848.227000000001</v>
      </c>
      <c r="CR414" s="179">
        <v>-34520.758999999998</v>
      </c>
      <c r="CS414" s="179">
        <v>-3218.0360000000001</v>
      </c>
      <c r="CT414" s="179">
        <v>2486.665</v>
      </c>
      <c r="CU414" s="179">
        <v>-9800.3850000000002</v>
      </c>
      <c r="CV414" s="179">
        <v>17077.537</v>
      </c>
      <c r="CW414" s="179">
        <v>26402.529000000002</v>
      </c>
      <c r="CX414" s="179">
        <v>27645.862000000001</v>
      </c>
      <c r="CY414" s="179">
        <v>-2888.92</v>
      </c>
      <c r="CZ414" s="179">
        <v>-36.569000000000003</v>
      </c>
      <c r="DA414" s="179">
        <v>329.11700000000002</v>
      </c>
      <c r="DB414" s="179">
        <v>2779.2139999999999</v>
      </c>
      <c r="DC414" s="179">
        <v>-7533.1319999999996</v>
      </c>
      <c r="DD414" s="179">
        <v>-14517.734</v>
      </c>
      <c r="DE414" s="179">
        <v>-2118.0990000000002</v>
      </c>
      <c r="DF414" s="179">
        <v>-16703.804</v>
      </c>
      <c r="DG414" s="179">
        <v>-15579.449000000001</v>
      </c>
      <c r="DH414" s="179">
        <v>13253.966</v>
      </c>
      <c r="DI414" s="179">
        <v>3417.56</v>
      </c>
      <c r="DJ414" s="179">
        <v>25634.144</v>
      </c>
      <c r="DK414" s="179">
        <v>8895.4839999999986</v>
      </c>
      <c r="DL414" s="179">
        <v>-13819.098</v>
      </c>
      <c r="DM414" s="179">
        <v>17364.852999999999</v>
      </c>
      <c r="DN414" s="179">
        <v>11067.348</v>
      </c>
      <c r="DO414" s="179">
        <v>15034.121999999999</v>
      </c>
      <c r="DP414" s="179">
        <v>14560.317999999999</v>
      </c>
      <c r="DQ414" s="179">
        <v>-1154.788</v>
      </c>
      <c r="DR414" s="179">
        <v>34486.120000000003</v>
      </c>
      <c r="DS414" s="179">
        <v>-26679.534</v>
      </c>
      <c r="DT414" s="179">
        <v>12043.164000000001</v>
      </c>
      <c r="DU414" s="179">
        <v>-19168.705999999998</v>
      </c>
      <c r="DV414" s="179">
        <v>39074.819000000003</v>
      </c>
      <c r="DW414" s="179">
        <v>15322.995000000001</v>
      </c>
      <c r="DX414" s="179">
        <v>6810.92</v>
      </c>
      <c r="DY414" s="179">
        <v>11309.57</v>
      </c>
      <c r="DZ414" s="179">
        <v>-20646.286</v>
      </c>
      <c r="EA414" s="179">
        <v>-10733.451999999999</v>
      </c>
      <c r="EB414" s="179">
        <v>32558.82</v>
      </c>
      <c r="EC414" s="179">
        <v>-4703.8620000000001</v>
      </c>
      <c r="ED414" s="179">
        <v>-1473.64</v>
      </c>
      <c r="EE414" s="179">
        <v>5148.3879999999999</v>
      </c>
      <c r="EF414" s="278">
        <f t="shared" si="12"/>
        <v>102060.49500000001</v>
      </c>
      <c r="EG414" s="278">
        <f t="shared" si="13"/>
        <v>65542.73000000001</v>
      </c>
    </row>
    <row r="415" spans="1:137" x14ac:dyDescent="0.2">
      <c r="A415" s="201" t="str">
        <f>IF('1'!$A$1=1,B415,C415)</f>
        <v>Other sectors</v>
      </c>
      <c r="B415" s="202" t="s">
        <v>93</v>
      </c>
      <c r="C415" s="202" t="s">
        <v>94</v>
      </c>
      <c r="D415" s="179">
        <v>-9139.7309999999998</v>
      </c>
      <c r="E415" s="179">
        <v>-6315.8129999999992</v>
      </c>
      <c r="F415" s="179">
        <v>-10000.171999999999</v>
      </c>
      <c r="G415" s="179">
        <v>749.41300000000001</v>
      </c>
      <c r="H415" s="179">
        <v>1798.712</v>
      </c>
      <c r="I415" s="179">
        <v>-934.24500000000012</v>
      </c>
      <c r="J415" s="179">
        <v>-1044.3530000000001</v>
      </c>
      <c r="K415" s="179">
        <v>12586.837</v>
      </c>
      <c r="L415" s="179">
        <v>12133.364000000001</v>
      </c>
      <c r="M415" s="179">
        <v>-8146.808</v>
      </c>
      <c r="N415" s="179">
        <v>-11259.998</v>
      </c>
      <c r="O415" s="179">
        <v>-18047.866000000002</v>
      </c>
      <c r="P415" s="179">
        <v>5579.7300000000005</v>
      </c>
      <c r="Q415" s="179">
        <v>3747.8130000000001</v>
      </c>
      <c r="R415" s="179">
        <v>3979.7809999999995</v>
      </c>
      <c r="S415" s="179">
        <v>5305.3060000000005</v>
      </c>
      <c r="T415" s="179">
        <v>-478.923</v>
      </c>
      <c r="U415" s="179">
        <v>3044.0639999999999</v>
      </c>
      <c r="V415" s="179">
        <v>-1786.808</v>
      </c>
      <c r="W415" s="179">
        <v>1353.499</v>
      </c>
      <c r="X415" s="179">
        <v>-1602.8040000000001</v>
      </c>
      <c r="Y415" s="179">
        <v>2318.1550000000002</v>
      </c>
      <c r="Z415" s="179">
        <v>-7119.16</v>
      </c>
      <c r="AA415" s="179">
        <v>864.74900000000002</v>
      </c>
      <c r="AB415" s="179">
        <v>-7710.7740000000003</v>
      </c>
      <c r="AC415" s="179">
        <v>6054.2199999999993</v>
      </c>
      <c r="AD415" s="179">
        <v>5076.2939999999999</v>
      </c>
      <c r="AE415" s="179">
        <v>4968.5129999999999</v>
      </c>
      <c r="AF415" s="179">
        <v>8006.3789999999999</v>
      </c>
      <c r="AG415" s="179">
        <v>6083.3640000000005</v>
      </c>
      <c r="AH415" s="179">
        <v>10154.001999999999</v>
      </c>
      <c r="AI415" s="179">
        <v>384.529</v>
      </c>
      <c r="AJ415" s="179">
        <v>6057.1970000000001</v>
      </c>
      <c r="AK415" s="179">
        <v>4584.6559999999999</v>
      </c>
      <c r="AL415" s="179">
        <v>2750.643</v>
      </c>
      <c r="AM415" s="179">
        <v>-4485.1909999999998</v>
      </c>
      <c r="AN415" s="179">
        <v>-6539.8959999999997</v>
      </c>
      <c r="AO415" s="179">
        <v>1630.2630000000001</v>
      </c>
      <c r="AP415" s="179">
        <v>-10352.094000000001</v>
      </c>
      <c r="AQ415" s="179">
        <v>-627.64200000000005</v>
      </c>
      <c r="AR415" s="179">
        <v>16782.165000000001</v>
      </c>
      <c r="AS415" s="179">
        <v>3013.25</v>
      </c>
      <c r="AT415" s="179">
        <v>-1135.23</v>
      </c>
      <c r="AU415" s="179">
        <v>8492.0020000000004</v>
      </c>
      <c r="AV415" s="179">
        <v>1747.8590000000002</v>
      </c>
      <c r="AW415" s="179">
        <v>6581.8080000000009</v>
      </c>
      <c r="AX415" s="179">
        <v>4553.1610000000001</v>
      </c>
      <c r="AY415" s="179">
        <v>5835.7190000000001</v>
      </c>
      <c r="AZ415" s="179">
        <v>-7387.982</v>
      </c>
      <c r="BA415" s="179">
        <v>4182.7439999999997</v>
      </c>
      <c r="BB415" s="179">
        <v>13807.857</v>
      </c>
      <c r="BC415" s="179">
        <v>2332.6009999999997</v>
      </c>
      <c r="BD415" s="179">
        <v>158.273</v>
      </c>
      <c r="BE415" s="179">
        <v>6863.5290000000005</v>
      </c>
      <c r="BF415" s="179">
        <v>8472.1959999999999</v>
      </c>
      <c r="BG415" s="179">
        <v>6311.7470000000003</v>
      </c>
      <c r="BH415" s="179">
        <v>9387.7250000000004</v>
      </c>
      <c r="BI415" s="179">
        <v>7492.0780000000004</v>
      </c>
      <c r="BJ415" s="179">
        <v>7700.1360000000004</v>
      </c>
      <c r="BK415" s="179">
        <v>2148.4589999999998</v>
      </c>
      <c r="BL415" s="179">
        <v>-3714.3810000000003</v>
      </c>
      <c r="BM415" s="179">
        <v>12544.227000000001</v>
      </c>
      <c r="BN415" s="179">
        <v>8980.1790000000001</v>
      </c>
      <c r="BO415" s="179">
        <v>-2232.422</v>
      </c>
      <c r="BP415" s="179">
        <v>4665.6940000000004</v>
      </c>
      <c r="BQ415" s="179">
        <v>5181.2250000000004</v>
      </c>
      <c r="BR415" s="179">
        <v>9177.1139999999996</v>
      </c>
      <c r="BS415" s="179">
        <v>3577.7849999999999</v>
      </c>
      <c r="BT415" s="179">
        <v>8085.2709999999997</v>
      </c>
      <c r="BU415" s="179">
        <v>1472.8979999999999</v>
      </c>
      <c r="BV415" s="179">
        <v>15683.825000000001</v>
      </c>
      <c r="BW415" s="179">
        <v>6901.5820000000003</v>
      </c>
      <c r="BX415" s="179">
        <v>-12332.039999999999</v>
      </c>
      <c r="BY415" s="179">
        <v>8281.7440000000006</v>
      </c>
      <c r="BZ415" s="179">
        <v>13897.78</v>
      </c>
      <c r="CA415" s="179">
        <v>-3798.4810000000002</v>
      </c>
      <c r="CB415" s="179">
        <v>1683.7739999999999</v>
      </c>
      <c r="CC415" s="179">
        <v>-12639.299000000001</v>
      </c>
      <c r="CD415" s="179">
        <v>-1061.3679999999999</v>
      </c>
      <c r="CE415" s="179">
        <v>-3240.9670000000001</v>
      </c>
      <c r="CF415" s="179">
        <v>1576.9390000000001</v>
      </c>
      <c r="CG415" s="179">
        <v>3718.83</v>
      </c>
      <c r="CH415" s="179">
        <v>6532.2160000000003</v>
      </c>
      <c r="CI415" s="179">
        <v>-5524.3320000000003</v>
      </c>
      <c r="CJ415" s="179">
        <v>-14102.56</v>
      </c>
      <c r="CK415" s="179">
        <v>22816.171999999999</v>
      </c>
      <c r="CL415" s="179">
        <v>-9303.0589999999993</v>
      </c>
      <c r="CM415" s="179">
        <v>-9683.3719999999994</v>
      </c>
      <c r="CN415" s="179">
        <v>-14656.705000000002</v>
      </c>
      <c r="CO415" s="179">
        <v>-7781.8029999999999</v>
      </c>
      <c r="CP415" s="179">
        <v>-8599.5220000000008</v>
      </c>
      <c r="CQ415" s="179">
        <v>-11848.227000000001</v>
      </c>
      <c r="CR415" s="179">
        <v>-34520.758999999998</v>
      </c>
      <c r="CS415" s="179">
        <v>-3218.0360000000001</v>
      </c>
      <c r="CT415" s="179">
        <v>2486.665</v>
      </c>
      <c r="CU415" s="179">
        <v>-9800.3850000000002</v>
      </c>
      <c r="CV415" s="179">
        <v>17077.537</v>
      </c>
      <c r="CW415" s="179">
        <v>26402.529000000002</v>
      </c>
      <c r="CX415" s="179">
        <v>27645.862000000001</v>
      </c>
      <c r="CY415" s="179">
        <v>-2888.92</v>
      </c>
      <c r="CZ415" s="179">
        <v>-36.569000000000003</v>
      </c>
      <c r="DA415" s="179">
        <v>329.11700000000002</v>
      </c>
      <c r="DB415" s="179">
        <v>2779.2139999999999</v>
      </c>
      <c r="DC415" s="179">
        <v>-7533.1319999999996</v>
      </c>
      <c r="DD415" s="179">
        <v>-14517.734</v>
      </c>
      <c r="DE415" s="179">
        <v>-2118.0990000000002</v>
      </c>
      <c r="DF415" s="179">
        <v>-16703.804</v>
      </c>
      <c r="DG415" s="179">
        <v>-15579.449000000001</v>
      </c>
      <c r="DH415" s="179">
        <v>13253.966</v>
      </c>
      <c r="DI415" s="179">
        <v>3417.56</v>
      </c>
      <c r="DJ415" s="179">
        <v>25634.144</v>
      </c>
      <c r="DK415" s="179">
        <v>8895.4839999999986</v>
      </c>
      <c r="DL415" s="179">
        <v>-13819.098</v>
      </c>
      <c r="DM415" s="179">
        <v>17364.852999999999</v>
      </c>
      <c r="DN415" s="179">
        <v>11067.348</v>
      </c>
      <c r="DO415" s="179">
        <v>15034.121999999999</v>
      </c>
      <c r="DP415" s="179">
        <v>14560.317999999999</v>
      </c>
      <c r="DQ415" s="179">
        <v>-1154.788</v>
      </c>
      <c r="DR415" s="179">
        <v>34486.120000000003</v>
      </c>
      <c r="DS415" s="179">
        <v>-26679.534</v>
      </c>
      <c r="DT415" s="179">
        <v>12043.164000000001</v>
      </c>
      <c r="DU415" s="179">
        <v>-19168.705999999998</v>
      </c>
      <c r="DV415" s="179">
        <v>39074.819000000003</v>
      </c>
      <c r="DW415" s="179">
        <v>15322.995000000001</v>
      </c>
      <c r="DX415" s="179">
        <v>6810.92</v>
      </c>
      <c r="DY415" s="179">
        <v>11309.57</v>
      </c>
      <c r="DZ415" s="179">
        <v>-20646.286</v>
      </c>
      <c r="EA415" s="179">
        <v>-10733.451999999999</v>
      </c>
      <c r="EB415" s="179">
        <v>32558.82</v>
      </c>
      <c r="EC415" s="179">
        <v>-4703.8620000000001</v>
      </c>
      <c r="ED415" s="179">
        <v>-1473.64</v>
      </c>
      <c r="EE415" s="179">
        <v>5148.3879999999999</v>
      </c>
      <c r="EF415" s="278">
        <f t="shared" si="12"/>
        <v>102060.49500000001</v>
      </c>
      <c r="EG415" s="278">
        <f t="shared" si="13"/>
        <v>65542.73000000001</v>
      </c>
    </row>
    <row r="416" spans="1:137" x14ac:dyDescent="0.2">
      <c r="A416" s="242" t="str">
        <f>IF('1'!$A$1=1,B416,C416)</f>
        <v>Short-term</v>
      </c>
      <c r="B416" s="243" t="s">
        <v>173</v>
      </c>
      <c r="C416" s="243" t="s">
        <v>172</v>
      </c>
      <c r="D416" s="176">
        <v>-5107.4970000000003</v>
      </c>
      <c r="E416" s="176">
        <v>-73.44</v>
      </c>
      <c r="F416" s="176">
        <v>-4023.3249999999998</v>
      </c>
      <c r="G416" s="176">
        <v>227.095</v>
      </c>
      <c r="H416" s="176">
        <v>1317.6610000000001</v>
      </c>
      <c r="I416" s="176">
        <v>-1443.8330000000001</v>
      </c>
      <c r="J416" s="176">
        <v>-8246.0439999999999</v>
      </c>
      <c r="K416" s="176">
        <v>5428.3440000000001</v>
      </c>
      <c r="L416" s="176">
        <v>4901.2690000000002</v>
      </c>
      <c r="M416" s="176">
        <v>-8146.808</v>
      </c>
      <c r="N416" s="176">
        <v>-11259.998</v>
      </c>
      <c r="O416" s="176">
        <v>-18071.274000000001</v>
      </c>
      <c r="P416" s="176">
        <v>7690.3230000000003</v>
      </c>
      <c r="Q416" s="176">
        <v>6044.009</v>
      </c>
      <c r="R416" s="176">
        <v>6299.1229999999996</v>
      </c>
      <c r="S416" s="176">
        <v>4587.68</v>
      </c>
      <c r="T416" s="176">
        <v>-1184.704</v>
      </c>
      <c r="U416" s="176">
        <v>2345.4259999999999</v>
      </c>
      <c r="V416" s="176">
        <v>-1464.19</v>
      </c>
      <c r="W416" s="176">
        <v>1679.3420000000001</v>
      </c>
      <c r="X416" s="176">
        <v>-1287.498</v>
      </c>
      <c r="Y416" s="176">
        <v>2034.825</v>
      </c>
      <c r="Z416" s="176">
        <v>-7401.87</v>
      </c>
      <c r="AA416" s="176">
        <v>602.70399999999995</v>
      </c>
      <c r="AB416" s="176">
        <v>-7439.268</v>
      </c>
      <c r="AC416" s="176">
        <v>6324.4979999999996</v>
      </c>
      <c r="AD416" s="176">
        <v>5373.3109999999997</v>
      </c>
      <c r="AE416" s="176">
        <v>4887.9430000000002</v>
      </c>
      <c r="AF416" s="176">
        <v>7927.1080000000002</v>
      </c>
      <c r="AG416" s="176">
        <v>5978.9290000000001</v>
      </c>
      <c r="AH416" s="176">
        <v>10491.602999999999</v>
      </c>
      <c r="AI416" s="176">
        <v>717.78800000000001</v>
      </c>
      <c r="AJ416" s="176">
        <v>6396.6090000000004</v>
      </c>
      <c r="AK416" s="176">
        <v>4451.3810000000003</v>
      </c>
      <c r="AL416" s="176">
        <v>2617.1170000000002</v>
      </c>
      <c r="AM416" s="176">
        <v>-4595.2569999999996</v>
      </c>
      <c r="AN416" s="176">
        <v>-5772.1689999999999</v>
      </c>
      <c r="AO416" s="176">
        <v>2391.0520000000001</v>
      </c>
      <c r="AP416" s="176">
        <v>-9614.5400000000009</v>
      </c>
      <c r="AQ416" s="176">
        <v>-1359.8910000000001</v>
      </c>
      <c r="AR416" s="176">
        <v>16022.909</v>
      </c>
      <c r="AS416" s="176">
        <v>2253.3870000000002</v>
      </c>
      <c r="AT416" s="176">
        <v>-1188.0309999999999</v>
      </c>
      <c r="AU416" s="176">
        <v>8437.0380000000005</v>
      </c>
      <c r="AV416" s="176">
        <v>1691.4760000000001</v>
      </c>
      <c r="AW416" s="176">
        <v>7397.5020000000004</v>
      </c>
      <c r="AX416" s="176">
        <v>5363.232</v>
      </c>
      <c r="AY416" s="176">
        <v>6641.6040000000003</v>
      </c>
      <c r="AZ416" s="176">
        <v>-8391.6319999999996</v>
      </c>
      <c r="BA416" s="176">
        <v>3204.96</v>
      </c>
      <c r="BB416" s="176">
        <v>12813.906000000001</v>
      </c>
      <c r="BC416" s="176">
        <v>2359.4119999999998</v>
      </c>
      <c r="BD416" s="176">
        <v>184.65199999999999</v>
      </c>
      <c r="BE416" s="176">
        <v>6863.5290000000005</v>
      </c>
      <c r="BF416" s="176">
        <v>8446.4449999999997</v>
      </c>
      <c r="BG416" s="176">
        <v>6286.5</v>
      </c>
      <c r="BH416" s="176">
        <v>9387.7250000000004</v>
      </c>
      <c r="BI416" s="176">
        <v>7492.0780000000004</v>
      </c>
      <c r="BJ416" s="176">
        <v>7700.1360000000004</v>
      </c>
      <c r="BK416" s="176">
        <v>2148.4589999999998</v>
      </c>
      <c r="BL416" s="176">
        <v>-3810.8580000000002</v>
      </c>
      <c r="BM416" s="176">
        <v>12445.841</v>
      </c>
      <c r="BN416" s="176">
        <v>8848.1180000000004</v>
      </c>
      <c r="BO416" s="176">
        <v>-2123.5230000000001</v>
      </c>
      <c r="BP416" s="176">
        <v>4772.951</v>
      </c>
      <c r="BQ416" s="176">
        <v>5288.0540000000001</v>
      </c>
      <c r="BR416" s="176">
        <v>9204.4269999999997</v>
      </c>
      <c r="BS416" s="176">
        <v>3577.7849999999999</v>
      </c>
      <c r="BT416" s="176">
        <v>8085.2709999999997</v>
      </c>
      <c r="BU416" s="176">
        <v>1359.598</v>
      </c>
      <c r="BV416" s="176">
        <v>15570.584000000001</v>
      </c>
      <c r="BW416" s="176">
        <v>6760.7330000000002</v>
      </c>
      <c r="BX416" s="176">
        <v>-12444.919</v>
      </c>
      <c r="BY416" s="176">
        <v>8170.2049999999999</v>
      </c>
      <c r="BZ416" s="176">
        <v>13814.393</v>
      </c>
      <c r="CA416" s="176">
        <v>-3882.2710000000002</v>
      </c>
      <c r="CB416" s="176">
        <v>1600.9649999999999</v>
      </c>
      <c r="CC416" s="176">
        <v>-12721.019</v>
      </c>
      <c r="CD416" s="176">
        <v>-979.72400000000005</v>
      </c>
      <c r="CE416" s="176">
        <v>-3187.3969999999999</v>
      </c>
      <c r="CF416" s="176">
        <v>1630.395</v>
      </c>
      <c r="CG416" s="176">
        <v>3455.0830000000001</v>
      </c>
      <c r="CH416" s="176">
        <v>6267.7539999999999</v>
      </c>
      <c r="CI416" s="176">
        <v>-5823.68</v>
      </c>
      <c r="CJ416" s="176">
        <v>-13990.635</v>
      </c>
      <c r="CK416" s="176">
        <v>22901.413</v>
      </c>
      <c r="CL416" s="176">
        <v>-9215.2939999999999</v>
      </c>
      <c r="CM416" s="176">
        <v>-9390.8230000000003</v>
      </c>
      <c r="CN416" s="176">
        <v>-14364.156000000001</v>
      </c>
      <c r="CO416" s="176">
        <v>-7489.2539999999999</v>
      </c>
      <c r="CP416" s="176">
        <v>-8058.0709999999999</v>
      </c>
      <c r="CQ416" s="176">
        <v>-11263.129000000001</v>
      </c>
      <c r="CR416" s="176">
        <v>-33935.661</v>
      </c>
      <c r="CS416" s="176">
        <v>-3071.7620000000002</v>
      </c>
      <c r="CT416" s="176">
        <v>2632.9389999999999</v>
      </c>
      <c r="CU416" s="176">
        <v>-9690.6790000000001</v>
      </c>
      <c r="CV416" s="176">
        <v>16675.281999999999</v>
      </c>
      <c r="CW416" s="176">
        <v>26036.843000000001</v>
      </c>
      <c r="CX416" s="176">
        <v>27280.175999999999</v>
      </c>
      <c r="CY416" s="176">
        <v>-2852.3510000000001</v>
      </c>
      <c r="CZ416" s="176">
        <v>-36.569000000000003</v>
      </c>
      <c r="DA416" s="176">
        <v>329.11700000000002</v>
      </c>
      <c r="DB416" s="176">
        <v>3108.3310000000001</v>
      </c>
      <c r="DC416" s="176">
        <v>-7167.4459999999999</v>
      </c>
      <c r="DD416" s="176">
        <v>-14152.048000000001</v>
      </c>
      <c r="DE416" s="176">
        <v>-1643.3530000000001</v>
      </c>
      <c r="DF416" s="176">
        <v>-16197.628000000001</v>
      </c>
      <c r="DG416" s="176">
        <v>-15060.134</v>
      </c>
      <c r="DH416" s="176">
        <v>13064.624</v>
      </c>
      <c r="DI416" s="176">
        <v>3227.6959999999999</v>
      </c>
      <c r="DJ416" s="176">
        <v>25440.825000000001</v>
      </c>
      <c r="DK416" s="176">
        <v>8934.8449999999993</v>
      </c>
      <c r="DL416" s="176">
        <v>-13779.388000000001</v>
      </c>
      <c r="DM416" s="176">
        <v>17445.808000000001</v>
      </c>
      <c r="DN416" s="176">
        <v>10903.387000000001</v>
      </c>
      <c r="DO416" s="176">
        <v>14828.174999999999</v>
      </c>
      <c r="DP416" s="176">
        <v>14354.081</v>
      </c>
      <c r="DQ416" s="176">
        <v>-1113.546</v>
      </c>
      <c r="DR416" s="176">
        <v>34527.47</v>
      </c>
      <c r="DS416" s="176">
        <v>-26596.03</v>
      </c>
      <c r="DT416" s="176">
        <v>12043.164000000001</v>
      </c>
      <c r="DU416" s="176">
        <v>-19168.705999999998</v>
      </c>
      <c r="DV416" s="176">
        <v>39074.819000000003</v>
      </c>
      <c r="DW416" s="176">
        <v>15322.995000000001</v>
      </c>
      <c r="DX416" s="176">
        <v>6810.92</v>
      </c>
      <c r="DY416" s="176">
        <v>11309.57</v>
      </c>
      <c r="DZ416" s="176">
        <v>-20729.874</v>
      </c>
      <c r="EA416" s="176">
        <v>-10733.451999999999</v>
      </c>
      <c r="EB416" s="176">
        <v>32558.82</v>
      </c>
      <c r="EC416" s="176">
        <v>-4703.8620000000001</v>
      </c>
      <c r="ED416" s="176">
        <v>-1473.64</v>
      </c>
      <c r="EE416" s="176">
        <v>5148.3879999999999</v>
      </c>
      <c r="EF416" s="277">
        <f t="shared" si="12"/>
        <v>101237.94700000001</v>
      </c>
      <c r="EG416" s="277">
        <f t="shared" si="13"/>
        <v>65459.142000000007</v>
      </c>
    </row>
    <row r="417" spans="1:230" s="265" customFormat="1" x14ac:dyDescent="0.2">
      <c r="A417" s="242" t="str">
        <f>IF('1'!$A$1=1,B417,C417)</f>
        <v>Long-term</v>
      </c>
      <c r="B417" s="243" t="s">
        <v>175</v>
      </c>
      <c r="C417" s="243" t="s">
        <v>174</v>
      </c>
      <c r="D417" s="176">
        <v>-4032.2339999999999</v>
      </c>
      <c r="E417" s="176">
        <v>-6242.3729999999996</v>
      </c>
      <c r="F417" s="176">
        <v>-5976.8469999999998</v>
      </c>
      <c r="G417" s="176">
        <v>522.31799999999998</v>
      </c>
      <c r="H417" s="176">
        <v>481.05099999999999</v>
      </c>
      <c r="I417" s="176">
        <v>509.58800000000002</v>
      </c>
      <c r="J417" s="176">
        <v>7201.6909999999998</v>
      </c>
      <c r="K417" s="176">
        <v>7158.4930000000004</v>
      </c>
      <c r="L417" s="176">
        <v>7232.0950000000003</v>
      </c>
      <c r="M417" s="176">
        <v>0</v>
      </c>
      <c r="N417" s="176">
        <v>0</v>
      </c>
      <c r="O417" s="176">
        <v>23.408000000000001</v>
      </c>
      <c r="P417" s="176">
        <v>-2110.5929999999998</v>
      </c>
      <c r="Q417" s="176">
        <v>-2296.1959999999999</v>
      </c>
      <c r="R417" s="176">
        <v>-2319.3420000000001</v>
      </c>
      <c r="S417" s="176">
        <v>717.62599999999998</v>
      </c>
      <c r="T417" s="176">
        <v>705.78099999999995</v>
      </c>
      <c r="U417" s="176">
        <v>698.63800000000003</v>
      </c>
      <c r="V417" s="176">
        <v>-322.61799999999999</v>
      </c>
      <c r="W417" s="176">
        <v>-325.84300000000002</v>
      </c>
      <c r="X417" s="176">
        <v>-315.30599999999998</v>
      </c>
      <c r="Y417" s="176">
        <v>283.33</v>
      </c>
      <c r="Z417" s="176">
        <v>282.70999999999998</v>
      </c>
      <c r="AA417" s="176">
        <v>262.04500000000002</v>
      </c>
      <c r="AB417" s="176">
        <v>-271.50599999999997</v>
      </c>
      <c r="AC417" s="176">
        <v>-270.27800000000002</v>
      </c>
      <c r="AD417" s="176">
        <v>-297.017</v>
      </c>
      <c r="AE417" s="176">
        <v>80.569999999999993</v>
      </c>
      <c r="AF417" s="176">
        <v>79.271000000000001</v>
      </c>
      <c r="AG417" s="176">
        <v>104.435</v>
      </c>
      <c r="AH417" s="176">
        <v>-337.601</v>
      </c>
      <c r="AI417" s="176">
        <v>-333.25900000000001</v>
      </c>
      <c r="AJ417" s="176">
        <v>-339.41199999999998</v>
      </c>
      <c r="AK417" s="176">
        <v>133.27500000000001</v>
      </c>
      <c r="AL417" s="176">
        <v>133.52600000000001</v>
      </c>
      <c r="AM417" s="176">
        <v>110.066</v>
      </c>
      <c r="AN417" s="176">
        <v>-767.72699999999998</v>
      </c>
      <c r="AO417" s="176">
        <v>-760.78899999999999</v>
      </c>
      <c r="AP417" s="176">
        <v>-737.55399999999997</v>
      </c>
      <c r="AQ417" s="176">
        <v>732.24900000000002</v>
      </c>
      <c r="AR417" s="176">
        <v>759.25599999999997</v>
      </c>
      <c r="AS417" s="176">
        <v>759.86300000000006</v>
      </c>
      <c r="AT417" s="176">
        <v>52.801000000000002</v>
      </c>
      <c r="AU417" s="176">
        <v>54.963999999999999</v>
      </c>
      <c r="AV417" s="176">
        <v>56.383000000000003</v>
      </c>
      <c r="AW417" s="176">
        <v>-815.69399999999996</v>
      </c>
      <c r="AX417" s="176">
        <v>-810.07100000000003</v>
      </c>
      <c r="AY417" s="176">
        <v>-805.88499999999999</v>
      </c>
      <c r="AZ417" s="176">
        <v>1003.65</v>
      </c>
      <c r="BA417" s="176">
        <v>977.78399999999999</v>
      </c>
      <c r="BB417" s="176">
        <v>993.95100000000002</v>
      </c>
      <c r="BC417" s="176">
        <v>-26.811</v>
      </c>
      <c r="BD417" s="176">
        <v>-26.379000000000001</v>
      </c>
      <c r="BE417" s="176">
        <v>0</v>
      </c>
      <c r="BF417" s="176">
        <v>25.751000000000001</v>
      </c>
      <c r="BG417" s="176">
        <v>25.247</v>
      </c>
      <c r="BH417" s="176">
        <v>0</v>
      </c>
      <c r="BI417" s="176">
        <v>0</v>
      </c>
      <c r="BJ417" s="176">
        <v>0</v>
      </c>
      <c r="BK417" s="176">
        <v>0</v>
      </c>
      <c r="BL417" s="176">
        <v>96.477000000000004</v>
      </c>
      <c r="BM417" s="176">
        <v>98.385999999999996</v>
      </c>
      <c r="BN417" s="176">
        <v>132.06100000000001</v>
      </c>
      <c r="BO417" s="176">
        <v>-108.899</v>
      </c>
      <c r="BP417" s="176">
        <v>-107.25700000000001</v>
      </c>
      <c r="BQ417" s="176">
        <v>-106.82899999999999</v>
      </c>
      <c r="BR417" s="176">
        <v>-27.312999999999999</v>
      </c>
      <c r="BS417" s="176">
        <v>0</v>
      </c>
      <c r="BT417" s="176">
        <v>0</v>
      </c>
      <c r="BU417" s="176">
        <v>113.3</v>
      </c>
      <c r="BV417" s="176">
        <v>113.241</v>
      </c>
      <c r="BW417" s="176">
        <v>140.84899999999999</v>
      </c>
      <c r="BX417" s="176">
        <v>112.879</v>
      </c>
      <c r="BY417" s="176">
        <v>111.539</v>
      </c>
      <c r="BZ417" s="176">
        <v>83.387</v>
      </c>
      <c r="CA417" s="176">
        <v>83.79</v>
      </c>
      <c r="CB417" s="176">
        <v>82.808999999999997</v>
      </c>
      <c r="CC417" s="176">
        <v>81.72</v>
      </c>
      <c r="CD417" s="176">
        <v>-81.644000000000005</v>
      </c>
      <c r="CE417" s="176">
        <v>-53.57</v>
      </c>
      <c r="CF417" s="176">
        <v>-53.456000000000003</v>
      </c>
      <c r="CG417" s="176">
        <v>263.74700000000001</v>
      </c>
      <c r="CH417" s="176">
        <v>264.46199999999999</v>
      </c>
      <c r="CI417" s="176">
        <v>299.34800000000001</v>
      </c>
      <c r="CJ417" s="176">
        <v>-111.925</v>
      </c>
      <c r="CK417" s="176">
        <v>-85.241</v>
      </c>
      <c r="CL417" s="176">
        <v>-87.765000000000001</v>
      </c>
      <c r="CM417" s="176">
        <v>-292.54899999999998</v>
      </c>
      <c r="CN417" s="176">
        <v>-292.54899999999998</v>
      </c>
      <c r="CO417" s="176">
        <v>-292.54899999999998</v>
      </c>
      <c r="CP417" s="176">
        <v>-541.45100000000002</v>
      </c>
      <c r="CQ417" s="176">
        <v>-585.09799999999996</v>
      </c>
      <c r="CR417" s="176">
        <v>-585.09799999999996</v>
      </c>
      <c r="CS417" s="176">
        <v>-146.274</v>
      </c>
      <c r="CT417" s="176">
        <v>-146.274</v>
      </c>
      <c r="CU417" s="176">
        <v>-109.706</v>
      </c>
      <c r="CV417" s="176">
        <v>402.255</v>
      </c>
      <c r="CW417" s="176">
        <v>365.68599999999998</v>
      </c>
      <c r="CX417" s="176">
        <v>365.68599999999998</v>
      </c>
      <c r="CY417" s="176">
        <v>-36.569000000000003</v>
      </c>
      <c r="CZ417" s="176">
        <v>0</v>
      </c>
      <c r="DA417" s="176">
        <v>0</v>
      </c>
      <c r="DB417" s="176">
        <v>-329.11700000000002</v>
      </c>
      <c r="DC417" s="176">
        <v>-365.68599999999998</v>
      </c>
      <c r="DD417" s="176">
        <v>-365.68599999999998</v>
      </c>
      <c r="DE417" s="176">
        <v>-474.74599999999998</v>
      </c>
      <c r="DF417" s="176">
        <v>-506.17599999999999</v>
      </c>
      <c r="DG417" s="176">
        <v>-519.31500000000005</v>
      </c>
      <c r="DH417" s="176">
        <v>189.34200000000001</v>
      </c>
      <c r="DI417" s="176">
        <v>189.864</v>
      </c>
      <c r="DJ417" s="176">
        <v>193.31899999999999</v>
      </c>
      <c r="DK417" s="176">
        <v>-39.360999999999997</v>
      </c>
      <c r="DL417" s="176">
        <v>-39.71</v>
      </c>
      <c r="DM417" s="176">
        <v>-80.954999999999998</v>
      </c>
      <c r="DN417" s="176">
        <v>163.96100000000001</v>
      </c>
      <c r="DO417" s="176">
        <v>205.947</v>
      </c>
      <c r="DP417" s="176">
        <v>206.23699999999999</v>
      </c>
      <c r="DQ417" s="176">
        <v>-41.241999999999997</v>
      </c>
      <c r="DR417" s="176">
        <v>-41.35</v>
      </c>
      <c r="DS417" s="176">
        <v>-83.504000000000005</v>
      </c>
      <c r="DT417" s="176">
        <v>0</v>
      </c>
      <c r="DU417" s="176">
        <v>0</v>
      </c>
      <c r="DV417" s="176">
        <v>0</v>
      </c>
      <c r="DW417" s="176">
        <v>0</v>
      </c>
      <c r="DX417" s="176">
        <v>0</v>
      </c>
      <c r="DY417" s="176">
        <v>0</v>
      </c>
      <c r="DZ417" s="176">
        <v>83.587999999999994</v>
      </c>
      <c r="EA417" s="176">
        <v>0</v>
      </c>
      <c r="EB417" s="176">
        <v>0</v>
      </c>
      <c r="EC417" s="176">
        <v>0</v>
      </c>
      <c r="ED417" s="176">
        <v>0</v>
      </c>
      <c r="EE417" s="176">
        <v>0</v>
      </c>
      <c r="EF417" s="277">
        <f t="shared" si="12"/>
        <v>822.548</v>
      </c>
      <c r="EG417" s="277">
        <f t="shared" si="13"/>
        <v>83.587999999999994</v>
      </c>
    </row>
    <row r="418" spans="1:230" s="267" customFormat="1" ht="25.5" x14ac:dyDescent="0.2">
      <c r="A418" s="242" t="str">
        <f>IF('1'!$A$1=1,B418,C418)</f>
        <v>Nonfinancial corporations, households, and NPISHs</v>
      </c>
      <c r="B418" s="243" t="s">
        <v>399</v>
      </c>
      <c r="C418" s="243" t="s">
        <v>405</v>
      </c>
      <c r="D418" s="176">
        <v>-9139.7309999999998</v>
      </c>
      <c r="E418" s="176">
        <v>-6315.8129999999992</v>
      </c>
      <c r="F418" s="176">
        <v>-10000.171999999999</v>
      </c>
      <c r="G418" s="176">
        <v>749.41300000000001</v>
      </c>
      <c r="H418" s="176">
        <v>1798.712</v>
      </c>
      <c r="I418" s="176">
        <v>-934.24500000000012</v>
      </c>
      <c r="J418" s="176">
        <v>-1044.3530000000001</v>
      </c>
      <c r="K418" s="176">
        <v>12586.837</v>
      </c>
      <c r="L418" s="176">
        <v>12133.364000000001</v>
      </c>
      <c r="M418" s="176">
        <v>-8146.808</v>
      </c>
      <c r="N418" s="176">
        <v>-11259.998</v>
      </c>
      <c r="O418" s="176">
        <v>-18047.866000000002</v>
      </c>
      <c r="P418" s="176">
        <v>5579.7300000000005</v>
      </c>
      <c r="Q418" s="176">
        <v>3747.8130000000001</v>
      </c>
      <c r="R418" s="176">
        <v>3979.7809999999995</v>
      </c>
      <c r="S418" s="176">
        <v>5305.3060000000005</v>
      </c>
      <c r="T418" s="176">
        <v>-478.923</v>
      </c>
      <c r="U418" s="176">
        <v>3044.0639999999999</v>
      </c>
      <c r="V418" s="176">
        <v>-1786.808</v>
      </c>
      <c r="W418" s="176">
        <v>1353.499</v>
      </c>
      <c r="X418" s="176">
        <v>-1602.8040000000001</v>
      </c>
      <c r="Y418" s="176">
        <v>2318.1550000000002</v>
      </c>
      <c r="Z418" s="176">
        <v>-7119.16</v>
      </c>
      <c r="AA418" s="176">
        <v>864.74900000000002</v>
      </c>
      <c r="AB418" s="176">
        <v>-7710.7740000000003</v>
      </c>
      <c r="AC418" s="176">
        <v>6054.2199999999993</v>
      </c>
      <c r="AD418" s="176">
        <v>5076.2939999999999</v>
      </c>
      <c r="AE418" s="176">
        <v>4968.5129999999999</v>
      </c>
      <c r="AF418" s="176">
        <v>8006.3789999999999</v>
      </c>
      <c r="AG418" s="176">
        <v>6083.3640000000005</v>
      </c>
      <c r="AH418" s="176">
        <v>10154.001999999999</v>
      </c>
      <c r="AI418" s="176">
        <v>384.529</v>
      </c>
      <c r="AJ418" s="176">
        <v>6057.1970000000001</v>
      </c>
      <c r="AK418" s="176">
        <v>4584.6559999999999</v>
      </c>
      <c r="AL418" s="176">
        <v>2750.643</v>
      </c>
      <c r="AM418" s="176">
        <v>-4485.1909999999998</v>
      </c>
      <c r="AN418" s="176">
        <v>-6539.8959999999997</v>
      </c>
      <c r="AO418" s="176">
        <v>1630.2630000000001</v>
      </c>
      <c r="AP418" s="176">
        <v>-10352.094000000001</v>
      </c>
      <c r="AQ418" s="176">
        <v>-627.64200000000005</v>
      </c>
      <c r="AR418" s="176">
        <v>16782.165000000001</v>
      </c>
      <c r="AS418" s="176">
        <v>3013.25</v>
      </c>
      <c r="AT418" s="176">
        <v>-1135.23</v>
      </c>
      <c r="AU418" s="176">
        <v>8492.0020000000004</v>
      </c>
      <c r="AV418" s="176">
        <v>1747.8590000000002</v>
      </c>
      <c r="AW418" s="176">
        <v>6581.8080000000009</v>
      </c>
      <c r="AX418" s="176">
        <v>4553.1610000000001</v>
      </c>
      <c r="AY418" s="176">
        <v>5835.7190000000001</v>
      </c>
      <c r="AZ418" s="176">
        <v>-7387.982</v>
      </c>
      <c r="BA418" s="176">
        <v>4182.7439999999997</v>
      </c>
      <c r="BB418" s="176">
        <v>13807.857</v>
      </c>
      <c r="BC418" s="176">
        <v>2332.6009999999997</v>
      </c>
      <c r="BD418" s="176">
        <v>158.273</v>
      </c>
      <c r="BE418" s="176">
        <v>6863.5290000000005</v>
      </c>
      <c r="BF418" s="176">
        <v>8472.1959999999999</v>
      </c>
      <c r="BG418" s="176">
        <v>6311.7470000000003</v>
      </c>
      <c r="BH418" s="176">
        <v>9387.7250000000004</v>
      </c>
      <c r="BI418" s="176">
        <v>7492.0780000000004</v>
      </c>
      <c r="BJ418" s="176">
        <v>7700.1360000000004</v>
      </c>
      <c r="BK418" s="176">
        <v>2148.4589999999998</v>
      </c>
      <c r="BL418" s="176">
        <v>-3714.3810000000003</v>
      </c>
      <c r="BM418" s="176">
        <v>12544.227000000001</v>
      </c>
      <c r="BN418" s="176">
        <v>8980.1790000000001</v>
      </c>
      <c r="BO418" s="176">
        <v>-2232.422</v>
      </c>
      <c r="BP418" s="176">
        <v>4665.6940000000004</v>
      </c>
      <c r="BQ418" s="176">
        <v>5181.2250000000004</v>
      </c>
      <c r="BR418" s="176">
        <v>9177.1139999999996</v>
      </c>
      <c r="BS418" s="176">
        <v>3577.7849999999999</v>
      </c>
      <c r="BT418" s="176">
        <v>8085.2709999999997</v>
      </c>
      <c r="BU418" s="176">
        <v>1472.8979999999999</v>
      </c>
      <c r="BV418" s="176">
        <v>15683.825000000001</v>
      </c>
      <c r="BW418" s="176">
        <v>6901.5820000000003</v>
      </c>
      <c r="BX418" s="176">
        <v>-12332.039999999999</v>
      </c>
      <c r="BY418" s="176">
        <v>8281.7440000000006</v>
      </c>
      <c r="BZ418" s="176">
        <v>13897.78</v>
      </c>
      <c r="CA418" s="176">
        <v>-3798.4810000000002</v>
      </c>
      <c r="CB418" s="176">
        <v>1683.7739999999999</v>
      </c>
      <c r="CC418" s="176">
        <v>-12639.299000000001</v>
      </c>
      <c r="CD418" s="176">
        <v>-1061.3679999999999</v>
      </c>
      <c r="CE418" s="176">
        <v>-3240.9670000000001</v>
      </c>
      <c r="CF418" s="176">
        <v>1576.9390000000001</v>
      </c>
      <c r="CG418" s="176">
        <v>3718.83</v>
      </c>
      <c r="CH418" s="176">
        <v>6532.2160000000003</v>
      </c>
      <c r="CI418" s="176">
        <v>-5524.3320000000003</v>
      </c>
      <c r="CJ418" s="176">
        <v>-14102.56</v>
      </c>
      <c r="CK418" s="176">
        <v>22816.171999999999</v>
      </c>
      <c r="CL418" s="176">
        <v>-9303.0589999999993</v>
      </c>
      <c r="CM418" s="176">
        <v>-9683.3719999999994</v>
      </c>
      <c r="CN418" s="176">
        <v>-14656.705000000002</v>
      </c>
      <c r="CO418" s="176">
        <v>-7781.8029999999999</v>
      </c>
      <c r="CP418" s="176">
        <v>-8599.5220000000008</v>
      </c>
      <c r="CQ418" s="176">
        <v>-11848.227000000001</v>
      </c>
      <c r="CR418" s="176">
        <v>-34520.758999999998</v>
      </c>
      <c r="CS418" s="176">
        <v>-3218.0360000000001</v>
      </c>
      <c r="CT418" s="176">
        <v>2486.665</v>
      </c>
      <c r="CU418" s="176">
        <v>-9800.3850000000002</v>
      </c>
      <c r="CV418" s="176">
        <v>17077.537</v>
      </c>
      <c r="CW418" s="176">
        <v>26402.529000000002</v>
      </c>
      <c r="CX418" s="176">
        <v>27645.862000000001</v>
      </c>
      <c r="CY418" s="176">
        <v>-2888.92</v>
      </c>
      <c r="CZ418" s="176">
        <v>-36.569000000000003</v>
      </c>
      <c r="DA418" s="176">
        <v>329.11700000000002</v>
      </c>
      <c r="DB418" s="176">
        <v>2779.2139999999999</v>
      </c>
      <c r="DC418" s="176">
        <v>-7533.1319999999996</v>
      </c>
      <c r="DD418" s="176">
        <v>-14517.734</v>
      </c>
      <c r="DE418" s="176">
        <v>-2118.0990000000002</v>
      </c>
      <c r="DF418" s="176">
        <v>-16703.804</v>
      </c>
      <c r="DG418" s="176">
        <v>-15579.449000000001</v>
      </c>
      <c r="DH418" s="176">
        <v>13253.966</v>
      </c>
      <c r="DI418" s="176">
        <v>3417.56</v>
      </c>
      <c r="DJ418" s="176">
        <v>25634.144</v>
      </c>
      <c r="DK418" s="176">
        <v>8895.4839999999986</v>
      </c>
      <c r="DL418" s="176">
        <v>-13819.098</v>
      </c>
      <c r="DM418" s="176">
        <v>17364.852999999999</v>
      </c>
      <c r="DN418" s="176">
        <v>11067.348</v>
      </c>
      <c r="DO418" s="176">
        <v>15034.121999999999</v>
      </c>
      <c r="DP418" s="176">
        <v>14560.317999999999</v>
      </c>
      <c r="DQ418" s="176">
        <v>-1154.788</v>
      </c>
      <c r="DR418" s="176">
        <v>34486.120000000003</v>
      </c>
      <c r="DS418" s="176">
        <v>-26679.534</v>
      </c>
      <c r="DT418" s="176">
        <v>12043.164000000001</v>
      </c>
      <c r="DU418" s="176">
        <v>-19168.705999999998</v>
      </c>
      <c r="DV418" s="176">
        <v>39074.819000000003</v>
      </c>
      <c r="DW418" s="176">
        <v>15322.995000000001</v>
      </c>
      <c r="DX418" s="176">
        <v>6810.92</v>
      </c>
      <c r="DY418" s="176">
        <v>11309.57</v>
      </c>
      <c r="DZ418" s="176">
        <v>-20646.286</v>
      </c>
      <c r="EA418" s="176">
        <v>-10733.451999999999</v>
      </c>
      <c r="EB418" s="176">
        <v>32558.82</v>
      </c>
      <c r="EC418" s="176">
        <v>-4703.8620000000001</v>
      </c>
      <c r="ED418" s="176">
        <v>-1473.64</v>
      </c>
      <c r="EE418" s="176">
        <v>5148.3879999999999</v>
      </c>
      <c r="EF418" s="277">
        <f t="shared" si="12"/>
        <v>102060.49500000001</v>
      </c>
      <c r="EG418" s="277">
        <f t="shared" si="13"/>
        <v>65542.73000000001</v>
      </c>
    </row>
    <row r="419" spans="1:230" s="267" customFormat="1" x14ac:dyDescent="0.2">
      <c r="A419" s="257" t="str">
        <f>IF('1'!$A$1=1,B419,C419)</f>
        <v>Short-term</v>
      </c>
      <c r="B419" s="258" t="s">
        <v>173</v>
      </c>
      <c r="C419" s="258" t="s">
        <v>172</v>
      </c>
      <c r="D419" s="176">
        <v>-5107.4970000000003</v>
      </c>
      <c r="E419" s="176">
        <v>-73.44</v>
      </c>
      <c r="F419" s="176">
        <v>-4023.3249999999998</v>
      </c>
      <c r="G419" s="176">
        <v>227.095</v>
      </c>
      <c r="H419" s="176">
        <v>1317.6610000000001</v>
      </c>
      <c r="I419" s="176">
        <v>-1443.8330000000001</v>
      </c>
      <c r="J419" s="176">
        <v>-8246.0439999999999</v>
      </c>
      <c r="K419" s="176">
        <v>5428.3440000000001</v>
      </c>
      <c r="L419" s="176">
        <v>4901.2690000000002</v>
      </c>
      <c r="M419" s="176">
        <v>-8146.808</v>
      </c>
      <c r="N419" s="176">
        <v>-11259.998</v>
      </c>
      <c r="O419" s="176">
        <v>-18071.274000000001</v>
      </c>
      <c r="P419" s="176">
        <v>7690.3230000000003</v>
      </c>
      <c r="Q419" s="176">
        <v>6044.009</v>
      </c>
      <c r="R419" s="176">
        <v>6299.1229999999996</v>
      </c>
      <c r="S419" s="176">
        <v>4587.68</v>
      </c>
      <c r="T419" s="176">
        <v>-1184.704</v>
      </c>
      <c r="U419" s="176">
        <v>2345.4259999999999</v>
      </c>
      <c r="V419" s="176">
        <v>-1464.19</v>
      </c>
      <c r="W419" s="176">
        <v>1679.3420000000001</v>
      </c>
      <c r="X419" s="176">
        <v>-1287.498</v>
      </c>
      <c r="Y419" s="176">
        <v>2034.825</v>
      </c>
      <c r="Z419" s="176">
        <v>-7401.87</v>
      </c>
      <c r="AA419" s="176">
        <v>602.70399999999995</v>
      </c>
      <c r="AB419" s="176">
        <v>-7439.268</v>
      </c>
      <c r="AC419" s="176">
        <v>6324.4979999999996</v>
      </c>
      <c r="AD419" s="176">
        <v>5373.3109999999997</v>
      </c>
      <c r="AE419" s="176">
        <v>4887.9430000000002</v>
      </c>
      <c r="AF419" s="176">
        <v>7927.1080000000002</v>
      </c>
      <c r="AG419" s="176">
        <v>5978.9290000000001</v>
      </c>
      <c r="AH419" s="176">
        <v>10491.602999999999</v>
      </c>
      <c r="AI419" s="176">
        <v>717.78800000000001</v>
      </c>
      <c r="AJ419" s="176">
        <v>6396.6090000000004</v>
      </c>
      <c r="AK419" s="176">
        <v>4451.3810000000003</v>
      </c>
      <c r="AL419" s="176">
        <v>2617.1170000000002</v>
      </c>
      <c r="AM419" s="176">
        <v>-4595.2569999999996</v>
      </c>
      <c r="AN419" s="176">
        <v>-5772.1689999999999</v>
      </c>
      <c r="AO419" s="176">
        <v>2391.0520000000001</v>
      </c>
      <c r="AP419" s="176">
        <v>-9614.5400000000009</v>
      </c>
      <c r="AQ419" s="176">
        <v>-1359.8910000000001</v>
      </c>
      <c r="AR419" s="176">
        <v>16022.909</v>
      </c>
      <c r="AS419" s="176">
        <v>2253.3870000000002</v>
      </c>
      <c r="AT419" s="176">
        <v>-1188.0309999999999</v>
      </c>
      <c r="AU419" s="176">
        <v>8437.0380000000005</v>
      </c>
      <c r="AV419" s="176">
        <v>1691.4760000000001</v>
      </c>
      <c r="AW419" s="176">
        <v>7397.5020000000004</v>
      </c>
      <c r="AX419" s="176">
        <v>5363.232</v>
      </c>
      <c r="AY419" s="176">
        <v>6641.6040000000003</v>
      </c>
      <c r="AZ419" s="176">
        <v>-8391.6319999999996</v>
      </c>
      <c r="BA419" s="176">
        <v>3204.96</v>
      </c>
      <c r="BB419" s="176">
        <v>12813.906000000001</v>
      </c>
      <c r="BC419" s="176">
        <v>2359.4119999999998</v>
      </c>
      <c r="BD419" s="176">
        <v>184.65199999999999</v>
      </c>
      <c r="BE419" s="176">
        <v>6863.5290000000005</v>
      </c>
      <c r="BF419" s="176">
        <v>8446.4449999999997</v>
      </c>
      <c r="BG419" s="176">
        <v>6286.5</v>
      </c>
      <c r="BH419" s="176">
        <v>9387.7250000000004</v>
      </c>
      <c r="BI419" s="176">
        <v>7492.0780000000004</v>
      </c>
      <c r="BJ419" s="176">
        <v>7700.1360000000004</v>
      </c>
      <c r="BK419" s="176">
        <v>2148.4589999999998</v>
      </c>
      <c r="BL419" s="176">
        <v>-3810.8580000000002</v>
      </c>
      <c r="BM419" s="176">
        <v>12445.841</v>
      </c>
      <c r="BN419" s="176">
        <v>8848.1180000000004</v>
      </c>
      <c r="BO419" s="176">
        <v>-2123.5230000000001</v>
      </c>
      <c r="BP419" s="176">
        <v>4772.951</v>
      </c>
      <c r="BQ419" s="176">
        <v>5288.0540000000001</v>
      </c>
      <c r="BR419" s="176">
        <v>9204.4269999999997</v>
      </c>
      <c r="BS419" s="176">
        <v>3577.7849999999999</v>
      </c>
      <c r="BT419" s="176">
        <v>8085.2709999999997</v>
      </c>
      <c r="BU419" s="176">
        <v>1359.598</v>
      </c>
      <c r="BV419" s="176">
        <v>15570.584000000001</v>
      </c>
      <c r="BW419" s="176">
        <v>6760.7330000000002</v>
      </c>
      <c r="BX419" s="176">
        <v>-12444.919</v>
      </c>
      <c r="BY419" s="176">
        <v>8170.2049999999999</v>
      </c>
      <c r="BZ419" s="176">
        <v>13814.393</v>
      </c>
      <c r="CA419" s="176">
        <v>-3882.2710000000002</v>
      </c>
      <c r="CB419" s="176">
        <v>1600.9649999999999</v>
      </c>
      <c r="CC419" s="176">
        <v>-12721.019</v>
      </c>
      <c r="CD419" s="176">
        <v>-979.72400000000005</v>
      </c>
      <c r="CE419" s="176">
        <v>-3187.3969999999999</v>
      </c>
      <c r="CF419" s="176">
        <v>1630.395</v>
      </c>
      <c r="CG419" s="176">
        <v>3455.0830000000001</v>
      </c>
      <c r="CH419" s="176">
        <v>6267.7539999999999</v>
      </c>
      <c r="CI419" s="176">
        <v>-5823.68</v>
      </c>
      <c r="CJ419" s="176">
        <v>-13990.635</v>
      </c>
      <c r="CK419" s="176">
        <v>22901.413</v>
      </c>
      <c r="CL419" s="176">
        <v>-9215.2939999999999</v>
      </c>
      <c r="CM419" s="176">
        <v>-9390.8230000000003</v>
      </c>
      <c r="CN419" s="176">
        <v>-14364.156000000001</v>
      </c>
      <c r="CO419" s="176">
        <v>-7489.2539999999999</v>
      </c>
      <c r="CP419" s="176">
        <v>-8058.0709999999999</v>
      </c>
      <c r="CQ419" s="176">
        <v>-11263.129000000001</v>
      </c>
      <c r="CR419" s="176">
        <v>-33935.661</v>
      </c>
      <c r="CS419" s="176">
        <v>-3071.7620000000002</v>
      </c>
      <c r="CT419" s="176">
        <v>2632.9389999999999</v>
      </c>
      <c r="CU419" s="176">
        <v>-9690.6790000000001</v>
      </c>
      <c r="CV419" s="176">
        <v>16675.281999999999</v>
      </c>
      <c r="CW419" s="176">
        <v>26036.843000000001</v>
      </c>
      <c r="CX419" s="176">
        <v>27280.175999999999</v>
      </c>
      <c r="CY419" s="176">
        <v>-2852.3510000000001</v>
      </c>
      <c r="CZ419" s="176">
        <v>-36.569000000000003</v>
      </c>
      <c r="DA419" s="176">
        <v>329.11700000000002</v>
      </c>
      <c r="DB419" s="176">
        <v>3108.3310000000001</v>
      </c>
      <c r="DC419" s="176">
        <v>-7167.4459999999999</v>
      </c>
      <c r="DD419" s="176">
        <v>-14152.048000000001</v>
      </c>
      <c r="DE419" s="176">
        <v>-1643.3530000000001</v>
      </c>
      <c r="DF419" s="176">
        <v>-16197.628000000001</v>
      </c>
      <c r="DG419" s="176">
        <v>-15060.134</v>
      </c>
      <c r="DH419" s="176">
        <v>13064.624</v>
      </c>
      <c r="DI419" s="176">
        <v>3227.6959999999999</v>
      </c>
      <c r="DJ419" s="176">
        <v>25440.825000000001</v>
      </c>
      <c r="DK419" s="176">
        <v>8934.8449999999993</v>
      </c>
      <c r="DL419" s="176">
        <v>-13779.388000000001</v>
      </c>
      <c r="DM419" s="176">
        <v>17445.808000000001</v>
      </c>
      <c r="DN419" s="176">
        <v>10903.387000000001</v>
      </c>
      <c r="DO419" s="176">
        <v>14828.174999999999</v>
      </c>
      <c r="DP419" s="176">
        <v>14354.081</v>
      </c>
      <c r="DQ419" s="176">
        <v>-1113.546</v>
      </c>
      <c r="DR419" s="176">
        <v>34527.47</v>
      </c>
      <c r="DS419" s="176">
        <v>-26596.03</v>
      </c>
      <c r="DT419" s="176">
        <v>12043.164000000001</v>
      </c>
      <c r="DU419" s="176">
        <v>-19168.705999999998</v>
      </c>
      <c r="DV419" s="176">
        <v>39074.819000000003</v>
      </c>
      <c r="DW419" s="176">
        <v>15322.995000000001</v>
      </c>
      <c r="DX419" s="176">
        <v>6810.92</v>
      </c>
      <c r="DY419" s="176">
        <v>11309.57</v>
      </c>
      <c r="DZ419" s="176">
        <v>-20729.874</v>
      </c>
      <c r="EA419" s="176">
        <v>-10733.451999999999</v>
      </c>
      <c r="EB419" s="176">
        <v>32558.82</v>
      </c>
      <c r="EC419" s="176">
        <v>-4703.8620000000001</v>
      </c>
      <c r="ED419" s="176">
        <v>-1473.64</v>
      </c>
      <c r="EE419" s="176">
        <v>5148.3879999999999</v>
      </c>
      <c r="EF419" s="277">
        <f t="shared" si="12"/>
        <v>101237.94700000001</v>
      </c>
      <c r="EG419" s="277">
        <f t="shared" si="13"/>
        <v>65459.142000000007</v>
      </c>
    </row>
    <row r="420" spans="1:230" s="290" customFormat="1" x14ac:dyDescent="0.2">
      <c r="A420" s="257" t="str">
        <f>IF('1'!$A$1=1,B420,C420)</f>
        <v>Long-term</v>
      </c>
      <c r="B420" s="258" t="s">
        <v>175</v>
      </c>
      <c r="C420" s="258" t="s">
        <v>174</v>
      </c>
      <c r="D420" s="176">
        <v>-4032.2339999999999</v>
      </c>
      <c r="E420" s="176">
        <v>-6242.3729999999996</v>
      </c>
      <c r="F420" s="176">
        <v>-5976.8469999999998</v>
      </c>
      <c r="G420" s="176">
        <v>522.31799999999998</v>
      </c>
      <c r="H420" s="176">
        <v>481.05099999999999</v>
      </c>
      <c r="I420" s="176">
        <v>509.58800000000002</v>
      </c>
      <c r="J420" s="176">
        <v>7201.6909999999998</v>
      </c>
      <c r="K420" s="176">
        <v>7158.4930000000004</v>
      </c>
      <c r="L420" s="176">
        <v>7232.0950000000003</v>
      </c>
      <c r="M420" s="176">
        <v>0</v>
      </c>
      <c r="N420" s="176">
        <v>0</v>
      </c>
      <c r="O420" s="176">
        <v>23.408000000000001</v>
      </c>
      <c r="P420" s="176">
        <v>-2110.5929999999998</v>
      </c>
      <c r="Q420" s="176">
        <v>-2296.1959999999999</v>
      </c>
      <c r="R420" s="176">
        <v>-2319.3420000000001</v>
      </c>
      <c r="S420" s="176">
        <v>717.62599999999998</v>
      </c>
      <c r="T420" s="176">
        <v>705.78099999999995</v>
      </c>
      <c r="U420" s="176">
        <v>698.63800000000003</v>
      </c>
      <c r="V420" s="176">
        <v>-322.61799999999999</v>
      </c>
      <c r="W420" s="176">
        <v>-325.84300000000002</v>
      </c>
      <c r="X420" s="176">
        <v>-315.30599999999998</v>
      </c>
      <c r="Y420" s="176">
        <v>283.33</v>
      </c>
      <c r="Z420" s="176">
        <v>282.70999999999998</v>
      </c>
      <c r="AA420" s="176">
        <v>262.04500000000002</v>
      </c>
      <c r="AB420" s="176">
        <v>-271.50599999999997</v>
      </c>
      <c r="AC420" s="176">
        <v>-270.27800000000002</v>
      </c>
      <c r="AD420" s="176">
        <v>-297.017</v>
      </c>
      <c r="AE420" s="176">
        <v>80.569999999999993</v>
      </c>
      <c r="AF420" s="176">
        <v>79.271000000000001</v>
      </c>
      <c r="AG420" s="176">
        <v>104.435</v>
      </c>
      <c r="AH420" s="176">
        <v>-337.601</v>
      </c>
      <c r="AI420" s="176">
        <v>-333.25900000000001</v>
      </c>
      <c r="AJ420" s="176">
        <v>-339.41199999999998</v>
      </c>
      <c r="AK420" s="176">
        <v>133.27500000000001</v>
      </c>
      <c r="AL420" s="176">
        <v>133.52600000000001</v>
      </c>
      <c r="AM420" s="176">
        <v>110.066</v>
      </c>
      <c r="AN420" s="176">
        <v>-767.72699999999998</v>
      </c>
      <c r="AO420" s="176">
        <v>-760.78899999999999</v>
      </c>
      <c r="AP420" s="176">
        <v>-737.55399999999997</v>
      </c>
      <c r="AQ420" s="176">
        <v>732.24900000000002</v>
      </c>
      <c r="AR420" s="176">
        <v>759.25599999999997</v>
      </c>
      <c r="AS420" s="176">
        <v>759.86300000000006</v>
      </c>
      <c r="AT420" s="176">
        <v>52.801000000000002</v>
      </c>
      <c r="AU420" s="176">
        <v>54.963999999999999</v>
      </c>
      <c r="AV420" s="176">
        <v>56.383000000000003</v>
      </c>
      <c r="AW420" s="176">
        <v>-815.69399999999996</v>
      </c>
      <c r="AX420" s="176">
        <v>-810.07100000000003</v>
      </c>
      <c r="AY420" s="176">
        <v>-805.88499999999999</v>
      </c>
      <c r="AZ420" s="176">
        <v>1003.65</v>
      </c>
      <c r="BA420" s="176">
        <v>977.78399999999999</v>
      </c>
      <c r="BB420" s="176">
        <v>993.95100000000002</v>
      </c>
      <c r="BC420" s="176">
        <v>-26.811</v>
      </c>
      <c r="BD420" s="176">
        <v>-26.379000000000001</v>
      </c>
      <c r="BE420" s="176">
        <v>0</v>
      </c>
      <c r="BF420" s="176">
        <v>25.751000000000001</v>
      </c>
      <c r="BG420" s="176">
        <v>25.247</v>
      </c>
      <c r="BH420" s="176">
        <v>0</v>
      </c>
      <c r="BI420" s="176">
        <v>0</v>
      </c>
      <c r="BJ420" s="176">
        <v>0</v>
      </c>
      <c r="BK420" s="176">
        <v>0</v>
      </c>
      <c r="BL420" s="176">
        <v>96.477000000000004</v>
      </c>
      <c r="BM420" s="176">
        <v>98.385999999999996</v>
      </c>
      <c r="BN420" s="176">
        <v>132.06100000000001</v>
      </c>
      <c r="BO420" s="176">
        <v>-108.899</v>
      </c>
      <c r="BP420" s="176">
        <v>-107.25700000000001</v>
      </c>
      <c r="BQ420" s="176">
        <v>-106.82899999999999</v>
      </c>
      <c r="BR420" s="176">
        <v>-27.312999999999999</v>
      </c>
      <c r="BS420" s="176">
        <v>0</v>
      </c>
      <c r="BT420" s="176">
        <v>0</v>
      </c>
      <c r="BU420" s="176">
        <v>113.3</v>
      </c>
      <c r="BV420" s="176">
        <v>113.241</v>
      </c>
      <c r="BW420" s="176">
        <v>140.84899999999999</v>
      </c>
      <c r="BX420" s="176">
        <v>112.879</v>
      </c>
      <c r="BY420" s="176">
        <v>111.539</v>
      </c>
      <c r="BZ420" s="176">
        <v>83.387</v>
      </c>
      <c r="CA420" s="176">
        <v>83.79</v>
      </c>
      <c r="CB420" s="176">
        <v>82.808999999999997</v>
      </c>
      <c r="CC420" s="176">
        <v>81.72</v>
      </c>
      <c r="CD420" s="176">
        <v>-81.644000000000005</v>
      </c>
      <c r="CE420" s="176">
        <v>-53.57</v>
      </c>
      <c r="CF420" s="176">
        <v>-53.456000000000003</v>
      </c>
      <c r="CG420" s="176">
        <v>263.74700000000001</v>
      </c>
      <c r="CH420" s="176">
        <v>264.46199999999999</v>
      </c>
      <c r="CI420" s="176">
        <v>299.34800000000001</v>
      </c>
      <c r="CJ420" s="176">
        <v>-111.925</v>
      </c>
      <c r="CK420" s="176">
        <v>-85.241</v>
      </c>
      <c r="CL420" s="176">
        <v>-87.765000000000001</v>
      </c>
      <c r="CM420" s="176">
        <v>-292.54899999999998</v>
      </c>
      <c r="CN420" s="176">
        <v>-292.54899999999998</v>
      </c>
      <c r="CO420" s="176">
        <v>-292.54899999999998</v>
      </c>
      <c r="CP420" s="176">
        <v>-541.45100000000002</v>
      </c>
      <c r="CQ420" s="176">
        <v>-585.09799999999996</v>
      </c>
      <c r="CR420" s="176">
        <v>-585.09799999999996</v>
      </c>
      <c r="CS420" s="176">
        <v>-146.274</v>
      </c>
      <c r="CT420" s="176">
        <v>-146.274</v>
      </c>
      <c r="CU420" s="176">
        <v>-109.706</v>
      </c>
      <c r="CV420" s="176">
        <v>402.255</v>
      </c>
      <c r="CW420" s="176">
        <v>365.68599999999998</v>
      </c>
      <c r="CX420" s="176">
        <v>365.68599999999998</v>
      </c>
      <c r="CY420" s="176">
        <v>-36.569000000000003</v>
      </c>
      <c r="CZ420" s="176">
        <v>0</v>
      </c>
      <c r="DA420" s="176">
        <v>0</v>
      </c>
      <c r="DB420" s="176">
        <v>-329.11700000000002</v>
      </c>
      <c r="DC420" s="176">
        <v>-365.68599999999998</v>
      </c>
      <c r="DD420" s="176">
        <v>-365.68599999999998</v>
      </c>
      <c r="DE420" s="176">
        <v>-474.74599999999998</v>
      </c>
      <c r="DF420" s="176">
        <v>-506.17599999999999</v>
      </c>
      <c r="DG420" s="176">
        <v>-519.31500000000005</v>
      </c>
      <c r="DH420" s="176">
        <v>189.34200000000001</v>
      </c>
      <c r="DI420" s="176">
        <v>189.864</v>
      </c>
      <c r="DJ420" s="176">
        <v>193.31899999999999</v>
      </c>
      <c r="DK420" s="176">
        <v>-39.360999999999997</v>
      </c>
      <c r="DL420" s="176">
        <v>-39.71</v>
      </c>
      <c r="DM420" s="176">
        <v>-80.954999999999998</v>
      </c>
      <c r="DN420" s="176">
        <v>163.96100000000001</v>
      </c>
      <c r="DO420" s="176">
        <v>205.947</v>
      </c>
      <c r="DP420" s="176">
        <v>206.23699999999999</v>
      </c>
      <c r="DQ420" s="176">
        <v>-41.241999999999997</v>
      </c>
      <c r="DR420" s="176">
        <v>-41.35</v>
      </c>
      <c r="DS420" s="176">
        <v>-83.504000000000005</v>
      </c>
      <c r="DT420" s="176">
        <v>0</v>
      </c>
      <c r="DU420" s="176">
        <v>0</v>
      </c>
      <c r="DV420" s="176">
        <v>0</v>
      </c>
      <c r="DW420" s="176">
        <v>0</v>
      </c>
      <c r="DX420" s="176">
        <v>0</v>
      </c>
      <c r="DY420" s="176">
        <v>0</v>
      </c>
      <c r="DZ420" s="176">
        <v>83.587999999999994</v>
      </c>
      <c r="EA420" s="176">
        <v>0</v>
      </c>
      <c r="EB420" s="176">
        <v>0</v>
      </c>
      <c r="EC420" s="176">
        <v>0</v>
      </c>
      <c r="ED420" s="176">
        <v>0</v>
      </c>
      <c r="EE420" s="176">
        <v>0</v>
      </c>
      <c r="EF420" s="277">
        <f t="shared" si="12"/>
        <v>822.548</v>
      </c>
      <c r="EG420" s="277">
        <f t="shared" si="13"/>
        <v>83.587999999999994</v>
      </c>
      <c r="EH420" s="289"/>
    </row>
    <row r="421" spans="1:230" s="320" customFormat="1" x14ac:dyDescent="0.2">
      <c r="A421" s="240" t="str">
        <f>IF('1'!$A$1=1,B421,C421)</f>
        <v>Other accounts receivable/payable</v>
      </c>
      <c r="B421" s="241" t="s">
        <v>165</v>
      </c>
      <c r="C421" s="241" t="s">
        <v>164</v>
      </c>
      <c r="D421" s="179">
        <v>0</v>
      </c>
      <c r="E421" s="179">
        <v>0</v>
      </c>
      <c r="F421" s="179">
        <v>0</v>
      </c>
      <c r="G421" s="179">
        <v>0</v>
      </c>
      <c r="H421" s="179">
        <v>0</v>
      </c>
      <c r="I421" s="179">
        <v>0</v>
      </c>
      <c r="J421" s="179">
        <v>0</v>
      </c>
      <c r="K421" s="179">
        <v>0</v>
      </c>
      <c r="L421" s="179">
        <v>0</v>
      </c>
      <c r="M421" s="179">
        <v>0</v>
      </c>
      <c r="N421" s="179">
        <v>0</v>
      </c>
      <c r="O421" s="179">
        <v>0</v>
      </c>
      <c r="P421" s="179">
        <v>0</v>
      </c>
      <c r="Q421" s="179">
        <v>0</v>
      </c>
      <c r="R421" s="179">
        <v>0</v>
      </c>
      <c r="S421" s="179">
        <v>0</v>
      </c>
      <c r="T421" s="179">
        <v>0</v>
      </c>
      <c r="U421" s="179">
        <v>0</v>
      </c>
      <c r="V421" s="179">
        <v>0</v>
      </c>
      <c r="W421" s="179">
        <v>0</v>
      </c>
      <c r="X421" s="179">
        <v>0</v>
      </c>
      <c r="Y421" s="179">
        <v>0</v>
      </c>
      <c r="Z421" s="179">
        <v>0</v>
      </c>
      <c r="AA421" s="179">
        <v>0</v>
      </c>
      <c r="AB421" s="179">
        <v>0</v>
      </c>
      <c r="AC421" s="179">
        <v>0</v>
      </c>
      <c r="AD421" s="179">
        <v>0</v>
      </c>
      <c r="AE421" s="179">
        <v>0</v>
      </c>
      <c r="AF421" s="179">
        <v>0</v>
      </c>
      <c r="AG421" s="179">
        <v>0</v>
      </c>
      <c r="AH421" s="179">
        <v>0</v>
      </c>
      <c r="AI421" s="179">
        <v>0</v>
      </c>
      <c r="AJ421" s="179">
        <v>0</v>
      </c>
      <c r="AK421" s="179">
        <v>0</v>
      </c>
      <c r="AL421" s="179">
        <v>0</v>
      </c>
      <c r="AM421" s="179">
        <v>0</v>
      </c>
      <c r="AN421" s="179">
        <v>0</v>
      </c>
      <c r="AO421" s="179">
        <v>0</v>
      </c>
      <c r="AP421" s="179">
        <v>0</v>
      </c>
      <c r="AQ421" s="179">
        <v>0</v>
      </c>
      <c r="AR421" s="179">
        <v>0</v>
      </c>
      <c r="AS421" s="179">
        <v>0</v>
      </c>
      <c r="AT421" s="179">
        <v>0</v>
      </c>
      <c r="AU421" s="179">
        <v>0</v>
      </c>
      <c r="AV421" s="179">
        <v>0</v>
      </c>
      <c r="AW421" s="179">
        <v>0</v>
      </c>
      <c r="AX421" s="179">
        <v>0</v>
      </c>
      <c r="AY421" s="179">
        <v>0</v>
      </c>
      <c r="AZ421" s="179">
        <v>0</v>
      </c>
      <c r="BA421" s="179">
        <v>0</v>
      </c>
      <c r="BB421" s="179">
        <v>0</v>
      </c>
      <c r="BC421" s="179">
        <v>0</v>
      </c>
      <c r="BD421" s="179">
        <v>0</v>
      </c>
      <c r="BE421" s="179">
        <v>0</v>
      </c>
      <c r="BF421" s="179">
        <v>0</v>
      </c>
      <c r="BG421" s="179">
        <v>0</v>
      </c>
      <c r="BH421" s="179">
        <v>0</v>
      </c>
      <c r="BI421" s="179">
        <v>0</v>
      </c>
      <c r="BJ421" s="179">
        <v>0</v>
      </c>
      <c r="BK421" s="179">
        <v>0</v>
      </c>
      <c r="BL421" s="179">
        <v>0</v>
      </c>
      <c r="BM421" s="179">
        <v>0</v>
      </c>
      <c r="BN421" s="179">
        <v>0</v>
      </c>
      <c r="BO421" s="179">
        <v>0</v>
      </c>
      <c r="BP421" s="179">
        <v>0</v>
      </c>
      <c r="BQ421" s="179">
        <v>0</v>
      </c>
      <c r="BR421" s="179">
        <v>0</v>
      </c>
      <c r="BS421" s="179">
        <v>0</v>
      </c>
      <c r="BT421" s="179">
        <v>0</v>
      </c>
      <c r="BU421" s="179">
        <v>0</v>
      </c>
      <c r="BV421" s="179">
        <v>0</v>
      </c>
      <c r="BW421" s="179">
        <v>0</v>
      </c>
      <c r="BX421" s="179">
        <v>0</v>
      </c>
      <c r="BY421" s="179">
        <v>0</v>
      </c>
      <c r="BZ421" s="179">
        <v>0</v>
      </c>
      <c r="CA421" s="179">
        <v>0</v>
      </c>
      <c r="CB421" s="179">
        <v>0</v>
      </c>
      <c r="CC421" s="179">
        <v>0</v>
      </c>
      <c r="CD421" s="179">
        <v>0</v>
      </c>
      <c r="CE421" s="179">
        <v>0</v>
      </c>
      <c r="CF421" s="179">
        <v>0</v>
      </c>
      <c r="CG421" s="179">
        <v>0</v>
      </c>
      <c r="CH421" s="179">
        <v>0</v>
      </c>
      <c r="CI421" s="179">
        <v>0</v>
      </c>
      <c r="CJ421" s="179">
        <v>2714.183</v>
      </c>
      <c r="CK421" s="179">
        <v>-3466.4679999999998</v>
      </c>
      <c r="CL421" s="179">
        <v>-87.764999999999986</v>
      </c>
      <c r="CM421" s="179">
        <v>468.07799999999997</v>
      </c>
      <c r="CN421" s="179">
        <v>438.82299999999998</v>
      </c>
      <c r="CO421" s="179">
        <v>-146.27500000000001</v>
      </c>
      <c r="CP421" s="179">
        <v>-159.25100000000003</v>
      </c>
      <c r="CQ421" s="179">
        <v>950.78399999999999</v>
      </c>
      <c r="CR421" s="179">
        <v>1023.9200000000001</v>
      </c>
      <c r="CS421" s="179">
        <v>-1828.43</v>
      </c>
      <c r="CT421" s="179">
        <v>-841.07899999999995</v>
      </c>
      <c r="CU421" s="179">
        <v>548.52899999999988</v>
      </c>
      <c r="CV421" s="179">
        <v>1316.4699999999998</v>
      </c>
      <c r="CW421" s="179">
        <v>-329.11700000000008</v>
      </c>
      <c r="CX421" s="179">
        <v>511.96</v>
      </c>
      <c r="CY421" s="179">
        <v>-1499.3120000000001</v>
      </c>
      <c r="CZ421" s="179">
        <v>1718.7239999999997</v>
      </c>
      <c r="DA421" s="179">
        <v>-109.70600000000002</v>
      </c>
      <c r="DB421" s="179">
        <v>-1206.7629999999999</v>
      </c>
      <c r="DC421" s="179">
        <v>658.23399999999992</v>
      </c>
      <c r="DD421" s="179">
        <v>2413.527</v>
      </c>
      <c r="DE421" s="179">
        <v>-2410.2510000000002</v>
      </c>
      <c r="DF421" s="179">
        <v>1735.46</v>
      </c>
      <c r="DG421" s="179">
        <v>-2893.326</v>
      </c>
      <c r="DH421" s="179">
        <v>681.63299999999992</v>
      </c>
      <c r="DI421" s="179">
        <v>1784.7260000000001</v>
      </c>
      <c r="DJ421" s="179">
        <v>-231.983</v>
      </c>
      <c r="DK421" s="179">
        <v>-8698.6810000000005</v>
      </c>
      <c r="DL421" s="179">
        <v>3732.7449999999999</v>
      </c>
      <c r="DM421" s="179">
        <v>-1861.9659999999999</v>
      </c>
      <c r="DN421" s="179">
        <v>-3238.2239999999997</v>
      </c>
      <c r="DO421" s="179">
        <v>1647.5749999999998</v>
      </c>
      <c r="DP421" s="179">
        <v>2639.8309999999997</v>
      </c>
      <c r="DQ421" s="179">
        <v>-1855.9110000000001</v>
      </c>
      <c r="DR421" s="179">
        <v>289.452</v>
      </c>
      <c r="DS421" s="179">
        <v>-2922.6409999999996</v>
      </c>
      <c r="DT421" s="179">
        <v>2821.2999999999997</v>
      </c>
      <c r="DU421" s="179">
        <v>-125.01300000000003</v>
      </c>
      <c r="DV421" s="179">
        <v>-1742.1890000000001</v>
      </c>
      <c r="DW421" s="179">
        <v>-82.826999999999998</v>
      </c>
      <c r="DX421" s="179">
        <v>1453.55</v>
      </c>
      <c r="DY421" s="179">
        <v>-1122.6410000000001</v>
      </c>
      <c r="DZ421" s="179">
        <v>-1420.9989999999998</v>
      </c>
      <c r="EA421" s="179">
        <v>4682.9349999999995</v>
      </c>
      <c r="EB421" s="179">
        <v>-5577.9709999999995</v>
      </c>
      <c r="EC421" s="179">
        <v>5702.9130000000005</v>
      </c>
      <c r="ED421" s="179">
        <v>-42.103999999999928</v>
      </c>
      <c r="EE421" s="179">
        <v>-6118.9850000000006</v>
      </c>
      <c r="EF421" s="278">
        <f t="shared" si="12"/>
        <v>-8033.4440000000004</v>
      </c>
      <c r="EG421" s="278">
        <f t="shared" si="13"/>
        <v>-1572.0309999999999</v>
      </c>
    </row>
    <row r="422" spans="1:230" s="320" customFormat="1" x14ac:dyDescent="0.2">
      <c r="A422" s="182" t="str">
        <f>IF('1'!$A$1=1,B422,C422)</f>
        <v>Assets</v>
      </c>
      <c r="B422" s="183" t="s">
        <v>143</v>
      </c>
      <c r="C422" s="183" t="s">
        <v>142</v>
      </c>
      <c r="D422" s="179">
        <v>0</v>
      </c>
      <c r="E422" s="179">
        <v>0</v>
      </c>
      <c r="F422" s="179">
        <v>0</v>
      </c>
      <c r="G422" s="179">
        <v>0</v>
      </c>
      <c r="H422" s="179">
        <v>0</v>
      </c>
      <c r="I422" s="179">
        <v>0</v>
      </c>
      <c r="J422" s="179">
        <v>0</v>
      </c>
      <c r="K422" s="179">
        <v>0</v>
      </c>
      <c r="L422" s="179">
        <v>0</v>
      </c>
      <c r="M422" s="179">
        <v>0</v>
      </c>
      <c r="N422" s="179">
        <v>0</v>
      </c>
      <c r="O422" s="179">
        <v>0</v>
      </c>
      <c r="P422" s="179">
        <v>0</v>
      </c>
      <c r="Q422" s="179">
        <v>0</v>
      </c>
      <c r="R422" s="179">
        <v>0</v>
      </c>
      <c r="S422" s="179">
        <v>0</v>
      </c>
      <c r="T422" s="179">
        <v>0</v>
      </c>
      <c r="U422" s="179">
        <v>0</v>
      </c>
      <c r="V422" s="179">
        <v>0</v>
      </c>
      <c r="W422" s="179">
        <v>0</v>
      </c>
      <c r="X422" s="179">
        <v>0</v>
      </c>
      <c r="Y422" s="179">
        <v>0</v>
      </c>
      <c r="Z422" s="179">
        <v>0</v>
      </c>
      <c r="AA422" s="179">
        <v>0</v>
      </c>
      <c r="AB422" s="179">
        <v>0</v>
      </c>
      <c r="AC422" s="179">
        <v>0</v>
      </c>
      <c r="AD422" s="179">
        <v>0</v>
      </c>
      <c r="AE422" s="179">
        <v>0</v>
      </c>
      <c r="AF422" s="179">
        <v>0</v>
      </c>
      <c r="AG422" s="179">
        <v>0</v>
      </c>
      <c r="AH422" s="179">
        <v>0</v>
      </c>
      <c r="AI422" s="179">
        <v>0</v>
      </c>
      <c r="AJ422" s="179">
        <v>0</v>
      </c>
      <c r="AK422" s="179">
        <v>0</v>
      </c>
      <c r="AL422" s="179">
        <v>0</v>
      </c>
      <c r="AM422" s="179">
        <v>0</v>
      </c>
      <c r="AN422" s="179">
        <v>0</v>
      </c>
      <c r="AO422" s="179">
        <v>0</v>
      </c>
      <c r="AP422" s="179">
        <v>0</v>
      </c>
      <c r="AQ422" s="179">
        <v>0</v>
      </c>
      <c r="AR422" s="179">
        <v>0</v>
      </c>
      <c r="AS422" s="179">
        <v>0</v>
      </c>
      <c r="AT422" s="179">
        <v>0</v>
      </c>
      <c r="AU422" s="179">
        <v>0</v>
      </c>
      <c r="AV422" s="179">
        <v>0</v>
      </c>
      <c r="AW422" s="179">
        <v>0</v>
      </c>
      <c r="AX422" s="179">
        <v>0</v>
      </c>
      <c r="AY422" s="179">
        <v>0</v>
      </c>
      <c r="AZ422" s="179">
        <v>0</v>
      </c>
      <c r="BA422" s="179">
        <v>0</v>
      </c>
      <c r="BB422" s="179">
        <v>0</v>
      </c>
      <c r="BC422" s="179">
        <v>0</v>
      </c>
      <c r="BD422" s="179">
        <v>0</v>
      </c>
      <c r="BE422" s="179">
        <v>0</v>
      </c>
      <c r="BF422" s="179">
        <v>0</v>
      </c>
      <c r="BG422" s="179">
        <v>0</v>
      </c>
      <c r="BH422" s="179">
        <v>0</v>
      </c>
      <c r="BI422" s="179">
        <v>0</v>
      </c>
      <c r="BJ422" s="179">
        <v>0</v>
      </c>
      <c r="BK422" s="179">
        <v>0</v>
      </c>
      <c r="BL422" s="179">
        <v>0</v>
      </c>
      <c r="BM422" s="179">
        <v>0</v>
      </c>
      <c r="BN422" s="179">
        <v>0</v>
      </c>
      <c r="BO422" s="179">
        <v>0</v>
      </c>
      <c r="BP422" s="179">
        <v>0</v>
      </c>
      <c r="BQ422" s="179">
        <v>0</v>
      </c>
      <c r="BR422" s="179">
        <v>0</v>
      </c>
      <c r="BS422" s="179">
        <v>0</v>
      </c>
      <c r="BT422" s="179">
        <v>0</v>
      </c>
      <c r="BU422" s="179">
        <v>0</v>
      </c>
      <c r="BV422" s="179">
        <v>0</v>
      </c>
      <c r="BW422" s="179">
        <v>0</v>
      </c>
      <c r="BX422" s="179">
        <v>0</v>
      </c>
      <c r="BY422" s="179">
        <v>0</v>
      </c>
      <c r="BZ422" s="179">
        <v>0</v>
      </c>
      <c r="CA422" s="179">
        <v>0</v>
      </c>
      <c r="CB422" s="179">
        <v>0</v>
      </c>
      <c r="CC422" s="179">
        <v>0</v>
      </c>
      <c r="CD422" s="179">
        <v>0</v>
      </c>
      <c r="CE422" s="179">
        <v>0</v>
      </c>
      <c r="CF422" s="179">
        <v>0</v>
      </c>
      <c r="CG422" s="179">
        <v>0</v>
      </c>
      <c r="CH422" s="179">
        <v>0</v>
      </c>
      <c r="CI422" s="179">
        <v>0</v>
      </c>
      <c r="CJ422" s="179">
        <v>2350.4270000000001</v>
      </c>
      <c r="CK422" s="179">
        <v>-2557.23</v>
      </c>
      <c r="CL422" s="179">
        <v>-965.41200000000003</v>
      </c>
      <c r="CM422" s="179">
        <v>234.03899999999999</v>
      </c>
      <c r="CN422" s="179">
        <v>585.09799999999996</v>
      </c>
      <c r="CO422" s="179">
        <v>-87.765000000000001</v>
      </c>
      <c r="CP422" s="179">
        <v>445.90100000000001</v>
      </c>
      <c r="CQ422" s="179">
        <v>658.23500000000001</v>
      </c>
      <c r="CR422" s="179">
        <v>877.64600000000007</v>
      </c>
      <c r="CS422" s="179">
        <v>-1828.43</v>
      </c>
      <c r="CT422" s="179">
        <v>329.11700000000002</v>
      </c>
      <c r="CU422" s="179">
        <v>-914.21500000000003</v>
      </c>
      <c r="CV422" s="179">
        <v>2120.9789999999998</v>
      </c>
      <c r="CW422" s="179">
        <v>-731.37200000000007</v>
      </c>
      <c r="CX422" s="179">
        <v>548.529</v>
      </c>
      <c r="CY422" s="179">
        <v>-1535.8810000000001</v>
      </c>
      <c r="CZ422" s="179">
        <v>2084.41</v>
      </c>
      <c r="DA422" s="179">
        <v>402.25399999999996</v>
      </c>
      <c r="DB422" s="179">
        <v>-1609.018</v>
      </c>
      <c r="DC422" s="179">
        <v>841.077</v>
      </c>
      <c r="DD422" s="179">
        <v>2157.547</v>
      </c>
      <c r="DE422" s="179">
        <v>-2118.0990000000002</v>
      </c>
      <c r="DF422" s="179">
        <v>1482.3720000000001</v>
      </c>
      <c r="DG422" s="179">
        <v>-3004.6080000000002</v>
      </c>
      <c r="DH422" s="179">
        <v>1098.1859999999999</v>
      </c>
      <c r="DI422" s="179">
        <v>1480.943</v>
      </c>
      <c r="DJ422" s="179">
        <v>-231.983</v>
      </c>
      <c r="DK422" s="179">
        <v>-590.40800000000002</v>
      </c>
      <c r="DL422" s="179">
        <v>3613.6149999999998</v>
      </c>
      <c r="DM422" s="179">
        <v>-2023.876</v>
      </c>
      <c r="DN422" s="179">
        <v>-2295.4499999999998</v>
      </c>
      <c r="DO422" s="179">
        <v>1194.492</v>
      </c>
      <c r="DP422" s="179">
        <v>2639.8309999999997</v>
      </c>
      <c r="DQ422" s="179">
        <v>-1113.546</v>
      </c>
      <c r="DR422" s="179">
        <v>-124.051</v>
      </c>
      <c r="DS422" s="179">
        <v>-2338.1129999999998</v>
      </c>
      <c r="DT422" s="179">
        <v>2989.7359999999999</v>
      </c>
      <c r="DU422" s="179">
        <v>-416.71100000000001</v>
      </c>
      <c r="DV422" s="179">
        <v>-1327.3820000000001</v>
      </c>
      <c r="DW422" s="179">
        <v>0</v>
      </c>
      <c r="DX422" s="179">
        <v>1204.3699999999999</v>
      </c>
      <c r="DY422" s="179">
        <v>-415.79300000000006</v>
      </c>
      <c r="DZ422" s="179">
        <v>-835.88199999999995</v>
      </c>
      <c r="EA422" s="179">
        <v>3439.6779999999999</v>
      </c>
      <c r="EB422" s="179">
        <v>-4131.83</v>
      </c>
      <c r="EC422" s="179">
        <v>5786.1670000000004</v>
      </c>
      <c r="ED422" s="179">
        <v>-926.28800000000001</v>
      </c>
      <c r="EE422" s="179">
        <v>-5443.7870000000003</v>
      </c>
      <c r="EF422" s="278">
        <f t="shared" si="12"/>
        <v>1309.6399999999985</v>
      </c>
      <c r="EG422" s="278">
        <f t="shared" si="13"/>
        <v>-77.721999999999753</v>
      </c>
      <c r="EH422" s="321"/>
    </row>
    <row r="423" spans="1:230" s="313" customFormat="1" x14ac:dyDescent="0.2">
      <c r="A423" s="201" t="str">
        <f>IF('1'!$A$1=1,B423,C423)</f>
        <v>Central bank</v>
      </c>
      <c r="B423" s="261" t="s">
        <v>202</v>
      </c>
      <c r="C423" s="261" t="s">
        <v>201</v>
      </c>
      <c r="D423" s="179">
        <v>0</v>
      </c>
      <c r="E423" s="179">
        <v>0</v>
      </c>
      <c r="F423" s="179">
        <v>0</v>
      </c>
      <c r="G423" s="179">
        <v>0</v>
      </c>
      <c r="H423" s="179">
        <v>0</v>
      </c>
      <c r="I423" s="179">
        <v>0</v>
      </c>
      <c r="J423" s="179">
        <v>0</v>
      </c>
      <c r="K423" s="179">
        <v>0</v>
      </c>
      <c r="L423" s="179">
        <v>0</v>
      </c>
      <c r="M423" s="179">
        <v>0</v>
      </c>
      <c r="N423" s="179">
        <v>0</v>
      </c>
      <c r="O423" s="179">
        <v>0</v>
      </c>
      <c r="P423" s="179">
        <v>0</v>
      </c>
      <c r="Q423" s="179">
        <v>0</v>
      </c>
      <c r="R423" s="179">
        <v>0</v>
      </c>
      <c r="S423" s="179">
        <v>0</v>
      </c>
      <c r="T423" s="179">
        <v>0</v>
      </c>
      <c r="U423" s="179">
        <v>0</v>
      </c>
      <c r="V423" s="179">
        <v>0</v>
      </c>
      <c r="W423" s="179">
        <v>0</v>
      </c>
      <c r="X423" s="179">
        <v>0</v>
      </c>
      <c r="Y423" s="179">
        <v>0</v>
      </c>
      <c r="Z423" s="179">
        <v>0</v>
      </c>
      <c r="AA423" s="179">
        <v>0</v>
      </c>
      <c r="AB423" s="179">
        <v>0</v>
      </c>
      <c r="AC423" s="179">
        <v>0</v>
      </c>
      <c r="AD423" s="179">
        <v>0</v>
      </c>
      <c r="AE423" s="179">
        <v>0</v>
      </c>
      <c r="AF423" s="179">
        <v>0</v>
      </c>
      <c r="AG423" s="179">
        <v>0</v>
      </c>
      <c r="AH423" s="179">
        <v>0</v>
      </c>
      <c r="AI423" s="179">
        <v>0</v>
      </c>
      <c r="AJ423" s="179">
        <v>0</v>
      </c>
      <c r="AK423" s="179">
        <v>0</v>
      </c>
      <c r="AL423" s="179">
        <v>0</v>
      </c>
      <c r="AM423" s="179">
        <v>0</v>
      </c>
      <c r="AN423" s="179">
        <v>0</v>
      </c>
      <c r="AO423" s="179">
        <v>0</v>
      </c>
      <c r="AP423" s="179">
        <v>0</v>
      </c>
      <c r="AQ423" s="179">
        <v>0</v>
      </c>
      <c r="AR423" s="179">
        <v>0</v>
      </c>
      <c r="AS423" s="179">
        <v>0</v>
      </c>
      <c r="AT423" s="179">
        <v>0</v>
      </c>
      <c r="AU423" s="179">
        <v>0</v>
      </c>
      <c r="AV423" s="179">
        <v>0</v>
      </c>
      <c r="AW423" s="179">
        <v>0</v>
      </c>
      <c r="AX423" s="179">
        <v>0</v>
      </c>
      <c r="AY423" s="179">
        <v>0</v>
      </c>
      <c r="AZ423" s="179">
        <v>0</v>
      </c>
      <c r="BA423" s="179">
        <v>0</v>
      </c>
      <c r="BB423" s="179">
        <v>0</v>
      </c>
      <c r="BC423" s="179">
        <v>0</v>
      </c>
      <c r="BD423" s="179">
        <v>0</v>
      </c>
      <c r="BE423" s="179">
        <v>0</v>
      </c>
      <c r="BF423" s="179">
        <v>0</v>
      </c>
      <c r="BG423" s="179">
        <v>0</v>
      </c>
      <c r="BH423" s="179">
        <v>0</v>
      </c>
      <c r="BI423" s="179">
        <v>0</v>
      </c>
      <c r="BJ423" s="179">
        <v>0</v>
      </c>
      <c r="BK423" s="179">
        <v>0</v>
      </c>
      <c r="BL423" s="179">
        <v>0</v>
      </c>
      <c r="BM423" s="179">
        <v>0</v>
      </c>
      <c r="BN423" s="179">
        <v>0</v>
      </c>
      <c r="BO423" s="179">
        <v>0</v>
      </c>
      <c r="BP423" s="179">
        <v>0</v>
      </c>
      <c r="BQ423" s="179">
        <v>0</v>
      </c>
      <c r="BR423" s="179">
        <v>0</v>
      </c>
      <c r="BS423" s="179">
        <v>0</v>
      </c>
      <c r="BT423" s="179">
        <v>0</v>
      </c>
      <c r="BU423" s="179">
        <v>0</v>
      </c>
      <c r="BV423" s="179">
        <v>0</v>
      </c>
      <c r="BW423" s="179">
        <v>0</v>
      </c>
      <c r="BX423" s="179">
        <v>0</v>
      </c>
      <c r="BY423" s="179">
        <v>0</v>
      </c>
      <c r="BZ423" s="179">
        <v>0</v>
      </c>
      <c r="CA423" s="179">
        <v>0</v>
      </c>
      <c r="CB423" s="179">
        <v>0</v>
      </c>
      <c r="CC423" s="179">
        <v>0</v>
      </c>
      <c r="CD423" s="179">
        <v>0</v>
      </c>
      <c r="CE423" s="179">
        <v>0</v>
      </c>
      <c r="CF423" s="179">
        <v>0</v>
      </c>
      <c r="CG423" s="179">
        <v>0</v>
      </c>
      <c r="CH423" s="179">
        <v>0</v>
      </c>
      <c r="CI423" s="179">
        <v>0</v>
      </c>
      <c r="CJ423" s="179">
        <v>0</v>
      </c>
      <c r="CK423" s="179">
        <v>0</v>
      </c>
      <c r="CL423" s="179">
        <v>58.51</v>
      </c>
      <c r="CM423" s="179">
        <v>-58.51</v>
      </c>
      <c r="CN423" s="179">
        <v>29.254999999999999</v>
      </c>
      <c r="CO423" s="179">
        <v>0</v>
      </c>
      <c r="CP423" s="179">
        <v>0</v>
      </c>
      <c r="CQ423" s="179">
        <v>0</v>
      </c>
      <c r="CR423" s="179">
        <v>-36.569000000000003</v>
      </c>
      <c r="CS423" s="179">
        <v>0</v>
      </c>
      <c r="CT423" s="179">
        <v>0</v>
      </c>
      <c r="CU423" s="179">
        <v>0</v>
      </c>
      <c r="CV423" s="179">
        <v>0</v>
      </c>
      <c r="CW423" s="179">
        <v>73.137</v>
      </c>
      <c r="CX423" s="179">
        <v>0</v>
      </c>
      <c r="CY423" s="179">
        <v>0</v>
      </c>
      <c r="CZ423" s="179">
        <v>0</v>
      </c>
      <c r="DA423" s="179">
        <v>-36.569000000000003</v>
      </c>
      <c r="DB423" s="179">
        <v>0</v>
      </c>
      <c r="DC423" s="179">
        <v>-36.569000000000003</v>
      </c>
      <c r="DD423" s="179">
        <v>0</v>
      </c>
      <c r="DE423" s="179">
        <v>0</v>
      </c>
      <c r="DF423" s="179">
        <v>0</v>
      </c>
      <c r="DG423" s="179">
        <v>0</v>
      </c>
      <c r="DH423" s="179">
        <v>0</v>
      </c>
      <c r="DI423" s="179">
        <v>0</v>
      </c>
      <c r="DJ423" s="179">
        <v>0</v>
      </c>
      <c r="DK423" s="179">
        <v>0</v>
      </c>
      <c r="DL423" s="179">
        <v>0</v>
      </c>
      <c r="DM423" s="179">
        <v>0</v>
      </c>
      <c r="DN423" s="179">
        <v>81.98</v>
      </c>
      <c r="DO423" s="179">
        <v>0</v>
      </c>
      <c r="DP423" s="179">
        <v>41.247</v>
      </c>
      <c r="DQ423" s="179">
        <v>-41.241999999999997</v>
      </c>
      <c r="DR423" s="179">
        <v>0</v>
      </c>
      <c r="DS423" s="179">
        <v>-41.752000000000002</v>
      </c>
      <c r="DT423" s="179">
        <v>0</v>
      </c>
      <c r="DU423" s="179">
        <v>-41.670999999999999</v>
      </c>
      <c r="DV423" s="179">
        <v>0</v>
      </c>
      <c r="DW423" s="179">
        <v>0</v>
      </c>
      <c r="DX423" s="179">
        <v>0</v>
      </c>
      <c r="DY423" s="179">
        <v>207.89699999999999</v>
      </c>
      <c r="DZ423" s="179">
        <v>0</v>
      </c>
      <c r="EA423" s="179">
        <v>41.442</v>
      </c>
      <c r="EB423" s="179">
        <v>165.273</v>
      </c>
      <c r="EC423" s="179">
        <v>0</v>
      </c>
      <c r="ED423" s="179">
        <v>-210.52</v>
      </c>
      <c r="EE423" s="179">
        <v>168.8</v>
      </c>
      <c r="EF423" s="278">
        <f t="shared" si="12"/>
        <v>40.233000000000011</v>
      </c>
      <c r="EG423" s="278">
        <f t="shared" si="13"/>
        <v>331.221</v>
      </c>
      <c r="EH423" s="322"/>
    </row>
    <row r="424" spans="1:230" s="313" customFormat="1" x14ac:dyDescent="0.2">
      <c r="A424" s="242" t="str">
        <f>IF('1'!$A$1=1,B424,C424)</f>
        <v>Short-term</v>
      </c>
      <c r="B424" s="253" t="s">
        <v>173</v>
      </c>
      <c r="C424" s="253" t="s">
        <v>172</v>
      </c>
      <c r="D424" s="176">
        <v>0</v>
      </c>
      <c r="E424" s="176">
        <v>0</v>
      </c>
      <c r="F424" s="176">
        <v>0</v>
      </c>
      <c r="G424" s="176">
        <v>0</v>
      </c>
      <c r="H424" s="176">
        <v>0</v>
      </c>
      <c r="I424" s="176">
        <v>0</v>
      </c>
      <c r="J424" s="176">
        <v>0</v>
      </c>
      <c r="K424" s="176">
        <v>0</v>
      </c>
      <c r="L424" s="176">
        <v>0</v>
      </c>
      <c r="M424" s="176">
        <v>0</v>
      </c>
      <c r="N424" s="176">
        <v>0</v>
      </c>
      <c r="O424" s="176">
        <v>0</v>
      </c>
      <c r="P424" s="176">
        <v>0</v>
      </c>
      <c r="Q424" s="176">
        <v>0</v>
      </c>
      <c r="R424" s="176">
        <v>0</v>
      </c>
      <c r="S424" s="176">
        <v>0</v>
      </c>
      <c r="T424" s="176">
        <v>0</v>
      </c>
      <c r="U424" s="176">
        <v>0</v>
      </c>
      <c r="V424" s="176">
        <v>0</v>
      </c>
      <c r="W424" s="176">
        <v>0</v>
      </c>
      <c r="X424" s="176">
        <v>0</v>
      </c>
      <c r="Y424" s="176">
        <v>0</v>
      </c>
      <c r="Z424" s="176">
        <v>0</v>
      </c>
      <c r="AA424" s="176">
        <v>0</v>
      </c>
      <c r="AB424" s="176">
        <v>0</v>
      </c>
      <c r="AC424" s="176">
        <v>0</v>
      </c>
      <c r="AD424" s="176">
        <v>0</v>
      </c>
      <c r="AE424" s="176">
        <v>0</v>
      </c>
      <c r="AF424" s="176">
        <v>0</v>
      </c>
      <c r="AG424" s="176">
        <v>0</v>
      </c>
      <c r="AH424" s="176">
        <v>0</v>
      </c>
      <c r="AI424" s="176">
        <v>0</v>
      </c>
      <c r="AJ424" s="176">
        <v>0</v>
      </c>
      <c r="AK424" s="176">
        <v>0</v>
      </c>
      <c r="AL424" s="176">
        <v>0</v>
      </c>
      <c r="AM424" s="176">
        <v>0</v>
      </c>
      <c r="AN424" s="176">
        <v>0</v>
      </c>
      <c r="AO424" s="176">
        <v>0</v>
      </c>
      <c r="AP424" s="176">
        <v>0</v>
      </c>
      <c r="AQ424" s="176">
        <v>0</v>
      </c>
      <c r="AR424" s="176">
        <v>0</v>
      </c>
      <c r="AS424" s="176">
        <v>0</v>
      </c>
      <c r="AT424" s="176">
        <v>0</v>
      </c>
      <c r="AU424" s="176">
        <v>0</v>
      </c>
      <c r="AV424" s="176">
        <v>0</v>
      </c>
      <c r="AW424" s="176">
        <v>0</v>
      </c>
      <c r="AX424" s="176">
        <v>0</v>
      </c>
      <c r="AY424" s="176">
        <v>0</v>
      </c>
      <c r="AZ424" s="176">
        <v>0</v>
      </c>
      <c r="BA424" s="176">
        <v>0</v>
      </c>
      <c r="BB424" s="176">
        <v>0</v>
      </c>
      <c r="BC424" s="176">
        <v>0</v>
      </c>
      <c r="BD424" s="176">
        <v>0</v>
      </c>
      <c r="BE424" s="176">
        <v>0</v>
      </c>
      <c r="BF424" s="176">
        <v>0</v>
      </c>
      <c r="BG424" s="176">
        <v>0</v>
      </c>
      <c r="BH424" s="176">
        <v>0</v>
      </c>
      <c r="BI424" s="176">
        <v>0</v>
      </c>
      <c r="BJ424" s="176">
        <v>0</v>
      </c>
      <c r="BK424" s="176">
        <v>0</v>
      </c>
      <c r="BL424" s="176">
        <v>0</v>
      </c>
      <c r="BM424" s="176">
        <v>0</v>
      </c>
      <c r="BN424" s="176">
        <v>0</v>
      </c>
      <c r="BO424" s="176">
        <v>0</v>
      </c>
      <c r="BP424" s="176">
        <v>0</v>
      </c>
      <c r="BQ424" s="176">
        <v>0</v>
      </c>
      <c r="BR424" s="176">
        <v>0</v>
      </c>
      <c r="BS424" s="176">
        <v>0</v>
      </c>
      <c r="BT424" s="176">
        <v>0</v>
      </c>
      <c r="BU424" s="176">
        <v>0</v>
      </c>
      <c r="BV424" s="176">
        <v>0</v>
      </c>
      <c r="BW424" s="176">
        <v>0</v>
      </c>
      <c r="BX424" s="176">
        <v>0</v>
      </c>
      <c r="BY424" s="176">
        <v>0</v>
      </c>
      <c r="BZ424" s="176">
        <v>0</v>
      </c>
      <c r="CA424" s="176">
        <v>0</v>
      </c>
      <c r="CB424" s="176">
        <v>0</v>
      </c>
      <c r="CC424" s="176">
        <v>0</v>
      </c>
      <c r="CD424" s="176">
        <v>0</v>
      </c>
      <c r="CE424" s="176">
        <v>0</v>
      </c>
      <c r="CF424" s="176">
        <v>0</v>
      </c>
      <c r="CG424" s="176">
        <v>0</v>
      </c>
      <c r="CH424" s="176">
        <v>0</v>
      </c>
      <c r="CI424" s="176">
        <v>0</v>
      </c>
      <c r="CJ424" s="176">
        <v>0</v>
      </c>
      <c r="CK424" s="176">
        <v>0</v>
      </c>
      <c r="CL424" s="176">
        <v>58.51</v>
      </c>
      <c r="CM424" s="176">
        <v>-58.51</v>
      </c>
      <c r="CN424" s="176">
        <v>29.254999999999999</v>
      </c>
      <c r="CO424" s="176">
        <v>0</v>
      </c>
      <c r="CP424" s="176">
        <v>0</v>
      </c>
      <c r="CQ424" s="176">
        <v>0</v>
      </c>
      <c r="CR424" s="176">
        <v>-36.569000000000003</v>
      </c>
      <c r="CS424" s="176">
        <v>0</v>
      </c>
      <c r="CT424" s="176">
        <v>0</v>
      </c>
      <c r="CU424" s="176">
        <v>0</v>
      </c>
      <c r="CV424" s="176">
        <v>0</v>
      </c>
      <c r="CW424" s="176">
        <v>73.137</v>
      </c>
      <c r="CX424" s="176">
        <v>0</v>
      </c>
      <c r="CY424" s="176">
        <v>0</v>
      </c>
      <c r="CZ424" s="176">
        <v>0</v>
      </c>
      <c r="DA424" s="176">
        <v>-36.569000000000003</v>
      </c>
      <c r="DB424" s="176">
        <v>0</v>
      </c>
      <c r="DC424" s="176">
        <v>-36.569000000000003</v>
      </c>
      <c r="DD424" s="176">
        <v>0</v>
      </c>
      <c r="DE424" s="176">
        <v>0</v>
      </c>
      <c r="DF424" s="176">
        <v>0</v>
      </c>
      <c r="DG424" s="176">
        <v>0</v>
      </c>
      <c r="DH424" s="176">
        <v>0</v>
      </c>
      <c r="DI424" s="176">
        <v>0</v>
      </c>
      <c r="DJ424" s="176">
        <v>0</v>
      </c>
      <c r="DK424" s="176">
        <v>0</v>
      </c>
      <c r="DL424" s="176">
        <v>0</v>
      </c>
      <c r="DM424" s="176">
        <v>0</v>
      </c>
      <c r="DN424" s="176">
        <v>81.98</v>
      </c>
      <c r="DO424" s="176">
        <v>0</v>
      </c>
      <c r="DP424" s="176">
        <v>41.247</v>
      </c>
      <c r="DQ424" s="176">
        <v>-41.241999999999997</v>
      </c>
      <c r="DR424" s="176">
        <v>0</v>
      </c>
      <c r="DS424" s="176">
        <v>-41.752000000000002</v>
      </c>
      <c r="DT424" s="176">
        <v>0</v>
      </c>
      <c r="DU424" s="176">
        <v>-41.670999999999999</v>
      </c>
      <c r="DV424" s="176">
        <v>0</v>
      </c>
      <c r="DW424" s="176">
        <v>0</v>
      </c>
      <c r="DX424" s="176">
        <v>0</v>
      </c>
      <c r="DY424" s="176">
        <v>207.89699999999999</v>
      </c>
      <c r="DZ424" s="176">
        <v>0</v>
      </c>
      <c r="EA424" s="176">
        <v>41.442</v>
      </c>
      <c r="EB424" s="176">
        <v>165.273</v>
      </c>
      <c r="EC424" s="176">
        <v>0</v>
      </c>
      <c r="ED424" s="176">
        <v>-210.52</v>
      </c>
      <c r="EE424" s="176">
        <v>168.8</v>
      </c>
      <c r="EF424" s="277">
        <f t="shared" si="12"/>
        <v>40.233000000000011</v>
      </c>
      <c r="EG424" s="277">
        <f t="shared" si="13"/>
        <v>331.221</v>
      </c>
      <c r="EH424" s="322"/>
    </row>
    <row r="425" spans="1:230" s="313" customFormat="1" ht="25.5" x14ac:dyDescent="0.2">
      <c r="A425" s="201" t="str">
        <f>IF('1'!$A$1=1,B425,C425)</f>
        <v>Deposit-taking corporations, except central bank</v>
      </c>
      <c r="B425" s="261" t="s">
        <v>406</v>
      </c>
      <c r="C425" s="261" t="s">
        <v>392</v>
      </c>
      <c r="D425" s="179">
        <v>0</v>
      </c>
      <c r="E425" s="179">
        <v>0</v>
      </c>
      <c r="F425" s="179">
        <v>0</v>
      </c>
      <c r="G425" s="179">
        <v>0</v>
      </c>
      <c r="H425" s="179">
        <v>0</v>
      </c>
      <c r="I425" s="179">
        <v>0</v>
      </c>
      <c r="J425" s="179">
        <v>0</v>
      </c>
      <c r="K425" s="179">
        <v>0</v>
      </c>
      <c r="L425" s="179">
        <v>0</v>
      </c>
      <c r="M425" s="179">
        <v>0</v>
      </c>
      <c r="N425" s="179">
        <v>0</v>
      </c>
      <c r="O425" s="179">
        <v>0</v>
      </c>
      <c r="P425" s="179">
        <v>0</v>
      </c>
      <c r="Q425" s="179">
        <v>0</v>
      </c>
      <c r="R425" s="179">
        <v>0</v>
      </c>
      <c r="S425" s="179">
        <v>0</v>
      </c>
      <c r="T425" s="179">
        <v>0</v>
      </c>
      <c r="U425" s="179">
        <v>0</v>
      </c>
      <c r="V425" s="179">
        <v>0</v>
      </c>
      <c r="W425" s="179">
        <v>0</v>
      </c>
      <c r="X425" s="179">
        <v>0</v>
      </c>
      <c r="Y425" s="179">
        <v>0</v>
      </c>
      <c r="Z425" s="179">
        <v>0</v>
      </c>
      <c r="AA425" s="179">
        <v>0</v>
      </c>
      <c r="AB425" s="179">
        <v>0</v>
      </c>
      <c r="AC425" s="179">
        <v>0</v>
      </c>
      <c r="AD425" s="179">
        <v>0</v>
      </c>
      <c r="AE425" s="179">
        <v>0</v>
      </c>
      <c r="AF425" s="179">
        <v>0</v>
      </c>
      <c r="AG425" s="179">
        <v>0</v>
      </c>
      <c r="AH425" s="179">
        <v>0</v>
      </c>
      <c r="AI425" s="179">
        <v>0</v>
      </c>
      <c r="AJ425" s="179">
        <v>0</v>
      </c>
      <c r="AK425" s="179">
        <v>0</v>
      </c>
      <c r="AL425" s="179">
        <v>0</v>
      </c>
      <c r="AM425" s="179">
        <v>0</v>
      </c>
      <c r="AN425" s="179">
        <v>0</v>
      </c>
      <c r="AO425" s="179">
        <v>0</v>
      </c>
      <c r="AP425" s="179">
        <v>0</v>
      </c>
      <c r="AQ425" s="179">
        <v>0</v>
      </c>
      <c r="AR425" s="179">
        <v>0</v>
      </c>
      <c r="AS425" s="179">
        <v>0</v>
      </c>
      <c r="AT425" s="179">
        <v>0</v>
      </c>
      <c r="AU425" s="179">
        <v>0</v>
      </c>
      <c r="AV425" s="179">
        <v>0</v>
      </c>
      <c r="AW425" s="179">
        <v>0</v>
      </c>
      <c r="AX425" s="179">
        <v>0</v>
      </c>
      <c r="AY425" s="179">
        <v>0</v>
      </c>
      <c r="AZ425" s="179">
        <v>0</v>
      </c>
      <c r="BA425" s="179">
        <v>0</v>
      </c>
      <c r="BB425" s="179">
        <v>0</v>
      </c>
      <c r="BC425" s="179">
        <v>0</v>
      </c>
      <c r="BD425" s="179">
        <v>0</v>
      </c>
      <c r="BE425" s="179">
        <v>0</v>
      </c>
      <c r="BF425" s="179">
        <v>0</v>
      </c>
      <c r="BG425" s="179">
        <v>0</v>
      </c>
      <c r="BH425" s="179">
        <v>0</v>
      </c>
      <c r="BI425" s="179">
        <v>0</v>
      </c>
      <c r="BJ425" s="179">
        <v>0</v>
      </c>
      <c r="BK425" s="179">
        <v>0</v>
      </c>
      <c r="BL425" s="179">
        <v>0</v>
      </c>
      <c r="BM425" s="179">
        <v>0</v>
      </c>
      <c r="BN425" s="179">
        <v>0</v>
      </c>
      <c r="BO425" s="179">
        <v>0</v>
      </c>
      <c r="BP425" s="179">
        <v>0</v>
      </c>
      <c r="BQ425" s="179">
        <v>0</v>
      </c>
      <c r="BR425" s="179">
        <v>0</v>
      </c>
      <c r="BS425" s="179">
        <v>0</v>
      </c>
      <c r="BT425" s="179">
        <v>0</v>
      </c>
      <c r="BU425" s="179">
        <v>0</v>
      </c>
      <c r="BV425" s="179">
        <v>0</v>
      </c>
      <c r="BW425" s="179">
        <v>0</v>
      </c>
      <c r="BX425" s="179">
        <v>0</v>
      </c>
      <c r="BY425" s="179">
        <v>0</v>
      </c>
      <c r="BZ425" s="179">
        <v>0</v>
      </c>
      <c r="CA425" s="179">
        <v>0</v>
      </c>
      <c r="CB425" s="179">
        <v>0</v>
      </c>
      <c r="CC425" s="179">
        <v>0</v>
      </c>
      <c r="CD425" s="179">
        <v>0</v>
      </c>
      <c r="CE425" s="179">
        <v>0</v>
      </c>
      <c r="CF425" s="179">
        <v>0</v>
      </c>
      <c r="CG425" s="179">
        <v>0</v>
      </c>
      <c r="CH425" s="179">
        <v>0</v>
      </c>
      <c r="CI425" s="179">
        <v>0</v>
      </c>
      <c r="CJ425" s="179">
        <v>2350.4270000000001</v>
      </c>
      <c r="CK425" s="179">
        <v>-2557.23</v>
      </c>
      <c r="CL425" s="179">
        <v>-1023.922</v>
      </c>
      <c r="CM425" s="179">
        <v>292.54899999999998</v>
      </c>
      <c r="CN425" s="179">
        <v>555.84299999999996</v>
      </c>
      <c r="CO425" s="179">
        <v>-87.765000000000001</v>
      </c>
      <c r="CP425" s="179">
        <v>445.90100000000001</v>
      </c>
      <c r="CQ425" s="179">
        <v>658.23500000000001</v>
      </c>
      <c r="CR425" s="179">
        <v>914.21500000000003</v>
      </c>
      <c r="CS425" s="179">
        <v>-1828.43</v>
      </c>
      <c r="CT425" s="179">
        <v>329.11700000000002</v>
      </c>
      <c r="CU425" s="179">
        <v>-914.21500000000003</v>
      </c>
      <c r="CV425" s="179">
        <v>2120.9789999999998</v>
      </c>
      <c r="CW425" s="179">
        <v>-804.50900000000001</v>
      </c>
      <c r="CX425" s="179">
        <v>548.529</v>
      </c>
      <c r="CY425" s="179">
        <v>-1535.8810000000001</v>
      </c>
      <c r="CZ425" s="179">
        <v>2084.41</v>
      </c>
      <c r="DA425" s="179">
        <v>438.82299999999998</v>
      </c>
      <c r="DB425" s="179">
        <v>-1609.018</v>
      </c>
      <c r="DC425" s="179">
        <v>877.64599999999996</v>
      </c>
      <c r="DD425" s="179">
        <v>2157.547</v>
      </c>
      <c r="DE425" s="179">
        <v>-2118.0990000000002</v>
      </c>
      <c r="DF425" s="179">
        <v>1482.3720000000001</v>
      </c>
      <c r="DG425" s="179">
        <v>-3004.6080000000002</v>
      </c>
      <c r="DH425" s="179">
        <v>1098.1859999999999</v>
      </c>
      <c r="DI425" s="179">
        <v>1480.943</v>
      </c>
      <c r="DJ425" s="179">
        <v>-231.983</v>
      </c>
      <c r="DK425" s="179">
        <v>-590.40800000000002</v>
      </c>
      <c r="DL425" s="179">
        <v>3613.6149999999998</v>
      </c>
      <c r="DM425" s="179">
        <v>-2023.876</v>
      </c>
      <c r="DN425" s="179">
        <v>-2377.4299999999998</v>
      </c>
      <c r="DO425" s="179">
        <v>1194.492</v>
      </c>
      <c r="DP425" s="179">
        <v>2598.5839999999998</v>
      </c>
      <c r="DQ425" s="179">
        <v>-1072.3040000000001</v>
      </c>
      <c r="DR425" s="179">
        <v>-124.051</v>
      </c>
      <c r="DS425" s="179">
        <v>-2296.3609999999999</v>
      </c>
      <c r="DT425" s="179">
        <v>2989.7359999999999</v>
      </c>
      <c r="DU425" s="179">
        <v>-375.04</v>
      </c>
      <c r="DV425" s="179">
        <v>-1327.3820000000001</v>
      </c>
      <c r="DW425" s="179">
        <v>0</v>
      </c>
      <c r="DX425" s="179">
        <v>1204.3699999999999</v>
      </c>
      <c r="DY425" s="179">
        <v>-623.69000000000005</v>
      </c>
      <c r="DZ425" s="179">
        <v>-835.88199999999995</v>
      </c>
      <c r="EA425" s="179">
        <v>3398.2359999999999</v>
      </c>
      <c r="EB425" s="179">
        <v>-4297.1030000000001</v>
      </c>
      <c r="EC425" s="179">
        <v>5786.1670000000004</v>
      </c>
      <c r="ED425" s="179">
        <v>-715.76800000000003</v>
      </c>
      <c r="EE425" s="179">
        <v>-5612.5870000000004</v>
      </c>
      <c r="EF425" s="278">
        <f t="shared" si="12"/>
        <v>1269.4069999999988</v>
      </c>
      <c r="EG425" s="278">
        <f t="shared" si="13"/>
        <v>-408.94300000000021</v>
      </c>
      <c r="EH425" s="321"/>
    </row>
    <row r="426" spans="1:230" s="313" customFormat="1" x14ac:dyDescent="0.2">
      <c r="A426" s="242" t="str">
        <f>IF('1'!$A$1=1,B426,C426)</f>
        <v>Short-term</v>
      </c>
      <c r="B426" s="253" t="s">
        <v>173</v>
      </c>
      <c r="C426" s="253" t="s">
        <v>172</v>
      </c>
      <c r="D426" s="176">
        <v>0</v>
      </c>
      <c r="E426" s="176">
        <v>0</v>
      </c>
      <c r="F426" s="176">
        <v>0</v>
      </c>
      <c r="G426" s="176">
        <v>0</v>
      </c>
      <c r="H426" s="176">
        <v>0</v>
      </c>
      <c r="I426" s="176">
        <v>0</v>
      </c>
      <c r="J426" s="176">
        <v>0</v>
      </c>
      <c r="K426" s="176">
        <v>0</v>
      </c>
      <c r="L426" s="176">
        <v>0</v>
      </c>
      <c r="M426" s="176">
        <v>0</v>
      </c>
      <c r="N426" s="176">
        <v>0</v>
      </c>
      <c r="O426" s="176">
        <v>0</v>
      </c>
      <c r="P426" s="176">
        <v>0</v>
      </c>
      <c r="Q426" s="176">
        <v>0</v>
      </c>
      <c r="R426" s="176">
        <v>0</v>
      </c>
      <c r="S426" s="176">
        <v>0</v>
      </c>
      <c r="T426" s="176">
        <v>0</v>
      </c>
      <c r="U426" s="176">
        <v>0</v>
      </c>
      <c r="V426" s="176">
        <v>0</v>
      </c>
      <c r="W426" s="176">
        <v>0</v>
      </c>
      <c r="X426" s="176">
        <v>0</v>
      </c>
      <c r="Y426" s="176">
        <v>0</v>
      </c>
      <c r="Z426" s="176">
        <v>0</v>
      </c>
      <c r="AA426" s="176">
        <v>0</v>
      </c>
      <c r="AB426" s="176">
        <v>0</v>
      </c>
      <c r="AC426" s="176">
        <v>0</v>
      </c>
      <c r="AD426" s="176">
        <v>0</v>
      </c>
      <c r="AE426" s="176">
        <v>0</v>
      </c>
      <c r="AF426" s="176">
        <v>0</v>
      </c>
      <c r="AG426" s="176">
        <v>0</v>
      </c>
      <c r="AH426" s="176">
        <v>0</v>
      </c>
      <c r="AI426" s="176">
        <v>0</v>
      </c>
      <c r="AJ426" s="176">
        <v>0</v>
      </c>
      <c r="AK426" s="176">
        <v>0</v>
      </c>
      <c r="AL426" s="176">
        <v>0</v>
      </c>
      <c r="AM426" s="176">
        <v>0</v>
      </c>
      <c r="AN426" s="176">
        <v>0</v>
      </c>
      <c r="AO426" s="176">
        <v>0</v>
      </c>
      <c r="AP426" s="176">
        <v>0</v>
      </c>
      <c r="AQ426" s="176">
        <v>0</v>
      </c>
      <c r="AR426" s="176">
        <v>0</v>
      </c>
      <c r="AS426" s="176">
        <v>0</v>
      </c>
      <c r="AT426" s="176">
        <v>0</v>
      </c>
      <c r="AU426" s="176">
        <v>0</v>
      </c>
      <c r="AV426" s="176">
        <v>0</v>
      </c>
      <c r="AW426" s="176">
        <v>0</v>
      </c>
      <c r="AX426" s="176">
        <v>0</v>
      </c>
      <c r="AY426" s="176">
        <v>0</v>
      </c>
      <c r="AZ426" s="176">
        <v>0</v>
      </c>
      <c r="BA426" s="176">
        <v>0</v>
      </c>
      <c r="BB426" s="176">
        <v>0</v>
      </c>
      <c r="BC426" s="176">
        <v>0</v>
      </c>
      <c r="BD426" s="176">
        <v>0</v>
      </c>
      <c r="BE426" s="176">
        <v>0</v>
      </c>
      <c r="BF426" s="176">
        <v>0</v>
      </c>
      <c r="BG426" s="176">
        <v>0</v>
      </c>
      <c r="BH426" s="176">
        <v>0</v>
      </c>
      <c r="BI426" s="176">
        <v>0</v>
      </c>
      <c r="BJ426" s="176">
        <v>0</v>
      </c>
      <c r="BK426" s="176">
        <v>0</v>
      </c>
      <c r="BL426" s="176">
        <v>0</v>
      </c>
      <c r="BM426" s="176">
        <v>0</v>
      </c>
      <c r="BN426" s="176">
        <v>0</v>
      </c>
      <c r="BO426" s="176">
        <v>0</v>
      </c>
      <c r="BP426" s="176">
        <v>0</v>
      </c>
      <c r="BQ426" s="176">
        <v>0</v>
      </c>
      <c r="BR426" s="176">
        <v>0</v>
      </c>
      <c r="BS426" s="176">
        <v>0</v>
      </c>
      <c r="BT426" s="176">
        <v>0</v>
      </c>
      <c r="BU426" s="176">
        <v>0</v>
      </c>
      <c r="BV426" s="176">
        <v>0</v>
      </c>
      <c r="BW426" s="176">
        <v>0</v>
      </c>
      <c r="BX426" s="176">
        <v>0</v>
      </c>
      <c r="BY426" s="176">
        <v>0</v>
      </c>
      <c r="BZ426" s="176">
        <v>0</v>
      </c>
      <c r="CA426" s="176">
        <v>0</v>
      </c>
      <c r="CB426" s="176">
        <v>0</v>
      </c>
      <c r="CC426" s="176">
        <v>0</v>
      </c>
      <c r="CD426" s="176">
        <v>0</v>
      </c>
      <c r="CE426" s="176">
        <v>0</v>
      </c>
      <c r="CF426" s="176">
        <v>0</v>
      </c>
      <c r="CG426" s="176">
        <v>0</v>
      </c>
      <c r="CH426" s="176">
        <v>0</v>
      </c>
      <c r="CI426" s="176">
        <v>0</v>
      </c>
      <c r="CJ426" s="176">
        <v>2350.4270000000001</v>
      </c>
      <c r="CK426" s="176">
        <v>-2557.23</v>
      </c>
      <c r="CL426" s="176">
        <v>-1023.922</v>
      </c>
      <c r="CM426" s="176">
        <v>292.54899999999998</v>
      </c>
      <c r="CN426" s="176">
        <v>555.84299999999996</v>
      </c>
      <c r="CO426" s="176">
        <v>-87.765000000000001</v>
      </c>
      <c r="CP426" s="176">
        <v>445.90100000000001</v>
      </c>
      <c r="CQ426" s="176">
        <v>658.23500000000001</v>
      </c>
      <c r="CR426" s="176">
        <v>914.21500000000003</v>
      </c>
      <c r="CS426" s="176">
        <v>-1828.43</v>
      </c>
      <c r="CT426" s="176">
        <v>329.11700000000002</v>
      </c>
      <c r="CU426" s="176">
        <v>-914.21500000000003</v>
      </c>
      <c r="CV426" s="176">
        <v>2120.9789999999998</v>
      </c>
      <c r="CW426" s="176">
        <v>-804.50900000000001</v>
      </c>
      <c r="CX426" s="176">
        <v>548.529</v>
      </c>
      <c r="CY426" s="176">
        <v>-1535.8810000000001</v>
      </c>
      <c r="CZ426" s="176">
        <v>2084.41</v>
      </c>
      <c r="DA426" s="176">
        <v>438.82299999999998</v>
      </c>
      <c r="DB426" s="176">
        <v>-1609.018</v>
      </c>
      <c r="DC426" s="176">
        <v>877.64599999999996</v>
      </c>
      <c r="DD426" s="176">
        <v>2157.547</v>
      </c>
      <c r="DE426" s="176">
        <v>-2118.0990000000002</v>
      </c>
      <c r="DF426" s="176">
        <v>1482.3720000000001</v>
      </c>
      <c r="DG426" s="176">
        <v>-3004.6080000000002</v>
      </c>
      <c r="DH426" s="176">
        <v>1098.1859999999999</v>
      </c>
      <c r="DI426" s="176">
        <v>1480.943</v>
      </c>
      <c r="DJ426" s="176">
        <v>-231.983</v>
      </c>
      <c r="DK426" s="176">
        <v>-590.40800000000002</v>
      </c>
      <c r="DL426" s="176">
        <v>3613.6149999999998</v>
      </c>
      <c r="DM426" s="176">
        <v>-2023.876</v>
      </c>
      <c r="DN426" s="176">
        <v>-2377.4299999999998</v>
      </c>
      <c r="DO426" s="176">
        <v>1194.492</v>
      </c>
      <c r="DP426" s="176">
        <v>2598.5839999999998</v>
      </c>
      <c r="DQ426" s="176">
        <v>-1072.3040000000001</v>
      </c>
      <c r="DR426" s="176">
        <v>-124.051</v>
      </c>
      <c r="DS426" s="176">
        <v>-2296.3609999999999</v>
      </c>
      <c r="DT426" s="176">
        <v>2989.7359999999999</v>
      </c>
      <c r="DU426" s="176">
        <v>-375.04</v>
      </c>
      <c r="DV426" s="176">
        <v>-1327.3820000000001</v>
      </c>
      <c r="DW426" s="176">
        <v>0</v>
      </c>
      <c r="DX426" s="176">
        <v>1204.3699999999999</v>
      </c>
      <c r="DY426" s="176">
        <v>-623.69000000000005</v>
      </c>
      <c r="DZ426" s="176">
        <v>-835.88199999999995</v>
      </c>
      <c r="EA426" s="176">
        <v>3398.2359999999999</v>
      </c>
      <c r="EB426" s="176">
        <v>-4297.1030000000001</v>
      </c>
      <c r="EC426" s="176">
        <v>5786.1670000000004</v>
      </c>
      <c r="ED426" s="176">
        <v>-715.76800000000003</v>
      </c>
      <c r="EE426" s="176">
        <v>-5612.5870000000004</v>
      </c>
      <c r="EF426" s="277">
        <f t="shared" si="12"/>
        <v>1269.4069999999988</v>
      </c>
      <c r="EG426" s="277">
        <f t="shared" si="13"/>
        <v>-408.94300000000021</v>
      </c>
      <c r="EH426" s="322"/>
    </row>
    <row r="427" spans="1:230" s="313" customFormat="1" ht="15" x14ac:dyDescent="0.25">
      <c r="A427" s="182" t="str">
        <f>IF('1'!$A$1=1,B427,C427)</f>
        <v>Liabilities</v>
      </c>
      <c r="B427" s="183" t="s">
        <v>145</v>
      </c>
      <c r="C427" s="183" t="s">
        <v>144</v>
      </c>
      <c r="D427" s="179">
        <v>0</v>
      </c>
      <c r="E427" s="179">
        <v>0</v>
      </c>
      <c r="F427" s="179">
        <v>0</v>
      </c>
      <c r="G427" s="179">
        <v>0</v>
      </c>
      <c r="H427" s="179">
        <v>0</v>
      </c>
      <c r="I427" s="179">
        <v>0</v>
      </c>
      <c r="J427" s="179">
        <v>0</v>
      </c>
      <c r="K427" s="179">
        <v>0</v>
      </c>
      <c r="L427" s="179">
        <v>0</v>
      </c>
      <c r="M427" s="179">
        <v>0</v>
      </c>
      <c r="N427" s="179">
        <v>0</v>
      </c>
      <c r="O427" s="179">
        <v>0</v>
      </c>
      <c r="P427" s="179">
        <v>0</v>
      </c>
      <c r="Q427" s="179">
        <v>0</v>
      </c>
      <c r="R427" s="179">
        <v>0</v>
      </c>
      <c r="S427" s="179">
        <v>0</v>
      </c>
      <c r="T427" s="179">
        <v>0</v>
      </c>
      <c r="U427" s="179">
        <v>0</v>
      </c>
      <c r="V427" s="179">
        <v>0</v>
      </c>
      <c r="W427" s="179">
        <v>0</v>
      </c>
      <c r="X427" s="179">
        <v>0</v>
      </c>
      <c r="Y427" s="179">
        <v>0</v>
      </c>
      <c r="Z427" s="179">
        <v>0</v>
      </c>
      <c r="AA427" s="179">
        <v>0</v>
      </c>
      <c r="AB427" s="179">
        <v>0</v>
      </c>
      <c r="AC427" s="179">
        <v>0</v>
      </c>
      <c r="AD427" s="179">
        <v>0</v>
      </c>
      <c r="AE427" s="179">
        <v>0</v>
      </c>
      <c r="AF427" s="179">
        <v>0</v>
      </c>
      <c r="AG427" s="179">
        <v>0</v>
      </c>
      <c r="AH427" s="179">
        <v>0</v>
      </c>
      <c r="AI427" s="179">
        <v>0</v>
      </c>
      <c r="AJ427" s="179">
        <v>0</v>
      </c>
      <c r="AK427" s="179">
        <v>0</v>
      </c>
      <c r="AL427" s="179">
        <v>0</v>
      </c>
      <c r="AM427" s="179">
        <v>0</v>
      </c>
      <c r="AN427" s="179">
        <v>0</v>
      </c>
      <c r="AO427" s="179">
        <v>0</v>
      </c>
      <c r="AP427" s="179">
        <v>0</v>
      </c>
      <c r="AQ427" s="179">
        <v>0</v>
      </c>
      <c r="AR427" s="179">
        <v>0</v>
      </c>
      <c r="AS427" s="179">
        <v>0</v>
      </c>
      <c r="AT427" s="179">
        <v>0</v>
      </c>
      <c r="AU427" s="179">
        <v>0</v>
      </c>
      <c r="AV427" s="179">
        <v>0</v>
      </c>
      <c r="AW427" s="179">
        <v>0</v>
      </c>
      <c r="AX427" s="179">
        <v>0</v>
      </c>
      <c r="AY427" s="179">
        <v>0</v>
      </c>
      <c r="AZ427" s="179">
        <v>0</v>
      </c>
      <c r="BA427" s="179">
        <v>0</v>
      </c>
      <c r="BB427" s="179">
        <v>0</v>
      </c>
      <c r="BC427" s="179">
        <v>0</v>
      </c>
      <c r="BD427" s="179">
        <v>0</v>
      </c>
      <c r="BE427" s="179">
        <v>0</v>
      </c>
      <c r="BF427" s="179">
        <v>0</v>
      </c>
      <c r="BG427" s="179">
        <v>0</v>
      </c>
      <c r="BH427" s="179">
        <v>0</v>
      </c>
      <c r="BI427" s="179">
        <v>0</v>
      </c>
      <c r="BJ427" s="179">
        <v>0</v>
      </c>
      <c r="BK427" s="179">
        <v>0</v>
      </c>
      <c r="BL427" s="179">
        <v>0</v>
      </c>
      <c r="BM427" s="179">
        <v>0</v>
      </c>
      <c r="BN427" s="179">
        <v>0</v>
      </c>
      <c r="BO427" s="179">
        <v>0</v>
      </c>
      <c r="BP427" s="179">
        <v>0</v>
      </c>
      <c r="BQ427" s="179">
        <v>0</v>
      </c>
      <c r="BR427" s="179">
        <v>0</v>
      </c>
      <c r="BS427" s="179">
        <v>0</v>
      </c>
      <c r="BT427" s="179">
        <v>0</v>
      </c>
      <c r="BU427" s="179">
        <v>0</v>
      </c>
      <c r="BV427" s="179">
        <v>0</v>
      </c>
      <c r="BW427" s="179">
        <v>0</v>
      </c>
      <c r="BX427" s="179">
        <v>0</v>
      </c>
      <c r="BY427" s="179">
        <v>0</v>
      </c>
      <c r="BZ427" s="179">
        <v>0</v>
      </c>
      <c r="CA427" s="179">
        <v>0</v>
      </c>
      <c r="CB427" s="179">
        <v>0</v>
      </c>
      <c r="CC427" s="179">
        <v>0</v>
      </c>
      <c r="CD427" s="179">
        <v>0</v>
      </c>
      <c r="CE427" s="179">
        <v>0</v>
      </c>
      <c r="CF427" s="179">
        <v>0</v>
      </c>
      <c r="CG427" s="179">
        <v>0</v>
      </c>
      <c r="CH427" s="179">
        <v>0</v>
      </c>
      <c r="CI427" s="179">
        <v>0</v>
      </c>
      <c r="CJ427" s="179">
        <v>-363.75599999999997</v>
      </c>
      <c r="CK427" s="179">
        <v>909.23799999999994</v>
      </c>
      <c r="CL427" s="179">
        <v>-877.64700000000005</v>
      </c>
      <c r="CM427" s="179">
        <v>-234.03899999999999</v>
      </c>
      <c r="CN427" s="179">
        <v>146.27500000000001</v>
      </c>
      <c r="CO427" s="179">
        <v>58.51</v>
      </c>
      <c r="CP427" s="179">
        <v>605.15200000000004</v>
      </c>
      <c r="CQ427" s="179">
        <v>-292.54899999999998</v>
      </c>
      <c r="CR427" s="179">
        <v>-146.274</v>
      </c>
      <c r="CS427" s="179">
        <v>0</v>
      </c>
      <c r="CT427" s="179">
        <v>1170.1959999999999</v>
      </c>
      <c r="CU427" s="179">
        <v>-1462.7439999999999</v>
      </c>
      <c r="CV427" s="179">
        <v>804.50900000000001</v>
      </c>
      <c r="CW427" s="179">
        <v>-402.255</v>
      </c>
      <c r="CX427" s="179">
        <v>36.569000000000003</v>
      </c>
      <c r="CY427" s="179">
        <v>-36.569000000000003</v>
      </c>
      <c r="CZ427" s="179">
        <v>365.68600000000004</v>
      </c>
      <c r="DA427" s="179">
        <v>511.96</v>
      </c>
      <c r="DB427" s="179">
        <v>-402.255</v>
      </c>
      <c r="DC427" s="179">
        <v>182.84300000000002</v>
      </c>
      <c r="DD427" s="179">
        <v>-255.98000000000002</v>
      </c>
      <c r="DE427" s="179">
        <v>292.15199999999999</v>
      </c>
      <c r="DF427" s="179">
        <v>-253.08799999999999</v>
      </c>
      <c r="DG427" s="179">
        <v>-111.282</v>
      </c>
      <c r="DH427" s="179">
        <v>416.553</v>
      </c>
      <c r="DI427" s="179">
        <v>-303.78300000000002</v>
      </c>
      <c r="DJ427" s="179">
        <v>0</v>
      </c>
      <c r="DK427" s="179">
        <v>8108.2730000000001</v>
      </c>
      <c r="DL427" s="179">
        <v>-119.13</v>
      </c>
      <c r="DM427" s="179">
        <v>-161.91</v>
      </c>
      <c r="DN427" s="179">
        <v>942.774</v>
      </c>
      <c r="DO427" s="179">
        <v>-453.08299999999997</v>
      </c>
      <c r="DP427" s="179">
        <v>0</v>
      </c>
      <c r="DQ427" s="179">
        <v>742.36500000000001</v>
      </c>
      <c r="DR427" s="179">
        <v>-413.50299999999999</v>
      </c>
      <c r="DS427" s="179">
        <v>584.52800000000002</v>
      </c>
      <c r="DT427" s="179">
        <v>168.43600000000001</v>
      </c>
      <c r="DU427" s="179">
        <v>-291.69799999999998</v>
      </c>
      <c r="DV427" s="179">
        <v>414.80700000000002</v>
      </c>
      <c r="DW427" s="179">
        <v>82.826999999999998</v>
      </c>
      <c r="DX427" s="179">
        <v>-249.18</v>
      </c>
      <c r="DY427" s="179">
        <v>706.84799999999996</v>
      </c>
      <c r="DZ427" s="179">
        <v>585.11699999999996</v>
      </c>
      <c r="EA427" s="179">
        <v>-1243.2570000000001</v>
      </c>
      <c r="EB427" s="179">
        <v>1446.1410000000001</v>
      </c>
      <c r="EC427" s="179">
        <v>83.254000000000005</v>
      </c>
      <c r="ED427" s="179">
        <v>-884.18400000000008</v>
      </c>
      <c r="EE427" s="179">
        <v>675.19799999999998</v>
      </c>
      <c r="EF427" s="278">
        <f t="shared" si="12"/>
        <v>9343.0839999999989</v>
      </c>
      <c r="EG427" s="278">
        <f t="shared" si="13"/>
        <v>1494.3089999999997</v>
      </c>
      <c r="EH427" s="321"/>
      <c r="EI427" s="321"/>
      <c r="EJ427" s="321"/>
      <c r="EK427" s="321"/>
      <c r="EL427" s="321"/>
      <c r="EM427" s="321"/>
      <c r="EN427" s="321"/>
      <c r="EO427" s="321"/>
      <c r="EP427" s="321"/>
      <c r="EQ427" s="321"/>
      <c r="ER427" s="321"/>
      <c r="ES427" s="321"/>
      <c r="ET427" s="321"/>
      <c r="EU427" s="321"/>
      <c r="EV427" s="321"/>
      <c r="EW427" s="321"/>
      <c r="EX427" s="321"/>
      <c r="EY427" s="321"/>
      <c r="EZ427" s="321"/>
      <c r="FA427" s="321"/>
      <c r="FB427" s="321"/>
      <c r="FC427" s="321"/>
      <c r="FD427" s="321"/>
      <c r="FE427" s="321"/>
      <c r="FF427" s="321"/>
      <c r="FG427" s="321"/>
      <c r="FH427" s="321"/>
      <c r="FI427" s="321"/>
      <c r="FJ427" s="321"/>
      <c r="FK427" s="321"/>
      <c r="FL427" s="321"/>
      <c r="FM427" s="321"/>
      <c r="FN427" s="321"/>
      <c r="FO427" s="321"/>
      <c r="FP427" s="321"/>
      <c r="FQ427" s="321"/>
      <c r="FR427" s="321"/>
      <c r="FS427" s="321"/>
      <c r="FT427" s="321"/>
      <c r="FU427" s="321"/>
      <c r="FV427" s="321"/>
      <c r="FW427" s="321"/>
      <c r="FX427" s="321"/>
      <c r="FY427" s="321"/>
      <c r="FZ427" s="321"/>
      <c r="GA427" s="321"/>
      <c r="GB427" s="321"/>
      <c r="GC427" s="321"/>
      <c r="GD427" s="321"/>
      <c r="GE427" s="321"/>
      <c r="GF427" s="321"/>
      <c r="GG427" s="321"/>
      <c r="GH427" s="321"/>
      <c r="GI427" s="321"/>
      <c r="GJ427" s="321"/>
      <c r="GK427" s="321"/>
      <c r="GL427" s="321"/>
      <c r="GM427" s="321"/>
      <c r="GN427" s="321"/>
      <c r="GO427" s="321"/>
      <c r="GP427" s="321"/>
      <c r="GQ427" s="321"/>
      <c r="GR427" s="321"/>
      <c r="GS427" s="321"/>
      <c r="GT427" s="321"/>
      <c r="GU427" s="321"/>
      <c r="GV427" s="321"/>
      <c r="GW427" s="321"/>
      <c r="GX427" s="321"/>
      <c r="GY427" s="321"/>
      <c r="GZ427" s="321"/>
      <c r="HA427" s="321"/>
      <c r="HB427" s="321"/>
      <c r="HC427" s="321"/>
      <c r="HD427" s="321"/>
      <c r="HE427" s="321"/>
      <c r="HF427" s="321"/>
      <c r="HG427" s="321"/>
      <c r="HH427" s="321"/>
      <c r="HI427" s="321"/>
      <c r="HJ427" s="321"/>
      <c r="HK427" s="321"/>
      <c r="HL427" s="321"/>
      <c r="HM427" s="321"/>
      <c r="HN427" s="321"/>
      <c r="HO427" s="321"/>
      <c r="HP427" s="321"/>
      <c r="HQ427" s="321"/>
      <c r="HR427" s="321"/>
      <c r="HS427" s="321"/>
      <c r="HT427" s="321"/>
      <c r="HU427" s="333"/>
      <c r="HV427" s="333"/>
    </row>
    <row r="428" spans="1:230" s="313" customFormat="1" ht="15" x14ac:dyDescent="0.25">
      <c r="A428" s="262" t="str">
        <f>IF('1'!$A$1=1,B428,C428)</f>
        <v>Central bank</v>
      </c>
      <c r="B428" s="261" t="s">
        <v>202</v>
      </c>
      <c r="C428" s="261" t="s">
        <v>201</v>
      </c>
      <c r="D428" s="179">
        <v>0</v>
      </c>
      <c r="E428" s="179">
        <v>0</v>
      </c>
      <c r="F428" s="179">
        <v>0</v>
      </c>
      <c r="G428" s="179">
        <v>0</v>
      </c>
      <c r="H428" s="179">
        <v>0</v>
      </c>
      <c r="I428" s="179">
        <v>0</v>
      </c>
      <c r="J428" s="179">
        <v>0</v>
      </c>
      <c r="K428" s="179">
        <v>0</v>
      </c>
      <c r="L428" s="179">
        <v>0</v>
      </c>
      <c r="M428" s="179">
        <v>0</v>
      </c>
      <c r="N428" s="179">
        <v>0</v>
      </c>
      <c r="O428" s="179">
        <v>0</v>
      </c>
      <c r="P428" s="179">
        <v>0</v>
      </c>
      <c r="Q428" s="179">
        <v>0</v>
      </c>
      <c r="R428" s="179">
        <v>0</v>
      </c>
      <c r="S428" s="179">
        <v>0</v>
      </c>
      <c r="T428" s="179">
        <v>0</v>
      </c>
      <c r="U428" s="179">
        <v>0</v>
      </c>
      <c r="V428" s="179">
        <v>0</v>
      </c>
      <c r="W428" s="179">
        <v>0</v>
      </c>
      <c r="X428" s="179">
        <v>0</v>
      </c>
      <c r="Y428" s="179">
        <v>0</v>
      </c>
      <c r="Z428" s="179">
        <v>0</v>
      </c>
      <c r="AA428" s="179">
        <v>0</v>
      </c>
      <c r="AB428" s="179">
        <v>0</v>
      </c>
      <c r="AC428" s="179">
        <v>0</v>
      </c>
      <c r="AD428" s="179">
        <v>0</v>
      </c>
      <c r="AE428" s="179">
        <v>0</v>
      </c>
      <c r="AF428" s="179">
        <v>0</v>
      </c>
      <c r="AG428" s="179">
        <v>0</v>
      </c>
      <c r="AH428" s="179">
        <v>0</v>
      </c>
      <c r="AI428" s="179">
        <v>0</v>
      </c>
      <c r="AJ428" s="179">
        <v>0</v>
      </c>
      <c r="AK428" s="179">
        <v>0</v>
      </c>
      <c r="AL428" s="179">
        <v>0</v>
      </c>
      <c r="AM428" s="179">
        <v>0</v>
      </c>
      <c r="AN428" s="179">
        <v>0</v>
      </c>
      <c r="AO428" s="179">
        <v>0</v>
      </c>
      <c r="AP428" s="179">
        <v>0</v>
      </c>
      <c r="AQ428" s="179">
        <v>0</v>
      </c>
      <c r="AR428" s="179">
        <v>0</v>
      </c>
      <c r="AS428" s="179">
        <v>0</v>
      </c>
      <c r="AT428" s="179">
        <v>0</v>
      </c>
      <c r="AU428" s="179">
        <v>0</v>
      </c>
      <c r="AV428" s="179">
        <v>0</v>
      </c>
      <c r="AW428" s="179">
        <v>0</v>
      </c>
      <c r="AX428" s="179">
        <v>0</v>
      </c>
      <c r="AY428" s="179">
        <v>0</v>
      </c>
      <c r="AZ428" s="179">
        <v>0</v>
      </c>
      <c r="BA428" s="179">
        <v>0</v>
      </c>
      <c r="BB428" s="179">
        <v>0</v>
      </c>
      <c r="BC428" s="179">
        <v>0</v>
      </c>
      <c r="BD428" s="179">
        <v>0</v>
      </c>
      <c r="BE428" s="179">
        <v>0</v>
      </c>
      <c r="BF428" s="179">
        <v>0</v>
      </c>
      <c r="BG428" s="179">
        <v>0</v>
      </c>
      <c r="BH428" s="179">
        <v>0</v>
      </c>
      <c r="BI428" s="179">
        <v>0</v>
      </c>
      <c r="BJ428" s="179">
        <v>0</v>
      </c>
      <c r="BK428" s="179">
        <v>0</v>
      </c>
      <c r="BL428" s="179">
        <v>0</v>
      </c>
      <c r="BM428" s="179">
        <v>0</v>
      </c>
      <c r="BN428" s="179">
        <v>0</v>
      </c>
      <c r="BO428" s="179">
        <v>0</v>
      </c>
      <c r="BP428" s="179">
        <v>0</v>
      </c>
      <c r="BQ428" s="179">
        <v>0</v>
      </c>
      <c r="BR428" s="179">
        <v>0</v>
      </c>
      <c r="BS428" s="179">
        <v>0</v>
      </c>
      <c r="BT428" s="179">
        <v>0</v>
      </c>
      <c r="BU428" s="179">
        <v>0</v>
      </c>
      <c r="BV428" s="179">
        <v>0</v>
      </c>
      <c r="BW428" s="179">
        <v>0</v>
      </c>
      <c r="BX428" s="179">
        <v>0</v>
      </c>
      <c r="BY428" s="179">
        <v>0</v>
      </c>
      <c r="BZ428" s="179">
        <v>0</v>
      </c>
      <c r="CA428" s="179">
        <v>0</v>
      </c>
      <c r="CB428" s="179">
        <v>0</v>
      </c>
      <c r="CC428" s="179">
        <v>0</v>
      </c>
      <c r="CD428" s="179">
        <v>0</v>
      </c>
      <c r="CE428" s="179">
        <v>0</v>
      </c>
      <c r="CF428" s="179">
        <v>0</v>
      </c>
      <c r="CG428" s="179">
        <v>0</v>
      </c>
      <c r="CH428" s="179">
        <v>0</v>
      </c>
      <c r="CI428" s="179">
        <v>0</v>
      </c>
      <c r="CJ428" s="179">
        <v>-27.981000000000002</v>
      </c>
      <c r="CK428" s="179">
        <v>28.414000000000001</v>
      </c>
      <c r="CL428" s="179">
        <v>0</v>
      </c>
      <c r="CM428" s="179">
        <v>-58.51</v>
      </c>
      <c r="CN428" s="179">
        <v>0</v>
      </c>
      <c r="CO428" s="179">
        <v>29.254999999999999</v>
      </c>
      <c r="CP428" s="179">
        <v>286.65100000000001</v>
      </c>
      <c r="CQ428" s="179">
        <v>-292.54899999999998</v>
      </c>
      <c r="CR428" s="179">
        <v>0</v>
      </c>
      <c r="CS428" s="179">
        <v>0</v>
      </c>
      <c r="CT428" s="179">
        <v>36.569000000000003</v>
      </c>
      <c r="CU428" s="179">
        <v>0</v>
      </c>
      <c r="CV428" s="179">
        <v>-36.569000000000003</v>
      </c>
      <c r="CW428" s="179">
        <v>0</v>
      </c>
      <c r="CX428" s="179">
        <v>36.569000000000003</v>
      </c>
      <c r="CY428" s="179">
        <v>-36.569000000000003</v>
      </c>
      <c r="CZ428" s="179">
        <v>36.569000000000003</v>
      </c>
      <c r="DA428" s="179">
        <v>-36.569000000000003</v>
      </c>
      <c r="DB428" s="179">
        <v>73.137</v>
      </c>
      <c r="DC428" s="179">
        <v>-36.569000000000003</v>
      </c>
      <c r="DD428" s="179">
        <v>73.137</v>
      </c>
      <c r="DE428" s="179">
        <v>-73.037999999999997</v>
      </c>
      <c r="DF428" s="179">
        <v>-36.155000000000001</v>
      </c>
      <c r="DG428" s="179">
        <v>0</v>
      </c>
      <c r="DH428" s="179">
        <v>0</v>
      </c>
      <c r="DI428" s="179">
        <v>0</v>
      </c>
      <c r="DJ428" s="179">
        <v>38.664000000000001</v>
      </c>
      <c r="DK428" s="179">
        <v>0</v>
      </c>
      <c r="DL428" s="179">
        <v>0</v>
      </c>
      <c r="DM428" s="179">
        <v>0</v>
      </c>
      <c r="DN428" s="179">
        <v>0</v>
      </c>
      <c r="DO428" s="179">
        <v>41.189</v>
      </c>
      <c r="DP428" s="179">
        <v>0</v>
      </c>
      <c r="DQ428" s="179">
        <v>-41.241999999999997</v>
      </c>
      <c r="DR428" s="179">
        <v>0</v>
      </c>
      <c r="DS428" s="179">
        <v>0</v>
      </c>
      <c r="DT428" s="179">
        <v>0</v>
      </c>
      <c r="DU428" s="179">
        <v>0</v>
      </c>
      <c r="DV428" s="179">
        <v>41.481000000000002</v>
      </c>
      <c r="DW428" s="179">
        <v>0</v>
      </c>
      <c r="DX428" s="179">
        <v>83.06</v>
      </c>
      <c r="DY428" s="179">
        <v>-83.159000000000006</v>
      </c>
      <c r="DZ428" s="179">
        <v>83.587999999999994</v>
      </c>
      <c r="EA428" s="179">
        <v>-82.884</v>
      </c>
      <c r="EB428" s="179">
        <v>-41.317999999999998</v>
      </c>
      <c r="EC428" s="179">
        <v>0</v>
      </c>
      <c r="ED428" s="179">
        <v>84.207999999999998</v>
      </c>
      <c r="EE428" s="179">
        <v>-84.4</v>
      </c>
      <c r="EF428" s="278">
        <f t="shared" si="12"/>
        <v>38.611000000000011</v>
      </c>
      <c r="EG428" s="278">
        <f t="shared" si="13"/>
        <v>0.5759999999999792</v>
      </c>
      <c r="EH428" s="321"/>
      <c r="EI428" s="321"/>
      <c r="EJ428" s="321"/>
      <c r="EK428" s="321"/>
      <c r="EL428" s="321"/>
      <c r="EM428" s="321"/>
      <c r="EN428" s="321"/>
      <c r="EO428" s="321"/>
      <c r="EP428" s="321"/>
      <c r="EQ428" s="321"/>
      <c r="ER428" s="321"/>
      <c r="ES428" s="321"/>
      <c r="ET428" s="321"/>
      <c r="EU428" s="321"/>
      <c r="EV428" s="321"/>
      <c r="EW428" s="321"/>
      <c r="EX428" s="321"/>
      <c r="EY428" s="321"/>
      <c r="EZ428" s="321"/>
      <c r="FA428" s="321"/>
      <c r="FB428" s="321"/>
      <c r="FC428" s="321"/>
      <c r="FD428" s="321"/>
      <c r="FE428" s="321"/>
      <c r="FF428" s="321"/>
      <c r="FG428" s="321"/>
      <c r="FH428" s="321"/>
      <c r="FI428" s="321"/>
      <c r="FJ428" s="321"/>
      <c r="FK428" s="321"/>
      <c r="FL428" s="321"/>
      <c r="FM428" s="321"/>
      <c r="FN428" s="321"/>
      <c r="FO428" s="321"/>
      <c r="FP428" s="321"/>
      <c r="FQ428" s="321"/>
      <c r="FR428" s="321"/>
      <c r="FS428" s="321"/>
      <c r="FT428" s="321"/>
      <c r="FU428" s="321"/>
      <c r="FV428" s="321"/>
      <c r="FW428" s="321"/>
      <c r="FX428" s="321"/>
      <c r="FY428" s="321"/>
      <c r="FZ428" s="321"/>
      <c r="GA428" s="321"/>
      <c r="GB428" s="321"/>
      <c r="GC428" s="321"/>
      <c r="GD428" s="321"/>
      <c r="GE428" s="321"/>
      <c r="GF428" s="321"/>
      <c r="GG428" s="321"/>
      <c r="GH428" s="321"/>
      <c r="GI428" s="321"/>
      <c r="GJ428" s="321"/>
      <c r="GK428" s="321"/>
      <c r="GL428" s="321"/>
      <c r="GM428" s="321"/>
      <c r="GN428" s="321"/>
      <c r="GO428" s="321"/>
      <c r="GP428" s="321"/>
      <c r="GQ428" s="321"/>
      <c r="GR428" s="321"/>
      <c r="GS428" s="321"/>
      <c r="GT428" s="321"/>
      <c r="GU428" s="321"/>
      <c r="GV428" s="321"/>
      <c r="GW428" s="321"/>
      <c r="GX428" s="321"/>
      <c r="GY428" s="321"/>
      <c r="GZ428" s="321"/>
      <c r="HA428" s="321"/>
      <c r="HB428" s="321"/>
      <c r="HC428" s="321"/>
      <c r="HD428" s="321"/>
      <c r="HE428" s="321"/>
      <c r="HF428" s="321"/>
      <c r="HG428" s="321"/>
      <c r="HH428" s="321"/>
      <c r="HI428" s="321"/>
      <c r="HJ428" s="321"/>
      <c r="HK428" s="321"/>
      <c r="HL428" s="321"/>
      <c r="HM428" s="321"/>
      <c r="HN428" s="321"/>
      <c r="HO428" s="321"/>
      <c r="HP428" s="321"/>
      <c r="HQ428" s="321"/>
      <c r="HR428" s="321"/>
      <c r="HS428" s="321"/>
      <c r="HT428" s="321"/>
      <c r="HU428" s="333"/>
      <c r="HV428" s="333"/>
    </row>
    <row r="429" spans="1:230" s="313" customFormat="1" ht="15" x14ac:dyDescent="0.25">
      <c r="A429" s="59" t="str">
        <f>IF('1'!$A$1=1,B429,C429)</f>
        <v>Short-term</v>
      </c>
      <c r="B429" s="253" t="s">
        <v>173</v>
      </c>
      <c r="C429" s="253" t="s">
        <v>172</v>
      </c>
      <c r="D429" s="263">
        <v>0</v>
      </c>
      <c r="E429" s="263">
        <v>0</v>
      </c>
      <c r="F429" s="263">
        <v>0</v>
      </c>
      <c r="G429" s="263">
        <v>0</v>
      </c>
      <c r="H429" s="263">
        <v>0</v>
      </c>
      <c r="I429" s="263">
        <v>0</v>
      </c>
      <c r="J429" s="263">
        <v>0</v>
      </c>
      <c r="K429" s="263">
        <v>0</v>
      </c>
      <c r="L429" s="263">
        <v>0</v>
      </c>
      <c r="M429" s="263">
        <v>0</v>
      </c>
      <c r="N429" s="263">
        <v>0</v>
      </c>
      <c r="O429" s="263">
        <v>0</v>
      </c>
      <c r="P429" s="263">
        <v>0</v>
      </c>
      <c r="Q429" s="263">
        <v>0</v>
      </c>
      <c r="R429" s="263">
        <v>0</v>
      </c>
      <c r="S429" s="263">
        <v>0</v>
      </c>
      <c r="T429" s="263">
        <v>0</v>
      </c>
      <c r="U429" s="263">
        <v>0</v>
      </c>
      <c r="V429" s="263">
        <v>0</v>
      </c>
      <c r="W429" s="263">
        <v>0</v>
      </c>
      <c r="X429" s="263">
        <v>0</v>
      </c>
      <c r="Y429" s="263">
        <v>0</v>
      </c>
      <c r="Z429" s="263">
        <v>0</v>
      </c>
      <c r="AA429" s="263">
        <v>0</v>
      </c>
      <c r="AB429" s="263">
        <v>0</v>
      </c>
      <c r="AC429" s="263">
        <v>0</v>
      </c>
      <c r="AD429" s="263">
        <v>0</v>
      </c>
      <c r="AE429" s="263">
        <v>0</v>
      </c>
      <c r="AF429" s="263">
        <v>0</v>
      </c>
      <c r="AG429" s="263">
        <v>0</v>
      </c>
      <c r="AH429" s="263">
        <v>0</v>
      </c>
      <c r="AI429" s="263">
        <v>0</v>
      </c>
      <c r="AJ429" s="263">
        <v>0</v>
      </c>
      <c r="AK429" s="263">
        <v>0</v>
      </c>
      <c r="AL429" s="263">
        <v>0</v>
      </c>
      <c r="AM429" s="263">
        <v>0</v>
      </c>
      <c r="AN429" s="263">
        <v>0</v>
      </c>
      <c r="AO429" s="263">
        <v>0</v>
      </c>
      <c r="AP429" s="263">
        <v>0</v>
      </c>
      <c r="AQ429" s="263">
        <v>0</v>
      </c>
      <c r="AR429" s="263">
        <v>0</v>
      </c>
      <c r="AS429" s="263">
        <v>0</v>
      </c>
      <c r="AT429" s="263">
        <v>0</v>
      </c>
      <c r="AU429" s="263">
        <v>0</v>
      </c>
      <c r="AV429" s="263">
        <v>0</v>
      </c>
      <c r="AW429" s="263">
        <v>0</v>
      </c>
      <c r="AX429" s="263">
        <v>0</v>
      </c>
      <c r="AY429" s="263">
        <v>0</v>
      </c>
      <c r="AZ429" s="263">
        <v>0</v>
      </c>
      <c r="BA429" s="263">
        <v>0</v>
      </c>
      <c r="BB429" s="263">
        <v>0</v>
      </c>
      <c r="BC429" s="263">
        <v>0</v>
      </c>
      <c r="BD429" s="263">
        <v>0</v>
      </c>
      <c r="BE429" s="263">
        <v>0</v>
      </c>
      <c r="BF429" s="263">
        <v>0</v>
      </c>
      <c r="BG429" s="263">
        <v>0</v>
      </c>
      <c r="BH429" s="263">
        <v>0</v>
      </c>
      <c r="BI429" s="263">
        <v>0</v>
      </c>
      <c r="BJ429" s="263">
        <v>0</v>
      </c>
      <c r="BK429" s="263">
        <v>0</v>
      </c>
      <c r="BL429" s="263">
        <v>0</v>
      </c>
      <c r="BM429" s="263">
        <v>0</v>
      </c>
      <c r="BN429" s="263">
        <v>0</v>
      </c>
      <c r="BO429" s="263">
        <v>0</v>
      </c>
      <c r="BP429" s="263">
        <v>0</v>
      </c>
      <c r="BQ429" s="263">
        <v>0</v>
      </c>
      <c r="BR429" s="263">
        <v>0</v>
      </c>
      <c r="BS429" s="263">
        <v>0</v>
      </c>
      <c r="BT429" s="263">
        <v>0</v>
      </c>
      <c r="BU429" s="263">
        <v>0</v>
      </c>
      <c r="BV429" s="263">
        <v>0</v>
      </c>
      <c r="BW429" s="263">
        <v>0</v>
      </c>
      <c r="BX429" s="263">
        <v>0</v>
      </c>
      <c r="BY429" s="263">
        <v>0</v>
      </c>
      <c r="BZ429" s="263">
        <v>0</v>
      </c>
      <c r="CA429" s="263">
        <v>0</v>
      </c>
      <c r="CB429" s="263">
        <v>0</v>
      </c>
      <c r="CC429" s="263">
        <v>0</v>
      </c>
      <c r="CD429" s="263">
        <v>0</v>
      </c>
      <c r="CE429" s="263">
        <v>0</v>
      </c>
      <c r="CF429" s="263">
        <v>0</v>
      </c>
      <c r="CG429" s="263">
        <v>0</v>
      </c>
      <c r="CH429" s="263">
        <v>0</v>
      </c>
      <c r="CI429" s="263">
        <v>0</v>
      </c>
      <c r="CJ429" s="263">
        <v>-27.981000000000002</v>
      </c>
      <c r="CK429" s="263">
        <v>28.414000000000001</v>
      </c>
      <c r="CL429" s="263">
        <v>0</v>
      </c>
      <c r="CM429" s="263">
        <v>-58.51</v>
      </c>
      <c r="CN429" s="263">
        <v>0</v>
      </c>
      <c r="CO429" s="263">
        <v>29.254999999999999</v>
      </c>
      <c r="CP429" s="263">
        <v>286.65100000000001</v>
      </c>
      <c r="CQ429" s="263">
        <v>-292.54899999999998</v>
      </c>
      <c r="CR429" s="263">
        <v>0</v>
      </c>
      <c r="CS429" s="263">
        <v>0</v>
      </c>
      <c r="CT429" s="263">
        <v>36.569000000000003</v>
      </c>
      <c r="CU429" s="263">
        <v>0</v>
      </c>
      <c r="CV429" s="263">
        <v>-36.569000000000003</v>
      </c>
      <c r="CW429" s="263">
        <v>0</v>
      </c>
      <c r="CX429" s="263">
        <v>36.569000000000003</v>
      </c>
      <c r="CY429" s="263">
        <v>-36.569000000000003</v>
      </c>
      <c r="CZ429" s="263">
        <v>36.569000000000003</v>
      </c>
      <c r="DA429" s="263">
        <v>-36.569000000000003</v>
      </c>
      <c r="DB429" s="263">
        <v>73.137</v>
      </c>
      <c r="DC429" s="263">
        <v>-36.569000000000003</v>
      </c>
      <c r="DD429" s="263">
        <v>73.137</v>
      </c>
      <c r="DE429" s="263">
        <v>-73.037999999999997</v>
      </c>
      <c r="DF429" s="263">
        <v>-36.155000000000001</v>
      </c>
      <c r="DG429" s="263">
        <v>0</v>
      </c>
      <c r="DH429" s="263">
        <v>0</v>
      </c>
      <c r="DI429" s="263">
        <v>0</v>
      </c>
      <c r="DJ429" s="263">
        <v>38.664000000000001</v>
      </c>
      <c r="DK429" s="263">
        <v>0</v>
      </c>
      <c r="DL429" s="263">
        <v>0</v>
      </c>
      <c r="DM429" s="263">
        <v>0</v>
      </c>
      <c r="DN429" s="263">
        <v>0</v>
      </c>
      <c r="DO429" s="263">
        <v>41.189</v>
      </c>
      <c r="DP429" s="263">
        <v>0</v>
      </c>
      <c r="DQ429" s="263">
        <v>-41.241999999999997</v>
      </c>
      <c r="DR429" s="263">
        <v>0</v>
      </c>
      <c r="DS429" s="263">
        <v>0</v>
      </c>
      <c r="DT429" s="263">
        <v>0</v>
      </c>
      <c r="DU429" s="263">
        <v>0</v>
      </c>
      <c r="DV429" s="263">
        <v>41.481000000000002</v>
      </c>
      <c r="DW429" s="263">
        <v>0</v>
      </c>
      <c r="DX429" s="263">
        <v>83.06</v>
      </c>
      <c r="DY429" s="263">
        <v>-83.159000000000006</v>
      </c>
      <c r="DZ429" s="263">
        <v>83.587999999999994</v>
      </c>
      <c r="EA429" s="263">
        <v>-82.884</v>
      </c>
      <c r="EB429" s="263">
        <v>-41.317999999999998</v>
      </c>
      <c r="EC429" s="263">
        <v>0</v>
      </c>
      <c r="ED429" s="263">
        <v>84.207999999999998</v>
      </c>
      <c r="EE429" s="263">
        <v>-84.4</v>
      </c>
      <c r="EF429" s="279">
        <f t="shared" si="12"/>
        <v>38.611000000000011</v>
      </c>
      <c r="EG429" s="279">
        <f t="shared" si="13"/>
        <v>0.5759999999999792</v>
      </c>
      <c r="EH429" s="321"/>
      <c r="EI429" s="321"/>
      <c r="EJ429" s="321"/>
      <c r="EK429" s="321"/>
      <c r="EL429" s="321"/>
      <c r="EM429" s="321"/>
      <c r="EN429" s="321"/>
      <c r="EO429" s="321"/>
      <c r="EP429" s="321"/>
      <c r="EQ429" s="321"/>
      <c r="ER429" s="321"/>
      <c r="ES429" s="321"/>
      <c r="ET429" s="321"/>
      <c r="EU429" s="321"/>
      <c r="EV429" s="321"/>
      <c r="EW429" s="321"/>
      <c r="EX429" s="321"/>
      <c r="EY429" s="321"/>
      <c r="EZ429" s="321"/>
      <c r="FA429" s="321"/>
      <c r="FB429" s="321"/>
      <c r="FC429" s="321"/>
      <c r="FD429" s="321"/>
      <c r="FE429" s="321"/>
      <c r="FF429" s="321"/>
      <c r="FG429" s="321"/>
      <c r="FH429" s="321"/>
      <c r="FI429" s="321"/>
      <c r="FJ429" s="321"/>
      <c r="FK429" s="321"/>
      <c r="FL429" s="321"/>
      <c r="FM429" s="321"/>
      <c r="FN429" s="321"/>
      <c r="FO429" s="321"/>
      <c r="FP429" s="321"/>
      <c r="FQ429" s="321"/>
      <c r="FR429" s="321"/>
      <c r="FS429" s="321"/>
      <c r="FT429" s="321"/>
      <c r="FU429" s="321"/>
      <c r="FV429" s="321"/>
      <c r="FW429" s="321"/>
      <c r="FX429" s="321"/>
      <c r="FY429" s="321"/>
      <c r="FZ429" s="321"/>
      <c r="GA429" s="321"/>
      <c r="GB429" s="321"/>
      <c r="GC429" s="321"/>
      <c r="GD429" s="321"/>
      <c r="GE429" s="321"/>
      <c r="GF429" s="321"/>
      <c r="GG429" s="321"/>
      <c r="GH429" s="321"/>
      <c r="GI429" s="321"/>
      <c r="GJ429" s="321"/>
      <c r="GK429" s="321"/>
      <c r="GL429" s="321"/>
      <c r="GM429" s="321"/>
      <c r="GN429" s="321"/>
      <c r="GO429" s="321"/>
      <c r="GP429" s="321"/>
      <c r="GQ429" s="321"/>
      <c r="GR429" s="321"/>
      <c r="GS429" s="321"/>
      <c r="GT429" s="321"/>
      <c r="GU429" s="321"/>
      <c r="GV429" s="321"/>
      <c r="GW429" s="321"/>
      <c r="GX429" s="321"/>
      <c r="GY429" s="321"/>
      <c r="GZ429" s="321"/>
      <c r="HA429" s="321"/>
      <c r="HB429" s="321"/>
      <c r="HC429" s="321"/>
      <c r="HD429" s="321"/>
      <c r="HE429" s="321"/>
      <c r="HF429" s="321"/>
      <c r="HG429" s="321"/>
      <c r="HH429" s="321"/>
      <c r="HI429" s="321"/>
      <c r="HJ429" s="321"/>
      <c r="HK429" s="321"/>
      <c r="HL429" s="321"/>
      <c r="HM429" s="321"/>
      <c r="HN429" s="321"/>
      <c r="HO429" s="321"/>
      <c r="HP429" s="321"/>
      <c r="HQ429" s="321"/>
      <c r="HR429" s="321"/>
      <c r="HS429" s="321"/>
      <c r="HT429" s="321"/>
      <c r="HU429" s="333"/>
      <c r="HV429" s="333"/>
    </row>
    <row r="430" spans="1:230" s="313" customFormat="1" ht="25.5" x14ac:dyDescent="0.25">
      <c r="A430" s="262" t="str">
        <f>IF('1'!$A$1=1,B430,C430)</f>
        <v>Deposit-taking corporations, except central bank</v>
      </c>
      <c r="B430" s="261" t="s">
        <v>406</v>
      </c>
      <c r="C430" s="261" t="s">
        <v>392</v>
      </c>
      <c r="D430" s="264">
        <v>0</v>
      </c>
      <c r="E430" s="264">
        <v>0</v>
      </c>
      <c r="F430" s="264">
        <v>0</v>
      </c>
      <c r="G430" s="264">
        <v>0</v>
      </c>
      <c r="H430" s="264">
        <v>0</v>
      </c>
      <c r="I430" s="264">
        <v>0</v>
      </c>
      <c r="J430" s="264">
        <v>0</v>
      </c>
      <c r="K430" s="264">
        <v>0</v>
      </c>
      <c r="L430" s="264">
        <v>0</v>
      </c>
      <c r="M430" s="264">
        <v>0</v>
      </c>
      <c r="N430" s="264">
        <v>0</v>
      </c>
      <c r="O430" s="264">
        <v>0</v>
      </c>
      <c r="P430" s="264">
        <v>0</v>
      </c>
      <c r="Q430" s="264">
        <v>0</v>
      </c>
      <c r="R430" s="264">
        <v>0</v>
      </c>
      <c r="S430" s="264">
        <v>0</v>
      </c>
      <c r="T430" s="264">
        <v>0</v>
      </c>
      <c r="U430" s="264">
        <v>0</v>
      </c>
      <c r="V430" s="264">
        <v>0</v>
      </c>
      <c r="W430" s="264">
        <v>0</v>
      </c>
      <c r="X430" s="264">
        <v>0</v>
      </c>
      <c r="Y430" s="264">
        <v>0</v>
      </c>
      <c r="Z430" s="264">
        <v>0</v>
      </c>
      <c r="AA430" s="264">
        <v>0</v>
      </c>
      <c r="AB430" s="264">
        <v>0</v>
      </c>
      <c r="AC430" s="264">
        <v>0</v>
      </c>
      <c r="AD430" s="264">
        <v>0</v>
      </c>
      <c r="AE430" s="264">
        <v>0</v>
      </c>
      <c r="AF430" s="264">
        <v>0</v>
      </c>
      <c r="AG430" s="264">
        <v>0</v>
      </c>
      <c r="AH430" s="264">
        <v>0</v>
      </c>
      <c r="AI430" s="264">
        <v>0</v>
      </c>
      <c r="AJ430" s="264">
        <v>0</v>
      </c>
      <c r="AK430" s="264">
        <v>0</v>
      </c>
      <c r="AL430" s="264">
        <v>0</v>
      </c>
      <c r="AM430" s="264">
        <v>0</v>
      </c>
      <c r="AN430" s="264">
        <v>0</v>
      </c>
      <c r="AO430" s="264">
        <v>0</v>
      </c>
      <c r="AP430" s="264">
        <v>0</v>
      </c>
      <c r="AQ430" s="264">
        <v>0</v>
      </c>
      <c r="AR430" s="264">
        <v>0</v>
      </c>
      <c r="AS430" s="264">
        <v>0</v>
      </c>
      <c r="AT430" s="264">
        <v>0</v>
      </c>
      <c r="AU430" s="264">
        <v>0</v>
      </c>
      <c r="AV430" s="264">
        <v>0</v>
      </c>
      <c r="AW430" s="264">
        <v>0</v>
      </c>
      <c r="AX430" s="264">
        <v>0</v>
      </c>
      <c r="AY430" s="264">
        <v>0</v>
      </c>
      <c r="AZ430" s="264">
        <v>0</v>
      </c>
      <c r="BA430" s="264">
        <v>0</v>
      </c>
      <c r="BB430" s="264">
        <v>0</v>
      </c>
      <c r="BC430" s="264">
        <v>0</v>
      </c>
      <c r="BD430" s="264">
        <v>0</v>
      </c>
      <c r="BE430" s="264">
        <v>0</v>
      </c>
      <c r="BF430" s="264">
        <v>0</v>
      </c>
      <c r="BG430" s="264">
        <v>0</v>
      </c>
      <c r="BH430" s="264">
        <v>0</v>
      </c>
      <c r="BI430" s="264">
        <v>0</v>
      </c>
      <c r="BJ430" s="264">
        <v>0</v>
      </c>
      <c r="BK430" s="264">
        <v>0</v>
      </c>
      <c r="BL430" s="264">
        <v>0</v>
      </c>
      <c r="BM430" s="264">
        <v>0</v>
      </c>
      <c r="BN430" s="264">
        <v>0</v>
      </c>
      <c r="BO430" s="264">
        <v>0</v>
      </c>
      <c r="BP430" s="264">
        <v>0</v>
      </c>
      <c r="BQ430" s="264">
        <v>0</v>
      </c>
      <c r="BR430" s="264">
        <v>0</v>
      </c>
      <c r="BS430" s="264">
        <v>0</v>
      </c>
      <c r="BT430" s="264">
        <v>0</v>
      </c>
      <c r="BU430" s="264">
        <v>0</v>
      </c>
      <c r="BV430" s="264">
        <v>0</v>
      </c>
      <c r="BW430" s="264">
        <v>0</v>
      </c>
      <c r="BX430" s="264">
        <v>0</v>
      </c>
      <c r="BY430" s="264">
        <v>0</v>
      </c>
      <c r="BZ430" s="264">
        <v>0</v>
      </c>
      <c r="CA430" s="264">
        <v>0</v>
      </c>
      <c r="CB430" s="264">
        <v>0</v>
      </c>
      <c r="CC430" s="264">
        <v>0</v>
      </c>
      <c r="CD430" s="264">
        <v>0</v>
      </c>
      <c r="CE430" s="264">
        <v>0</v>
      </c>
      <c r="CF430" s="264">
        <v>0</v>
      </c>
      <c r="CG430" s="264">
        <v>0</v>
      </c>
      <c r="CH430" s="264">
        <v>0</v>
      </c>
      <c r="CI430" s="264">
        <v>0</v>
      </c>
      <c r="CJ430" s="264">
        <v>-335.77499999999998</v>
      </c>
      <c r="CK430" s="264">
        <v>880.82399999999996</v>
      </c>
      <c r="CL430" s="264">
        <v>-877.64700000000005</v>
      </c>
      <c r="CM430" s="264">
        <v>-175.529</v>
      </c>
      <c r="CN430" s="264">
        <v>146.27500000000001</v>
      </c>
      <c r="CO430" s="264">
        <v>29.254999999999999</v>
      </c>
      <c r="CP430" s="264">
        <v>318.50099999999998</v>
      </c>
      <c r="CQ430" s="264">
        <v>0</v>
      </c>
      <c r="CR430" s="264">
        <v>-146.274</v>
      </c>
      <c r="CS430" s="264">
        <v>0</v>
      </c>
      <c r="CT430" s="264">
        <v>1133.627</v>
      </c>
      <c r="CU430" s="264">
        <v>-1462.7439999999999</v>
      </c>
      <c r="CV430" s="264">
        <v>841.07799999999997</v>
      </c>
      <c r="CW430" s="264">
        <v>-402.255</v>
      </c>
      <c r="CX430" s="264">
        <v>0</v>
      </c>
      <c r="CY430" s="264">
        <v>0</v>
      </c>
      <c r="CZ430" s="264">
        <v>329.11700000000002</v>
      </c>
      <c r="DA430" s="264">
        <v>548.529</v>
      </c>
      <c r="DB430" s="264">
        <v>-475.392</v>
      </c>
      <c r="DC430" s="264">
        <v>219.41200000000001</v>
      </c>
      <c r="DD430" s="264">
        <v>-329.11700000000002</v>
      </c>
      <c r="DE430" s="264">
        <v>365.19</v>
      </c>
      <c r="DF430" s="264">
        <v>-216.93299999999999</v>
      </c>
      <c r="DG430" s="264">
        <v>-111.282</v>
      </c>
      <c r="DH430" s="264">
        <v>416.553</v>
      </c>
      <c r="DI430" s="264">
        <v>-303.78300000000002</v>
      </c>
      <c r="DJ430" s="264">
        <v>-38.664000000000001</v>
      </c>
      <c r="DK430" s="264">
        <v>354.245</v>
      </c>
      <c r="DL430" s="264">
        <v>-119.13</v>
      </c>
      <c r="DM430" s="264">
        <v>-161.91</v>
      </c>
      <c r="DN430" s="264">
        <v>942.774</v>
      </c>
      <c r="DO430" s="264">
        <v>-494.27199999999999</v>
      </c>
      <c r="DP430" s="264">
        <v>0</v>
      </c>
      <c r="DQ430" s="264">
        <v>783.60699999999997</v>
      </c>
      <c r="DR430" s="264">
        <v>-413.50299999999999</v>
      </c>
      <c r="DS430" s="264">
        <v>584.52800000000002</v>
      </c>
      <c r="DT430" s="264">
        <v>168.43600000000001</v>
      </c>
      <c r="DU430" s="264">
        <v>-291.69799999999998</v>
      </c>
      <c r="DV430" s="264">
        <v>373.32600000000002</v>
      </c>
      <c r="DW430" s="264">
        <v>82.826999999999998</v>
      </c>
      <c r="DX430" s="264">
        <v>-332.24</v>
      </c>
      <c r="DY430" s="264">
        <v>790.00699999999995</v>
      </c>
      <c r="DZ430" s="264">
        <v>501.529</v>
      </c>
      <c r="EA430" s="264">
        <v>-1160.373</v>
      </c>
      <c r="EB430" s="264">
        <v>1487.4590000000001</v>
      </c>
      <c r="EC430" s="264">
        <v>83.254000000000005</v>
      </c>
      <c r="ED430" s="264">
        <v>-968.39200000000005</v>
      </c>
      <c r="EE430" s="264">
        <v>759.59799999999996</v>
      </c>
      <c r="EF430" s="280">
        <f t="shared" si="12"/>
        <v>1550.4450000000002</v>
      </c>
      <c r="EG430" s="280">
        <f t="shared" si="13"/>
        <v>1493.7329999999997</v>
      </c>
      <c r="EH430" s="321"/>
      <c r="EI430" s="321"/>
      <c r="EJ430" s="321"/>
      <c r="EK430" s="321"/>
      <c r="EL430" s="321"/>
      <c r="EM430" s="321"/>
      <c r="EN430" s="321"/>
      <c r="EO430" s="321"/>
      <c r="EP430" s="321"/>
      <c r="EQ430" s="321"/>
      <c r="ER430" s="321"/>
      <c r="ES430" s="321"/>
      <c r="ET430" s="321"/>
      <c r="EU430" s="321"/>
      <c r="EV430" s="321"/>
      <c r="EW430" s="321"/>
      <c r="EX430" s="321"/>
      <c r="EY430" s="321"/>
      <c r="EZ430" s="321"/>
      <c r="FA430" s="321"/>
      <c r="FB430" s="321"/>
      <c r="FC430" s="321"/>
      <c r="FD430" s="321"/>
      <c r="FE430" s="321"/>
      <c r="FF430" s="321"/>
      <c r="FG430" s="321"/>
      <c r="FH430" s="321"/>
      <c r="FI430" s="321"/>
      <c r="FJ430" s="321"/>
      <c r="FK430" s="321"/>
      <c r="FL430" s="321"/>
      <c r="FM430" s="321"/>
      <c r="FN430" s="321"/>
      <c r="FO430" s="321"/>
      <c r="FP430" s="321"/>
      <c r="FQ430" s="321"/>
      <c r="FR430" s="321"/>
      <c r="FS430" s="321"/>
      <c r="FT430" s="321"/>
      <c r="FU430" s="321"/>
      <c r="FV430" s="321"/>
      <c r="FW430" s="321"/>
      <c r="FX430" s="321"/>
      <c r="FY430" s="321"/>
      <c r="FZ430" s="321"/>
      <c r="GA430" s="321"/>
      <c r="GB430" s="321"/>
      <c r="GC430" s="321"/>
      <c r="GD430" s="321"/>
      <c r="GE430" s="321"/>
      <c r="GF430" s="321"/>
      <c r="GG430" s="321"/>
      <c r="GH430" s="321"/>
      <c r="GI430" s="321"/>
      <c r="GJ430" s="321"/>
      <c r="GK430" s="321"/>
      <c r="GL430" s="321"/>
      <c r="GM430" s="321"/>
      <c r="GN430" s="321"/>
      <c r="GO430" s="321"/>
      <c r="GP430" s="321"/>
      <c r="GQ430" s="321"/>
      <c r="GR430" s="321"/>
      <c r="GS430" s="321"/>
      <c r="GT430" s="321"/>
      <c r="GU430" s="321"/>
      <c r="GV430" s="321"/>
      <c r="GW430" s="321"/>
      <c r="GX430" s="321"/>
      <c r="GY430" s="321"/>
      <c r="GZ430" s="321"/>
      <c r="HA430" s="321"/>
      <c r="HB430" s="321"/>
      <c r="HC430" s="321"/>
      <c r="HD430" s="321"/>
      <c r="HE430" s="321"/>
      <c r="HF430" s="321"/>
      <c r="HG430" s="321"/>
      <c r="HH430" s="321"/>
      <c r="HI430" s="321"/>
      <c r="HJ430" s="321"/>
      <c r="HK430" s="321"/>
      <c r="HL430" s="321"/>
      <c r="HM430" s="321"/>
      <c r="HN430" s="321"/>
      <c r="HO430" s="321"/>
      <c r="HP430" s="321"/>
      <c r="HQ430" s="321"/>
      <c r="HR430" s="321"/>
      <c r="HS430" s="321"/>
      <c r="HT430" s="321"/>
      <c r="HU430" s="333"/>
      <c r="HV430" s="333"/>
    </row>
    <row r="431" spans="1:230" x14ac:dyDescent="0.2">
      <c r="A431" s="59" t="str">
        <f>IF('1'!$A$1=1,B431,C431)</f>
        <v>Short-term</v>
      </c>
      <c r="B431" s="253" t="s">
        <v>173</v>
      </c>
      <c r="C431" s="253" t="s">
        <v>172</v>
      </c>
      <c r="D431" s="263">
        <v>0</v>
      </c>
      <c r="E431" s="263">
        <v>0</v>
      </c>
      <c r="F431" s="263">
        <v>0</v>
      </c>
      <c r="G431" s="263">
        <v>0</v>
      </c>
      <c r="H431" s="263">
        <v>0</v>
      </c>
      <c r="I431" s="263">
        <v>0</v>
      </c>
      <c r="J431" s="263">
        <v>0</v>
      </c>
      <c r="K431" s="263">
        <v>0</v>
      </c>
      <c r="L431" s="263">
        <v>0</v>
      </c>
      <c r="M431" s="263">
        <v>0</v>
      </c>
      <c r="N431" s="263">
        <v>0</v>
      </c>
      <c r="O431" s="263">
        <v>0</v>
      </c>
      <c r="P431" s="263">
        <v>0</v>
      </c>
      <c r="Q431" s="263">
        <v>0</v>
      </c>
      <c r="R431" s="263">
        <v>0</v>
      </c>
      <c r="S431" s="263">
        <v>0</v>
      </c>
      <c r="T431" s="263">
        <v>0</v>
      </c>
      <c r="U431" s="263">
        <v>0</v>
      </c>
      <c r="V431" s="263">
        <v>0</v>
      </c>
      <c r="W431" s="263">
        <v>0</v>
      </c>
      <c r="X431" s="263">
        <v>0</v>
      </c>
      <c r="Y431" s="263">
        <v>0</v>
      </c>
      <c r="Z431" s="263">
        <v>0</v>
      </c>
      <c r="AA431" s="263">
        <v>0</v>
      </c>
      <c r="AB431" s="263">
        <v>0</v>
      </c>
      <c r="AC431" s="263">
        <v>0</v>
      </c>
      <c r="AD431" s="263">
        <v>0</v>
      </c>
      <c r="AE431" s="263">
        <v>0</v>
      </c>
      <c r="AF431" s="263">
        <v>0</v>
      </c>
      <c r="AG431" s="263">
        <v>0</v>
      </c>
      <c r="AH431" s="263">
        <v>0</v>
      </c>
      <c r="AI431" s="263">
        <v>0</v>
      </c>
      <c r="AJ431" s="263">
        <v>0</v>
      </c>
      <c r="AK431" s="263">
        <v>0</v>
      </c>
      <c r="AL431" s="263">
        <v>0</v>
      </c>
      <c r="AM431" s="263">
        <v>0</v>
      </c>
      <c r="AN431" s="263">
        <v>0</v>
      </c>
      <c r="AO431" s="263">
        <v>0</v>
      </c>
      <c r="AP431" s="263">
        <v>0</v>
      </c>
      <c r="AQ431" s="263">
        <v>0</v>
      </c>
      <c r="AR431" s="263">
        <v>0</v>
      </c>
      <c r="AS431" s="263">
        <v>0</v>
      </c>
      <c r="AT431" s="263">
        <v>0</v>
      </c>
      <c r="AU431" s="263">
        <v>0</v>
      </c>
      <c r="AV431" s="263">
        <v>0</v>
      </c>
      <c r="AW431" s="263">
        <v>0</v>
      </c>
      <c r="AX431" s="263">
        <v>0</v>
      </c>
      <c r="AY431" s="263">
        <v>0</v>
      </c>
      <c r="AZ431" s="263">
        <v>0</v>
      </c>
      <c r="BA431" s="263">
        <v>0</v>
      </c>
      <c r="BB431" s="263">
        <v>0</v>
      </c>
      <c r="BC431" s="263">
        <v>0</v>
      </c>
      <c r="BD431" s="263">
        <v>0</v>
      </c>
      <c r="BE431" s="263">
        <v>0</v>
      </c>
      <c r="BF431" s="263">
        <v>0</v>
      </c>
      <c r="BG431" s="263">
        <v>0</v>
      </c>
      <c r="BH431" s="263">
        <v>0</v>
      </c>
      <c r="BI431" s="263">
        <v>0</v>
      </c>
      <c r="BJ431" s="263">
        <v>0</v>
      </c>
      <c r="BK431" s="263">
        <v>0</v>
      </c>
      <c r="BL431" s="263">
        <v>0</v>
      </c>
      <c r="BM431" s="263">
        <v>0</v>
      </c>
      <c r="BN431" s="263">
        <v>0</v>
      </c>
      <c r="BO431" s="263">
        <v>0</v>
      </c>
      <c r="BP431" s="263">
        <v>0</v>
      </c>
      <c r="BQ431" s="263">
        <v>0</v>
      </c>
      <c r="BR431" s="263">
        <v>0</v>
      </c>
      <c r="BS431" s="263">
        <v>0</v>
      </c>
      <c r="BT431" s="263">
        <v>0</v>
      </c>
      <c r="BU431" s="263">
        <v>0</v>
      </c>
      <c r="BV431" s="263">
        <v>0</v>
      </c>
      <c r="BW431" s="263">
        <v>0</v>
      </c>
      <c r="BX431" s="263">
        <v>0</v>
      </c>
      <c r="BY431" s="263">
        <v>0</v>
      </c>
      <c r="BZ431" s="263">
        <v>0</v>
      </c>
      <c r="CA431" s="263">
        <v>0</v>
      </c>
      <c r="CB431" s="263">
        <v>0</v>
      </c>
      <c r="CC431" s="263">
        <v>0</v>
      </c>
      <c r="CD431" s="263">
        <v>0</v>
      </c>
      <c r="CE431" s="263">
        <v>0</v>
      </c>
      <c r="CF431" s="263">
        <v>0</v>
      </c>
      <c r="CG431" s="263">
        <v>0</v>
      </c>
      <c r="CH431" s="263">
        <v>0</v>
      </c>
      <c r="CI431" s="263">
        <v>0</v>
      </c>
      <c r="CJ431" s="263">
        <v>-335.77499999999998</v>
      </c>
      <c r="CK431" s="263">
        <v>880.82399999999996</v>
      </c>
      <c r="CL431" s="263">
        <v>-877.64700000000005</v>
      </c>
      <c r="CM431" s="263">
        <v>-175.529</v>
      </c>
      <c r="CN431" s="263">
        <v>146.27500000000001</v>
      </c>
      <c r="CO431" s="263">
        <v>29.254999999999999</v>
      </c>
      <c r="CP431" s="263">
        <v>318.50099999999998</v>
      </c>
      <c r="CQ431" s="263">
        <v>0</v>
      </c>
      <c r="CR431" s="263">
        <v>-146.274</v>
      </c>
      <c r="CS431" s="263">
        <v>0</v>
      </c>
      <c r="CT431" s="263">
        <v>1133.627</v>
      </c>
      <c r="CU431" s="263">
        <v>-1462.7439999999999</v>
      </c>
      <c r="CV431" s="263">
        <v>841.07799999999997</v>
      </c>
      <c r="CW431" s="263">
        <v>-402.255</v>
      </c>
      <c r="CX431" s="263">
        <v>0</v>
      </c>
      <c r="CY431" s="263">
        <v>0</v>
      </c>
      <c r="CZ431" s="263">
        <v>329.11700000000002</v>
      </c>
      <c r="DA431" s="263">
        <v>548.529</v>
      </c>
      <c r="DB431" s="263">
        <v>-475.392</v>
      </c>
      <c r="DC431" s="263">
        <v>219.41200000000001</v>
      </c>
      <c r="DD431" s="263">
        <v>-329.11700000000002</v>
      </c>
      <c r="DE431" s="263">
        <v>365.19</v>
      </c>
      <c r="DF431" s="263">
        <v>-216.93299999999999</v>
      </c>
      <c r="DG431" s="263">
        <v>-111.282</v>
      </c>
      <c r="DH431" s="263">
        <v>416.553</v>
      </c>
      <c r="DI431" s="263">
        <v>-303.78300000000002</v>
      </c>
      <c r="DJ431" s="263">
        <v>-38.664000000000001</v>
      </c>
      <c r="DK431" s="263">
        <v>354.245</v>
      </c>
      <c r="DL431" s="263">
        <v>-119.13</v>
      </c>
      <c r="DM431" s="263">
        <v>-161.91</v>
      </c>
      <c r="DN431" s="263">
        <v>942.774</v>
      </c>
      <c r="DO431" s="263">
        <v>-494.27199999999999</v>
      </c>
      <c r="DP431" s="263">
        <v>0</v>
      </c>
      <c r="DQ431" s="263">
        <v>783.60699999999997</v>
      </c>
      <c r="DR431" s="263">
        <v>-413.50299999999999</v>
      </c>
      <c r="DS431" s="263">
        <v>584.52800000000002</v>
      </c>
      <c r="DT431" s="263">
        <v>168.43600000000001</v>
      </c>
      <c r="DU431" s="263">
        <v>-291.69799999999998</v>
      </c>
      <c r="DV431" s="263">
        <v>373.32600000000002</v>
      </c>
      <c r="DW431" s="263">
        <v>82.826999999999998</v>
      </c>
      <c r="DX431" s="263">
        <v>-332.24</v>
      </c>
      <c r="DY431" s="263">
        <v>790.00699999999995</v>
      </c>
      <c r="DZ431" s="263">
        <v>501.529</v>
      </c>
      <c r="EA431" s="263">
        <v>-1160.373</v>
      </c>
      <c r="EB431" s="263">
        <v>1487.4590000000001</v>
      </c>
      <c r="EC431" s="263">
        <v>83.254000000000005</v>
      </c>
      <c r="ED431" s="263">
        <v>-968.39200000000005</v>
      </c>
      <c r="EE431" s="263">
        <v>759.59799999999996</v>
      </c>
      <c r="EF431" s="279">
        <f t="shared" si="12"/>
        <v>1550.4450000000002</v>
      </c>
      <c r="EG431" s="279">
        <f t="shared" si="13"/>
        <v>1493.7329999999997</v>
      </c>
    </row>
    <row r="432" spans="1:230" x14ac:dyDescent="0.2">
      <c r="A432" s="262" t="str">
        <f>IF('1'!$A$1=1,B432,C432)</f>
        <v>Other sectors</v>
      </c>
      <c r="B432" s="261" t="s">
        <v>93</v>
      </c>
      <c r="C432" s="261" t="s">
        <v>94</v>
      </c>
      <c r="D432" s="264">
        <v>0</v>
      </c>
      <c r="E432" s="264">
        <v>0</v>
      </c>
      <c r="F432" s="264">
        <v>0</v>
      </c>
      <c r="G432" s="264">
        <v>0</v>
      </c>
      <c r="H432" s="264">
        <v>0</v>
      </c>
      <c r="I432" s="264">
        <v>0</v>
      </c>
      <c r="J432" s="264">
        <v>0</v>
      </c>
      <c r="K432" s="264">
        <v>0</v>
      </c>
      <c r="L432" s="264">
        <v>0</v>
      </c>
      <c r="M432" s="264">
        <v>0</v>
      </c>
      <c r="N432" s="264">
        <v>0</v>
      </c>
      <c r="O432" s="264">
        <v>0</v>
      </c>
      <c r="P432" s="264">
        <v>0</v>
      </c>
      <c r="Q432" s="264">
        <v>0</v>
      </c>
      <c r="R432" s="264">
        <v>0</v>
      </c>
      <c r="S432" s="264">
        <v>0</v>
      </c>
      <c r="T432" s="264">
        <v>0</v>
      </c>
      <c r="U432" s="264">
        <v>0</v>
      </c>
      <c r="V432" s="264">
        <v>0</v>
      </c>
      <c r="W432" s="264">
        <v>0</v>
      </c>
      <c r="X432" s="264">
        <v>0</v>
      </c>
      <c r="Y432" s="264">
        <v>0</v>
      </c>
      <c r="Z432" s="264">
        <v>0</v>
      </c>
      <c r="AA432" s="264">
        <v>0</v>
      </c>
      <c r="AB432" s="264">
        <v>0</v>
      </c>
      <c r="AC432" s="264">
        <v>0</v>
      </c>
      <c r="AD432" s="264">
        <v>0</v>
      </c>
      <c r="AE432" s="264">
        <v>0</v>
      </c>
      <c r="AF432" s="264">
        <v>0</v>
      </c>
      <c r="AG432" s="264">
        <v>0</v>
      </c>
      <c r="AH432" s="264">
        <v>0</v>
      </c>
      <c r="AI432" s="264">
        <v>0</v>
      </c>
      <c r="AJ432" s="264">
        <v>0</v>
      </c>
      <c r="AK432" s="264">
        <v>0</v>
      </c>
      <c r="AL432" s="264">
        <v>0</v>
      </c>
      <c r="AM432" s="264">
        <v>0</v>
      </c>
      <c r="AN432" s="264">
        <v>0</v>
      </c>
      <c r="AO432" s="264">
        <v>0</v>
      </c>
      <c r="AP432" s="264">
        <v>0</v>
      </c>
      <c r="AQ432" s="264">
        <v>0</v>
      </c>
      <c r="AR432" s="264">
        <v>0</v>
      </c>
      <c r="AS432" s="264">
        <v>0</v>
      </c>
      <c r="AT432" s="264">
        <v>0</v>
      </c>
      <c r="AU432" s="264">
        <v>0</v>
      </c>
      <c r="AV432" s="264">
        <v>0</v>
      </c>
      <c r="AW432" s="264">
        <v>0</v>
      </c>
      <c r="AX432" s="264">
        <v>0</v>
      </c>
      <c r="AY432" s="264">
        <v>0</v>
      </c>
      <c r="AZ432" s="264">
        <v>0</v>
      </c>
      <c r="BA432" s="264">
        <v>0</v>
      </c>
      <c r="BB432" s="264">
        <v>0</v>
      </c>
      <c r="BC432" s="264">
        <v>0</v>
      </c>
      <c r="BD432" s="264">
        <v>0</v>
      </c>
      <c r="BE432" s="264">
        <v>0</v>
      </c>
      <c r="BF432" s="264">
        <v>0</v>
      </c>
      <c r="BG432" s="264">
        <v>0</v>
      </c>
      <c r="BH432" s="264">
        <v>0</v>
      </c>
      <c r="BI432" s="264">
        <v>0</v>
      </c>
      <c r="BJ432" s="264">
        <v>0</v>
      </c>
      <c r="BK432" s="264">
        <v>0</v>
      </c>
      <c r="BL432" s="264">
        <v>0</v>
      </c>
      <c r="BM432" s="264">
        <v>0</v>
      </c>
      <c r="BN432" s="264">
        <v>0</v>
      </c>
      <c r="BO432" s="264">
        <v>0</v>
      </c>
      <c r="BP432" s="264">
        <v>0</v>
      </c>
      <c r="BQ432" s="264">
        <v>0</v>
      </c>
      <c r="BR432" s="264">
        <v>0</v>
      </c>
      <c r="BS432" s="264">
        <v>0</v>
      </c>
      <c r="BT432" s="264">
        <v>0</v>
      </c>
      <c r="BU432" s="264">
        <v>0</v>
      </c>
      <c r="BV432" s="264">
        <v>0</v>
      </c>
      <c r="BW432" s="264">
        <v>0</v>
      </c>
      <c r="BX432" s="264">
        <v>0</v>
      </c>
      <c r="BY432" s="264">
        <v>0</v>
      </c>
      <c r="BZ432" s="264">
        <v>0</v>
      </c>
      <c r="CA432" s="264">
        <v>0</v>
      </c>
      <c r="CB432" s="264">
        <v>0</v>
      </c>
      <c r="CC432" s="264">
        <v>0</v>
      </c>
      <c r="CD432" s="264">
        <v>0</v>
      </c>
      <c r="CE432" s="264">
        <v>0</v>
      </c>
      <c r="CF432" s="264">
        <v>0</v>
      </c>
      <c r="CG432" s="264">
        <v>0</v>
      </c>
      <c r="CH432" s="264">
        <v>0</v>
      </c>
      <c r="CI432" s="264">
        <v>0</v>
      </c>
      <c r="CJ432" s="264">
        <v>0</v>
      </c>
      <c r="CK432" s="264">
        <v>0</v>
      </c>
      <c r="CL432" s="264">
        <v>0</v>
      </c>
      <c r="CM432" s="264">
        <v>0</v>
      </c>
      <c r="CN432" s="264">
        <v>0</v>
      </c>
      <c r="CO432" s="264">
        <v>0</v>
      </c>
      <c r="CP432" s="264">
        <v>0</v>
      </c>
      <c r="CQ432" s="264">
        <v>0</v>
      </c>
      <c r="CR432" s="264">
        <v>0</v>
      </c>
      <c r="CS432" s="264">
        <v>0</v>
      </c>
      <c r="CT432" s="264">
        <v>0</v>
      </c>
      <c r="CU432" s="264">
        <v>0</v>
      </c>
      <c r="CV432" s="264">
        <v>0</v>
      </c>
      <c r="CW432" s="264">
        <v>0</v>
      </c>
      <c r="CX432" s="264">
        <v>0</v>
      </c>
      <c r="CY432" s="264">
        <v>0</v>
      </c>
      <c r="CZ432" s="264">
        <v>0</v>
      </c>
      <c r="DA432" s="264">
        <v>0</v>
      </c>
      <c r="DB432" s="264">
        <v>0</v>
      </c>
      <c r="DC432" s="264">
        <v>0</v>
      </c>
      <c r="DD432" s="264">
        <v>0</v>
      </c>
      <c r="DE432" s="264">
        <v>0</v>
      </c>
      <c r="DF432" s="264">
        <v>0</v>
      </c>
      <c r="DG432" s="264">
        <v>0</v>
      </c>
      <c r="DH432" s="264">
        <v>0</v>
      </c>
      <c r="DI432" s="264">
        <v>0</v>
      </c>
      <c r="DJ432" s="264">
        <v>0</v>
      </c>
      <c r="DK432" s="264">
        <v>7754.0280000000002</v>
      </c>
      <c r="DL432" s="264">
        <v>0</v>
      </c>
      <c r="DM432" s="264">
        <v>0</v>
      </c>
      <c r="DN432" s="264">
        <v>0</v>
      </c>
      <c r="DO432" s="264">
        <v>0</v>
      </c>
      <c r="DP432" s="264">
        <v>0</v>
      </c>
      <c r="DQ432" s="264">
        <v>0</v>
      </c>
      <c r="DR432" s="264">
        <v>0</v>
      </c>
      <c r="DS432" s="264">
        <v>0</v>
      </c>
      <c r="DT432" s="264">
        <v>0</v>
      </c>
      <c r="DU432" s="264">
        <v>0</v>
      </c>
      <c r="DV432" s="264">
        <v>0</v>
      </c>
      <c r="DW432" s="264">
        <v>0</v>
      </c>
      <c r="DX432" s="264">
        <v>0</v>
      </c>
      <c r="DY432" s="264">
        <v>0</v>
      </c>
      <c r="DZ432" s="264">
        <v>0</v>
      </c>
      <c r="EA432" s="264">
        <v>0</v>
      </c>
      <c r="EB432" s="264">
        <v>0</v>
      </c>
      <c r="EC432" s="264">
        <v>0</v>
      </c>
      <c r="ED432" s="264">
        <v>0</v>
      </c>
      <c r="EE432" s="264">
        <v>0</v>
      </c>
      <c r="EF432" s="280">
        <f t="shared" si="12"/>
        <v>7754.0280000000002</v>
      </c>
      <c r="EG432" s="280">
        <f t="shared" si="13"/>
        <v>0</v>
      </c>
    </row>
    <row r="433" spans="1:137" x14ac:dyDescent="0.2">
      <c r="A433" s="59" t="str">
        <f>IF('1'!$A$1=1,B433,C433)</f>
        <v>Short-term</v>
      </c>
      <c r="B433" s="253" t="s">
        <v>173</v>
      </c>
      <c r="C433" s="253" t="s">
        <v>172</v>
      </c>
      <c r="D433" s="263">
        <v>0</v>
      </c>
      <c r="E433" s="263">
        <v>0</v>
      </c>
      <c r="F433" s="263">
        <v>0</v>
      </c>
      <c r="G433" s="263">
        <v>0</v>
      </c>
      <c r="H433" s="263">
        <v>0</v>
      </c>
      <c r="I433" s="263">
        <v>0</v>
      </c>
      <c r="J433" s="263">
        <v>0</v>
      </c>
      <c r="K433" s="263">
        <v>0</v>
      </c>
      <c r="L433" s="263">
        <v>0</v>
      </c>
      <c r="M433" s="263">
        <v>0</v>
      </c>
      <c r="N433" s="263">
        <v>0</v>
      </c>
      <c r="O433" s="263">
        <v>0</v>
      </c>
      <c r="P433" s="263">
        <v>0</v>
      </c>
      <c r="Q433" s="263">
        <v>0</v>
      </c>
      <c r="R433" s="263">
        <v>0</v>
      </c>
      <c r="S433" s="263">
        <v>0</v>
      </c>
      <c r="T433" s="263">
        <v>0</v>
      </c>
      <c r="U433" s="263">
        <v>0</v>
      </c>
      <c r="V433" s="263">
        <v>0</v>
      </c>
      <c r="W433" s="263">
        <v>0</v>
      </c>
      <c r="X433" s="263">
        <v>0</v>
      </c>
      <c r="Y433" s="263">
        <v>0</v>
      </c>
      <c r="Z433" s="263">
        <v>0</v>
      </c>
      <c r="AA433" s="263">
        <v>0</v>
      </c>
      <c r="AB433" s="263">
        <v>0</v>
      </c>
      <c r="AC433" s="263">
        <v>0</v>
      </c>
      <c r="AD433" s="263">
        <v>0</v>
      </c>
      <c r="AE433" s="263">
        <v>0</v>
      </c>
      <c r="AF433" s="263">
        <v>0</v>
      </c>
      <c r="AG433" s="263">
        <v>0</v>
      </c>
      <c r="AH433" s="263">
        <v>0</v>
      </c>
      <c r="AI433" s="263">
        <v>0</v>
      </c>
      <c r="AJ433" s="263">
        <v>0</v>
      </c>
      <c r="AK433" s="263">
        <v>0</v>
      </c>
      <c r="AL433" s="263">
        <v>0</v>
      </c>
      <c r="AM433" s="263">
        <v>0</v>
      </c>
      <c r="AN433" s="263">
        <v>0</v>
      </c>
      <c r="AO433" s="263">
        <v>0</v>
      </c>
      <c r="AP433" s="263">
        <v>0</v>
      </c>
      <c r="AQ433" s="263">
        <v>0</v>
      </c>
      <c r="AR433" s="263">
        <v>0</v>
      </c>
      <c r="AS433" s="263">
        <v>0</v>
      </c>
      <c r="AT433" s="263">
        <v>0</v>
      </c>
      <c r="AU433" s="263">
        <v>0</v>
      </c>
      <c r="AV433" s="263">
        <v>0</v>
      </c>
      <c r="AW433" s="263">
        <v>0</v>
      </c>
      <c r="AX433" s="263">
        <v>0</v>
      </c>
      <c r="AY433" s="263">
        <v>0</v>
      </c>
      <c r="AZ433" s="263">
        <v>0</v>
      </c>
      <c r="BA433" s="263">
        <v>0</v>
      </c>
      <c r="BB433" s="263">
        <v>0</v>
      </c>
      <c r="BC433" s="263">
        <v>0</v>
      </c>
      <c r="BD433" s="263">
        <v>0</v>
      </c>
      <c r="BE433" s="263">
        <v>0</v>
      </c>
      <c r="BF433" s="263">
        <v>0</v>
      </c>
      <c r="BG433" s="263">
        <v>0</v>
      </c>
      <c r="BH433" s="263">
        <v>0</v>
      </c>
      <c r="BI433" s="263">
        <v>0</v>
      </c>
      <c r="BJ433" s="263">
        <v>0</v>
      </c>
      <c r="BK433" s="263">
        <v>0</v>
      </c>
      <c r="BL433" s="263">
        <v>0</v>
      </c>
      <c r="BM433" s="263">
        <v>0</v>
      </c>
      <c r="BN433" s="263">
        <v>0</v>
      </c>
      <c r="BO433" s="263">
        <v>0</v>
      </c>
      <c r="BP433" s="263">
        <v>0</v>
      </c>
      <c r="BQ433" s="263">
        <v>0</v>
      </c>
      <c r="BR433" s="263">
        <v>0</v>
      </c>
      <c r="BS433" s="263">
        <v>0</v>
      </c>
      <c r="BT433" s="263">
        <v>0</v>
      </c>
      <c r="BU433" s="263">
        <v>0</v>
      </c>
      <c r="BV433" s="263">
        <v>0</v>
      </c>
      <c r="BW433" s="263">
        <v>0</v>
      </c>
      <c r="BX433" s="263">
        <v>0</v>
      </c>
      <c r="BY433" s="263">
        <v>0</v>
      </c>
      <c r="BZ433" s="263">
        <v>0</v>
      </c>
      <c r="CA433" s="263">
        <v>0</v>
      </c>
      <c r="CB433" s="263">
        <v>0</v>
      </c>
      <c r="CC433" s="263">
        <v>0</v>
      </c>
      <c r="CD433" s="263">
        <v>0</v>
      </c>
      <c r="CE433" s="263">
        <v>0</v>
      </c>
      <c r="CF433" s="263">
        <v>0</v>
      </c>
      <c r="CG433" s="263">
        <v>0</v>
      </c>
      <c r="CH433" s="263">
        <v>0</v>
      </c>
      <c r="CI433" s="263">
        <v>0</v>
      </c>
      <c r="CJ433" s="263">
        <v>0</v>
      </c>
      <c r="CK433" s="263">
        <v>0</v>
      </c>
      <c r="CL433" s="263">
        <v>0</v>
      </c>
      <c r="CM433" s="263">
        <v>0</v>
      </c>
      <c r="CN433" s="263">
        <v>0</v>
      </c>
      <c r="CO433" s="263">
        <v>0</v>
      </c>
      <c r="CP433" s="263">
        <v>0</v>
      </c>
      <c r="CQ433" s="263">
        <v>0</v>
      </c>
      <c r="CR433" s="263">
        <v>0</v>
      </c>
      <c r="CS433" s="263">
        <v>0</v>
      </c>
      <c r="CT433" s="263">
        <v>0</v>
      </c>
      <c r="CU433" s="263">
        <v>0</v>
      </c>
      <c r="CV433" s="263">
        <v>0</v>
      </c>
      <c r="CW433" s="263">
        <v>0</v>
      </c>
      <c r="CX433" s="263">
        <v>0</v>
      </c>
      <c r="CY433" s="263">
        <v>0</v>
      </c>
      <c r="CZ433" s="263">
        <v>0</v>
      </c>
      <c r="DA433" s="263">
        <v>0</v>
      </c>
      <c r="DB433" s="263">
        <v>0</v>
      </c>
      <c r="DC433" s="263">
        <v>0</v>
      </c>
      <c r="DD433" s="263">
        <v>0</v>
      </c>
      <c r="DE433" s="263">
        <v>0</v>
      </c>
      <c r="DF433" s="263">
        <v>0</v>
      </c>
      <c r="DG433" s="263">
        <v>0</v>
      </c>
      <c r="DH433" s="263">
        <v>0</v>
      </c>
      <c r="DI433" s="263">
        <v>0</v>
      </c>
      <c r="DJ433" s="263">
        <v>0</v>
      </c>
      <c r="DK433" s="263">
        <v>7754.0280000000002</v>
      </c>
      <c r="DL433" s="263">
        <v>0</v>
      </c>
      <c r="DM433" s="263">
        <v>0</v>
      </c>
      <c r="DN433" s="263">
        <v>0</v>
      </c>
      <c r="DO433" s="263">
        <v>0</v>
      </c>
      <c r="DP433" s="263">
        <v>0</v>
      </c>
      <c r="DQ433" s="263">
        <v>0</v>
      </c>
      <c r="DR433" s="263">
        <v>0</v>
      </c>
      <c r="DS433" s="263">
        <v>0</v>
      </c>
      <c r="DT433" s="263">
        <v>0</v>
      </c>
      <c r="DU433" s="263">
        <v>0</v>
      </c>
      <c r="DV433" s="263">
        <v>0</v>
      </c>
      <c r="DW433" s="263">
        <v>0</v>
      </c>
      <c r="DX433" s="263">
        <v>0</v>
      </c>
      <c r="DY433" s="263">
        <v>0</v>
      </c>
      <c r="DZ433" s="263">
        <v>0</v>
      </c>
      <c r="EA433" s="263">
        <v>0</v>
      </c>
      <c r="EB433" s="263">
        <v>0</v>
      </c>
      <c r="EC433" s="263">
        <v>0</v>
      </c>
      <c r="ED433" s="263">
        <v>0</v>
      </c>
      <c r="EE433" s="263">
        <v>0</v>
      </c>
      <c r="EF433" s="279">
        <f t="shared" si="12"/>
        <v>7754.0280000000002</v>
      </c>
      <c r="EG433" s="279">
        <f t="shared" si="13"/>
        <v>0</v>
      </c>
    </row>
    <row r="434" spans="1:137" ht="25.5" x14ac:dyDescent="0.2">
      <c r="A434" s="59" t="str">
        <f>IF('1'!$A$1=1,B434,C434)</f>
        <v>Nonfinancial corporations, households, and NPISHs</v>
      </c>
      <c r="B434" s="243" t="s">
        <v>399</v>
      </c>
      <c r="C434" s="243" t="s">
        <v>405</v>
      </c>
      <c r="D434" s="263">
        <v>0</v>
      </c>
      <c r="E434" s="263">
        <v>0</v>
      </c>
      <c r="F434" s="263">
        <v>0</v>
      </c>
      <c r="G434" s="263">
        <v>0</v>
      </c>
      <c r="H434" s="263">
        <v>0</v>
      </c>
      <c r="I434" s="263">
        <v>0</v>
      </c>
      <c r="J434" s="263">
        <v>0</v>
      </c>
      <c r="K434" s="263">
        <v>0</v>
      </c>
      <c r="L434" s="263">
        <v>0</v>
      </c>
      <c r="M434" s="263">
        <v>0</v>
      </c>
      <c r="N434" s="263">
        <v>0</v>
      </c>
      <c r="O434" s="263">
        <v>0</v>
      </c>
      <c r="P434" s="263">
        <v>0</v>
      </c>
      <c r="Q434" s="263">
        <v>0</v>
      </c>
      <c r="R434" s="263">
        <v>0</v>
      </c>
      <c r="S434" s="263">
        <v>0</v>
      </c>
      <c r="T434" s="263">
        <v>0</v>
      </c>
      <c r="U434" s="263">
        <v>0</v>
      </c>
      <c r="V434" s="263">
        <v>0</v>
      </c>
      <c r="W434" s="263">
        <v>0</v>
      </c>
      <c r="X434" s="263">
        <v>0</v>
      </c>
      <c r="Y434" s="263">
        <v>0</v>
      </c>
      <c r="Z434" s="263">
        <v>0</v>
      </c>
      <c r="AA434" s="263">
        <v>0</v>
      </c>
      <c r="AB434" s="263">
        <v>0</v>
      </c>
      <c r="AC434" s="263">
        <v>0</v>
      </c>
      <c r="AD434" s="263">
        <v>0</v>
      </c>
      <c r="AE434" s="263">
        <v>0</v>
      </c>
      <c r="AF434" s="263">
        <v>0</v>
      </c>
      <c r="AG434" s="263">
        <v>0</v>
      </c>
      <c r="AH434" s="263">
        <v>0</v>
      </c>
      <c r="AI434" s="263">
        <v>0</v>
      </c>
      <c r="AJ434" s="263">
        <v>0</v>
      </c>
      <c r="AK434" s="263">
        <v>0</v>
      </c>
      <c r="AL434" s="263">
        <v>0</v>
      </c>
      <c r="AM434" s="263">
        <v>0</v>
      </c>
      <c r="AN434" s="263">
        <v>0</v>
      </c>
      <c r="AO434" s="263">
        <v>0</v>
      </c>
      <c r="AP434" s="263">
        <v>0</v>
      </c>
      <c r="AQ434" s="263">
        <v>0</v>
      </c>
      <c r="AR434" s="263">
        <v>0</v>
      </c>
      <c r="AS434" s="263">
        <v>0</v>
      </c>
      <c r="AT434" s="263">
        <v>0</v>
      </c>
      <c r="AU434" s="263">
        <v>0</v>
      </c>
      <c r="AV434" s="263">
        <v>0</v>
      </c>
      <c r="AW434" s="263">
        <v>0</v>
      </c>
      <c r="AX434" s="263">
        <v>0</v>
      </c>
      <c r="AY434" s="263">
        <v>0</v>
      </c>
      <c r="AZ434" s="263">
        <v>0</v>
      </c>
      <c r="BA434" s="263">
        <v>0</v>
      </c>
      <c r="BB434" s="263">
        <v>0</v>
      </c>
      <c r="BC434" s="263">
        <v>0</v>
      </c>
      <c r="BD434" s="263">
        <v>0</v>
      </c>
      <c r="BE434" s="263">
        <v>0</v>
      </c>
      <c r="BF434" s="263">
        <v>0</v>
      </c>
      <c r="BG434" s="263">
        <v>0</v>
      </c>
      <c r="BH434" s="263">
        <v>0</v>
      </c>
      <c r="BI434" s="263">
        <v>0</v>
      </c>
      <c r="BJ434" s="263">
        <v>0</v>
      </c>
      <c r="BK434" s="263">
        <v>0</v>
      </c>
      <c r="BL434" s="263">
        <v>0</v>
      </c>
      <c r="BM434" s="263">
        <v>0</v>
      </c>
      <c r="BN434" s="263">
        <v>0</v>
      </c>
      <c r="BO434" s="263">
        <v>0</v>
      </c>
      <c r="BP434" s="263">
        <v>0</v>
      </c>
      <c r="BQ434" s="263">
        <v>0</v>
      </c>
      <c r="BR434" s="263">
        <v>0</v>
      </c>
      <c r="BS434" s="263">
        <v>0</v>
      </c>
      <c r="BT434" s="263">
        <v>0</v>
      </c>
      <c r="BU434" s="263">
        <v>0</v>
      </c>
      <c r="BV434" s="263">
        <v>0</v>
      </c>
      <c r="BW434" s="263">
        <v>0</v>
      </c>
      <c r="BX434" s="263">
        <v>0</v>
      </c>
      <c r="BY434" s="263">
        <v>0</v>
      </c>
      <c r="BZ434" s="263">
        <v>0</v>
      </c>
      <c r="CA434" s="263">
        <v>0</v>
      </c>
      <c r="CB434" s="263">
        <v>0</v>
      </c>
      <c r="CC434" s="263">
        <v>0</v>
      </c>
      <c r="CD434" s="263">
        <v>0</v>
      </c>
      <c r="CE434" s="263">
        <v>0</v>
      </c>
      <c r="CF434" s="263">
        <v>0</v>
      </c>
      <c r="CG434" s="263">
        <v>0</v>
      </c>
      <c r="CH434" s="263">
        <v>0</v>
      </c>
      <c r="CI434" s="263">
        <v>0</v>
      </c>
      <c r="CJ434" s="263">
        <v>0</v>
      </c>
      <c r="CK434" s="263">
        <v>0</v>
      </c>
      <c r="CL434" s="263">
        <v>0</v>
      </c>
      <c r="CM434" s="263">
        <v>0</v>
      </c>
      <c r="CN434" s="263">
        <v>0</v>
      </c>
      <c r="CO434" s="263">
        <v>0</v>
      </c>
      <c r="CP434" s="263">
        <v>0</v>
      </c>
      <c r="CQ434" s="263">
        <v>0</v>
      </c>
      <c r="CR434" s="263">
        <v>0</v>
      </c>
      <c r="CS434" s="263">
        <v>0</v>
      </c>
      <c r="CT434" s="263">
        <v>0</v>
      </c>
      <c r="CU434" s="263">
        <v>0</v>
      </c>
      <c r="CV434" s="263">
        <v>0</v>
      </c>
      <c r="CW434" s="263">
        <v>0</v>
      </c>
      <c r="CX434" s="263">
        <v>0</v>
      </c>
      <c r="CY434" s="263">
        <v>0</v>
      </c>
      <c r="CZ434" s="263">
        <v>0</v>
      </c>
      <c r="DA434" s="263">
        <v>0</v>
      </c>
      <c r="DB434" s="263">
        <v>0</v>
      </c>
      <c r="DC434" s="263">
        <v>0</v>
      </c>
      <c r="DD434" s="263">
        <v>0</v>
      </c>
      <c r="DE434" s="263">
        <v>0</v>
      </c>
      <c r="DF434" s="263">
        <v>0</v>
      </c>
      <c r="DG434" s="263">
        <v>0</v>
      </c>
      <c r="DH434" s="263">
        <v>0</v>
      </c>
      <c r="DI434" s="263">
        <v>0</v>
      </c>
      <c r="DJ434" s="263">
        <v>0</v>
      </c>
      <c r="DK434" s="263">
        <v>7754.0280000000002</v>
      </c>
      <c r="DL434" s="263">
        <v>0</v>
      </c>
      <c r="DM434" s="263">
        <v>0</v>
      </c>
      <c r="DN434" s="263">
        <v>0</v>
      </c>
      <c r="DO434" s="263">
        <v>0</v>
      </c>
      <c r="DP434" s="263">
        <v>0</v>
      </c>
      <c r="DQ434" s="263">
        <v>0</v>
      </c>
      <c r="DR434" s="263">
        <v>0</v>
      </c>
      <c r="DS434" s="263">
        <v>0</v>
      </c>
      <c r="DT434" s="263">
        <v>0</v>
      </c>
      <c r="DU434" s="263">
        <v>0</v>
      </c>
      <c r="DV434" s="263">
        <v>0</v>
      </c>
      <c r="DW434" s="263">
        <v>0</v>
      </c>
      <c r="DX434" s="263">
        <v>0</v>
      </c>
      <c r="DY434" s="263">
        <v>0</v>
      </c>
      <c r="DZ434" s="263">
        <v>0</v>
      </c>
      <c r="EA434" s="263">
        <v>0</v>
      </c>
      <c r="EB434" s="263">
        <v>0</v>
      </c>
      <c r="EC434" s="263">
        <v>0</v>
      </c>
      <c r="ED434" s="263">
        <v>0</v>
      </c>
      <c r="EE434" s="263">
        <v>0</v>
      </c>
      <c r="EF434" s="279">
        <f t="shared" si="12"/>
        <v>7754.0280000000002</v>
      </c>
      <c r="EG434" s="279">
        <f t="shared" si="13"/>
        <v>0</v>
      </c>
    </row>
    <row r="435" spans="1:137" x14ac:dyDescent="0.2">
      <c r="A435" s="334" t="str">
        <f>IF('1'!$A$1=1,B435,C435)</f>
        <v>Short-term</v>
      </c>
      <c r="B435" s="258" t="s">
        <v>173</v>
      </c>
      <c r="C435" s="258" t="s">
        <v>172</v>
      </c>
      <c r="D435" s="263">
        <v>0</v>
      </c>
      <c r="E435" s="263">
        <v>0</v>
      </c>
      <c r="F435" s="263">
        <v>0</v>
      </c>
      <c r="G435" s="263">
        <v>0</v>
      </c>
      <c r="H435" s="263">
        <v>0</v>
      </c>
      <c r="I435" s="263">
        <v>0</v>
      </c>
      <c r="J435" s="263">
        <v>0</v>
      </c>
      <c r="K435" s="263">
        <v>0</v>
      </c>
      <c r="L435" s="263">
        <v>0</v>
      </c>
      <c r="M435" s="263">
        <v>0</v>
      </c>
      <c r="N435" s="263">
        <v>0</v>
      </c>
      <c r="O435" s="263">
        <v>0</v>
      </c>
      <c r="P435" s="263">
        <v>0</v>
      </c>
      <c r="Q435" s="263">
        <v>0</v>
      </c>
      <c r="R435" s="263">
        <v>0</v>
      </c>
      <c r="S435" s="263">
        <v>0</v>
      </c>
      <c r="T435" s="263">
        <v>0</v>
      </c>
      <c r="U435" s="263">
        <v>0</v>
      </c>
      <c r="V435" s="263">
        <v>0</v>
      </c>
      <c r="W435" s="263">
        <v>0</v>
      </c>
      <c r="X435" s="263">
        <v>0</v>
      </c>
      <c r="Y435" s="263">
        <v>0</v>
      </c>
      <c r="Z435" s="263">
        <v>0</v>
      </c>
      <c r="AA435" s="263">
        <v>0</v>
      </c>
      <c r="AB435" s="263">
        <v>0</v>
      </c>
      <c r="AC435" s="263">
        <v>0</v>
      </c>
      <c r="AD435" s="263">
        <v>0</v>
      </c>
      <c r="AE435" s="263">
        <v>0</v>
      </c>
      <c r="AF435" s="263">
        <v>0</v>
      </c>
      <c r="AG435" s="263">
        <v>0</v>
      </c>
      <c r="AH435" s="263">
        <v>0</v>
      </c>
      <c r="AI435" s="263">
        <v>0</v>
      </c>
      <c r="AJ435" s="263">
        <v>0</v>
      </c>
      <c r="AK435" s="263">
        <v>0</v>
      </c>
      <c r="AL435" s="263">
        <v>0</v>
      </c>
      <c r="AM435" s="263">
        <v>0</v>
      </c>
      <c r="AN435" s="263">
        <v>0</v>
      </c>
      <c r="AO435" s="263">
        <v>0</v>
      </c>
      <c r="AP435" s="263">
        <v>0</v>
      </c>
      <c r="AQ435" s="263">
        <v>0</v>
      </c>
      <c r="AR435" s="263">
        <v>0</v>
      </c>
      <c r="AS435" s="263">
        <v>0</v>
      </c>
      <c r="AT435" s="263">
        <v>0</v>
      </c>
      <c r="AU435" s="263">
        <v>0</v>
      </c>
      <c r="AV435" s="263">
        <v>0</v>
      </c>
      <c r="AW435" s="263">
        <v>0</v>
      </c>
      <c r="AX435" s="263">
        <v>0</v>
      </c>
      <c r="AY435" s="263">
        <v>0</v>
      </c>
      <c r="AZ435" s="263">
        <v>0</v>
      </c>
      <c r="BA435" s="263">
        <v>0</v>
      </c>
      <c r="BB435" s="263">
        <v>0</v>
      </c>
      <c r="BC435" s="263">
        <v>0</v>
      </c>
      <c r="BD435" s="263">
        <v>0</v>
      </c>
      <c r="BE435" s="263">
        <v>0</v>
      </c>
      <c r="BF435" s="263">
        <v>0</v>
      </c>
      <c r="BG435" s="263">
        <v>0</v>
      </c>
      <c r="BH435" s="263">
        <v>0</v>
      </c>
      <c r="BI435" s="263">
        <v>0</v>
      </c>
      <c r="BJ435" s="263">
        <v>0</v>
      </c>
      <c r="BK435" s="263">
        <v>0</v>
      </c>
      <c r="BL435" s="263">
        <v>0</v>
      </c>
      <c r="BM435" s="263">
        <v>0</v>
      </c>
      <c r="BN435" s="263">
        <v>0</v>
      </c>
      <c r="BO435" s="263">
        <v>0</v>
      </c>
      <c r="BP435" s="263">
        <v>0</v>
      </c>
      <c r="BQ435" s="263">
        <v>0</v>
      </c>
      <c r="BR435" s="263">
        <v>0</v>
      </c>
      <c r="BS435" s="263">
        <v>0</v>
      </c>
      <c r="BT435" s="263">
        <v>0</v>
      </c>
      <c r="BU435" s="263">
        <v>0</v>
      </c>
      <c r="BV435" s="263">
        <v>0</v>
      </c>
      <c r="BW435" s="263">
        <v>0</v>
      </c>
      <c r="BX435" s="263">
        <v>0</v>
      </c>
      <c r="BY435" s="263">
        <v>0</v>
      </c>
      <c r="BZ435" s="263">
        <v>0</v>
      </c>
      <c r="CA435" s="263">
        <v>0</v>
      </c>
      <c r="CB435" s="263">
        <v>0</v>
      </c>
      <c r="CC435" s="263">
        <v>0</v>
      </c>
      <c r="CD435" s="263">
        <v>0</v>
      </c>
      <c r="CE435" s="263">
        <v>0</v>
      </c>
      <c r="CF435" s="263">
        <v>0</v>
      </c>
      <c r="CG435" s="263">
        <v>0</v>
      </c>
      <c r="CH435" s="263">
        <v>0</v>
      </c>
      <c r="CI435" s="263">
        <v>0</v>
      </c>
      <c r="CJ435" s="263">
        <v>0</v>
      </c>
      <c r="CK435" s="263">
        <v>0</v>
      </c>
      <c r="CL435" s="263">
        <v>0</v>
      </c>
      <c r="CM435" s="263">
        <v>0</v>
      </c>
      <c r="CN435" s="263">
        <v>0</v>
      </c>
      <c r="CO435" s="263">
        <v>0</v>
      </c>
      <c r="CP435" s="263">
        <v>0</v>
      </c>
      <c r="CQ435" s="263">
        <v>0</v>
      </c>
      <c r="CR435" s="263">
        <v>0</v>
      </c>
      <c r="CS435" s="263">
        <v>0</v>
      </c>
      <c r="CT435" s="263">
        <v>0</v>
      </c>
      <c r="CU435" s="263">
        <v>0</v>
      </c>
      <c r="CV435" s="263">
        <v>0</v>
      </c>
      <c r="CW435" s="263">
        <v>0</v>
      </c>
      <c r="CX435" s="263">
        <v>0</v>
      </c>
      <c r="CY435" s="263">
        <v>0</v>
      </c>
      <c r="CZ435" s="263">
        <v>0</v>
      </c>
      <c r="DA435" s="263">
        <v>0</v>
      </c>
      <c r="DB435" s="263">
        <v>0</v>
      </c>
      <c r="DC435" s="263">
        <v>0</v>
      </c>
      <c r="DD435" s="263">
        <v>0</v>
      </c>
      <c r="DE435" s="263">
        <v>0</v>
      </c>
      <c r="DF435" s="263">
        <v>0</v>
      </c>
      <c r="DG435" s="263">
        <v>0</v>
      </c>
      <c r="DH435" s="263">
        <v>0</v>
      </c>
      <c r="DI435" s="263">
        <v>0</v>
      </c>
      <c r="DJ435" s="263">
        <v>0</v>
      </c>
      <c r="DK435" s="263">
        <v>7754.0280000000002</v>
      </c>
      <c r="DL435" s="263">
        <v>0</v>
      </c>
      <c r="DM435" s="263">
        <v>0</v>
      </c>
      <c r="DN435" s="263">
        <v>0</v>
      </c>
      <c r="DO435" s="263">
        <v>0</v>
      </c>
      <c r="DP435" s="263">
        <v>0</v>
      </c>
      <c r="DQ435" s="263">
        <v>0</v>
      </c>
      <c r="DR435" s="263">
        <v>0</v>
      </c>
      <c r="DS435" s="263">
        <v>0</v>
      </c>
      <c r="DT435" s="263">
        <v>0</v>
      </c>
      <c r="DU435" s="263">
        <v>0</v>
      </c>
      <c r="DV435" s="263">
        <v>0</v>
      </c>
      <c r="DW435" s="263">
        <v>0</v>
      </c>
      <c r="DX435" s="263">
        <v>0</v>
      </c>
      <c r="DY435" s="263">
        <v>0</v>
      </c>
      <c r="DZ435" s="263">
        <v>0</v>
      </c>
      <c r="EA435" s="263">
        <v>0</v>
      </c>
      <c r="EB435" s="263">
        <v>0</v>
      </c>
      <c r="EC435" s="263">
        <v>0</v>
      </c>
      <c r="ED435" s="263">
        <v>0</v>
      </c>
      <c r="EE435" s="263">
        <v>0</v>
      </c>
      <c r="EF435" s="279">
        <f t="shared" si="12"/>
        <v>7754.0280000000002</v>
      </c>
      <c r="EG435" s="279">
        <f t="shared" si="13"/>
        <v>0</v>
      </c>
    </row>
    <row r="436" spans="1:137" ht="25.5" x14ac:dyDescent="0.2">
      <c r="A436" s="240" t="str">
        <f>IF('1'!$A$1=1,B436,C436)</f>
        <v>Special drawing rights (Net incurrence of liabilities)</v>
      </c>
      <c r="B436" s="241" t="s">
        <v>408</v>
      </c>
      <c r="C436" s="241" t="s">
        <v>407</v>
      </c>
      <c r="D436" s="264">
        <v>0</v>
      </c>
      <c r="E436" s="264">
        <v>0</v>
      </c>
      <c r="F436" s="264">
        <v>0</v>
      </c>
      <c r="G436" s="264">
        <v>0</v>
      </c>
      <c r="H436" s="264">
        <v>0</v>
      </c>
      <c r="I436" s="264">
        <v>0</v>
      </c>
      <c r="J436" s="264">
        <v>0</v>
      </c>
      <c r="K436" s="264">
        <v>0</v>
      </c>
      <c r="L436" s="264">
        <v>0</v>
      </c>
      <c r="M436" s="264">
        <v>0</v>
      </c>
      <c r="N436" s="264">
        <v>0</v>
      </c>
      <c r="O436" s="264">
        <v>0</v>
      </c>
      <c r="P436" s="264">
        <v>0</v>
      </c>
      <c r="Q436" s="264">
        <v>0</v>
      </c>
      <c r="R436" s="264">
        <v>0</v>
      </c>
      <c r="S436" s="264">
        <v>0</v>
      </c>
      <c r="T436" s="264">
        <v>0</v>
      </c>
      <c r="U436" s="264">
        <v>0</v>
      </c>
      <c r="V436" s="264">
        <v>0</v>
      </c>
      <c r="W436" s="264">
        <v>0</v>
      </c>
      <c r="X436" s="264">
        <v>0</v>
      </c>
      <c r="Y436" s="264">
        <v>0</v>
      </c>
      <c r="Z436" s="264">
        <v>0</v>
      </c>
      <c r="AA436" s="264">
        <v>0</v>
      </c>
      <c r="AB436" s="264">
        <v>0</v>
      </c>
      <c r="AC436" s="264">
        <v>0</v>
      </c>
      <c r="AD436" s="264">
        <v>0</v>
      </c>
      <c r="AE436" s="264">
        <v>0</v>
      </c>
      <c r="AF436" s="264">
        <v>0</v>
      </c>
      <c r="AG436" s="264">
        <v>0</v>
      </c>
      <c r="AH436" s="264">
        <v>0</v>
      </c>
      <c r="AI436" s="264">
        <v>0</v>
      </c>
      <c r="AJ436" s="264">
        <v>0</v>
      </c>
      <c r="AK436" s="264">
        <v>0</v>
      </c>
      <c r="AL436" s="264">
        <v>0</v>
      </c>
      <c r="AM436" s="264">
        <v>0</v>
      </c>
      <c r="AN436" s="264">
        <v>0</v>
      </c>
      <c r="AO436" s="264">
        <v>0</v>
      </c>
      <c r="AP436" s="264">
        <v>0</v>
      </c>
      <c r="AQ436" s="264">
        <v>0</v>
      </c>
      <c r="AR436" s="264">
        <v>0</v>
      </c>
      <c r="AS436" s="264">
        <v>0</v>
      </c>
      <c r="AT436" s="264">
        <v>0</v>
      </c>
      <c r="AU436" s="264">
        <v>0</v>
      </c>
      <c r="AV436" s="264">
        <v>0</v>
      </c>
      <c r="AW436" s="264">
        <v>0</v>
      </c>
      <c r="AX436" s="264">
        <v>0</v>
      </c>
      <c r="AY436" s="264">
        <v>0</v>
      </c>
      <c r="AZ436" s="264">
        <v>0</v>
      </c>
      <c r="BA436" s="264">
        <v>0</v>
      </c>
      <c r="BB436" s="264">
        <v>0</v>
      </c>
      <c r="BC436" s="264">
        <v>0</v>
      </c>
      <c r="BD436" s="264">
        <v>0</v>
      </c>
      <c r="BE436" s="264">
        <v>0</v>
      </c>
      <c r="BF436" s="264">
        <v>0</v>
      </c>
      <c r="BG436" s="264">
        <v>0</v>
      </c>
      <c r="BH436" s="264">
        <v>0</v>
      </c>
      <c r="BI436" s="264">
        <v>0</v>
      </c>
      <c r="BJ436" s="264">
        <v>0</v>
      </c>
      <c r="BK436" s="264">
        <v>0</v>
      </c>
      <c r="BL436" s="264">
        <v>0</v>
      </c>
      <c r="BM436" s="264">
        <v>0</v>
      </c>
      <c r="BN436" s="264">
        <v>0</v>
      </c>
      <c r="BO436" s="264">
        <v>0</v>
      </c>
      <c r="BP436" s="264">
        <v>0</v>
      </c>
      <c r="BQ436" s="264">
        <v>0</v>
      </c>
      <c r="BR436" s="264">
        <v>0</v>
      </c>
      <c r="BS436" s="264">
        <v>0</v>
      </c>
      <c r="BT436" s="264">
        <v>0</v>
      </c>
      <c r="BU436" s="264">
        <v>0</v>
      </c>
      <c r="BV436" s="264">
        <v>0</v>
      </c>
      <c r="BW436" s="264">
        <v>0</v>
      </c>
      <c r="BX436" s="264">
        <v>0</v>
      </c>
      <c r="BY436" s="264">
        <v>0</v>
      </c>
      <c r="BZ436" s="264">
        <v>0</v>
      </c>
      <c r="CA436" s="264">
        <v>0</v>
      </c>
      <c r="CB436" s="264">
        <v>0</v>
      </c>
      <c r="CC436" s="264">
        <v>0</v>
      </c>
      <c r="CD436" s="264">
        <v>0</v>
      </c>
      <c r="CE436" s="264">
        <v>72814.013999999996</v>
      </c>
      <c r="CF436" s="264">
        <v>0</v>
      </c>
      <c r="CG436" s="264">
        <v>0</v>
      </c>
      <c r="CH436" s="264">
        <v>0</v>
      </c>
      <c r="CI436" s="264">
        <v>0</v>
      </c>
      <c r="CJ436" s="264">
        <v>0</v>
      </c>
      <c r="CK436" s="264">
        <v>0</v>
      </c>
      <c r="CL436" s="264">
        <v>0</v>
      </c>
      <c r="CM436" s="264">
        <v>0</v>
      </c>
      <c r="CN436" s="264">
        <v>0</v>
      </c>
      <c r="CO436" s="264">
        <v>0</v>
      </c>
      <c r="CP436" s="264">
        <v>0</v>
      </c>
      <c r="CQ436" s="264">
        <v>0</v>
      </c>
      <c r="CR436" s="264">
        <v>0</v>
      </c>
      <c r="CS436" s="264">
        <v>0</v>
      </c>
      <c r="CT436" s="264">
        <v>0</v>
      </c>
      <c r="CU436" s="264">
        <v>0</v>
      </c>
      <c r="CV436" s="264">
        <v>0</v>
      </c>
      <c r="CW436" s="264">
        <v>0</v>
      </c>
      <c r="CX436" s="264">
        <v>0</v>
      </c>
      <c r="CY436" s="264">
        <v>0</v>
      </c>
      <c r="CZ436" s="264">
        <v>0</v>
      </c>
      <c r="DA436" s="264">
        <v>0</v>
      </c>
      <c r="DB436" s="264">
        <v>0</v>
      </c>
      <c r="DC436" s="264">
        <v>0</v>
      </c>
      <c r="DD436" s="264">
        <v>0</v>
      </c>
      <c r="DE436" s="264">
        <v>0</v>
      </c>
      <c r="DF436" s="264">
        <v>0</v>
      </c>
      <c r="DG436" s="264">
        <v>0</v>
      </c>
      <c r="DH436" s="264">
        <v>0</v>
      </c>
      <c r="DI436" s="264">
        <v>0</v>
      </c>
      <c r="DJ436" s="264">
        <v>0</v>
      </c>
      <c r="DK436" s="264">
        <v>0</v>
      </c>
      <c r="DL436" s="264">
        <v>0</v>
      </c>
      <c r="DM436" s="264">
        <v>0</v>
      </c>
      <c r="DN436" s="264">
        <v>0</v>
      </c>
      <c r="DO436" s="264">
        <v>0</v>
      </c>
      <c r="DP436" s="264">
        <v>0</v>
      </c>
      <c r="DQ436" s="264">
        <v>0</v>
      </c>
      <c r="DR436" s="264">
        <v>0</v>
      </c>
      <c r="DS436" s="264">
        <v>0</v>
      </c>
      <c r="DT436" s="264">
        <v>0</v>
      </c>
      <c r="DU436" s="264">
        <v>0</v>
      </c>
      <c r="DV436" s="264">
        <v>0</v>
      </c>
      <c r="DW436" s="264">
        <v>0</v>
      </c>
      <c r="DX436" s="264">
        <v>0</v>
      </c>
      <c r="DY436" s="264">
        <v>0</v>
      </c>
      <c r="DZ436" s="264">
        <v>0</v>
      </c>
      <c r="EA436" s="264">
        <v>0</v>
      </c>
      <c r="EB436" s="264">
        <v>0</v>
      </c>
      <c r="EC436" s="264">
        <v>0</v>
      </c>
      <c r="ED436" s="264">
        <v>0</v>
      </c>
      <c r="EE436" s="264">
        <v>0</v>
      </c>
      <c r="EF436" s="280">
        <f t="shared" si="12"/>
        <v>0</v>
      </c>
      <c r="EG436" s="280">
        <f t="shared" si="13"/>
        <v>0</v>
      </c>
    </row>
    <row r="437" spans="1:137" x14ac:dyDescent="0.2">
      <c r="A437" s="238" t="str">
        <f>IF('1'!$A$1=1,B437,C437)</f>
        <v>Reserve assets</v>
      </c>
      <c r="B437" s="239" t="s">
        <v>124</v>
      </c>
      <c r="C437" s="239" t="s">
        <v>182</v>
      </c>
      <c r="D437" s="179">
        <v>-17552.080000000002</v>
      </c>
      <c r="E437" s="179">
        <v>-18188.559999999998</v>
      </c>
      <c r="F437" s="179">
        <v>102094.784</v>
      </c>
      <c r="G437" s="179">
        <v>-8765.8559999999961</v>
      </c>
      <c r="H437" s="179">
        <v>6692.8829999999998</v>
      </c>
      <c r="I437" s="179">
        <v>6645.8759999999993</v>
      </c>
      <c r="J437" s="179">
        <v>4764.8649999999998</v>
      </c>
      <c r="K437" s="179">
        <v>46778.91399999999</v>
      </c>
      <c r="L437" s="179">
        <v>3746.7489999999998</v>
      </c>
      <c r="M437" s="179">
        <v>5001.66</v>
      </c>
      <c r="N437" s="179">
        <v>7902.9800000000014</v>
      </c>
      <c r="O437" s="179">
        <v>2574.9220000000014</v>
      </c>
      <c r="P437" s="179">
        <v>2911.1640000000007</v>
      </c>
      <c r="Q437" s="179">
        <v>-1953.0870000000048</v>
      </c>
      <c r="R437" s="179">
        <v>-22639.942999999999</v>
      </c>
      <c r="S437" s="179">
        <v>12020.232999999997</v>
      </c>
      <c r="T437" s="179">
        <v>9427.2230000000018</v>
      </c>
      <c r="U437" s="179">
        <v>9406.6549999999988</v>
      </c>
      <c r="V437" s="179">
        <v>2729.8459999999995</v>
      </c>
      <c r="W437" s="179">
        <v>401.03699999999935</v>
      </c>
      <c r="X437" s="179">
        <v>37968.044000000002</v>
      </c>
      <c r="Y437" s="179">
        <v>2343.9109999999982</v>
      </c>
      <c r="Z437" s="179">
        <v>-2056.0749999999998</v>
      </c>
      <c r="AA437" s="179">
        <v>9407.4240000000009</v>
      </c>
      <c r="AB437" s="179">
        <v>-5484.4230000000007</v>
      </c>
      <c r="AC437" s="179">
        <v>-729.75000000000045</v>
      </c>
      <c r="AD437" s="179">
        <v>-9585.5560000000005</v>
      </c>
      <c r="AE437" s="179">
        <v>52800.523000000001</v>
      </c>
      <c r="AF437" s="179">
        <v>9433.259</v>
      </c>
      <c r="AG437" s="179">
        <v>7989.3100000000013</v>
      </c>
      <c r="AH437" s="179">
        <v>-7401.2539999999999</v>
      </c>
      <c r="AI437" s="179">
        <v>3973.4659999999985</v>
      </c>
      <c r="AJ437" s="179">
        <v>16631.182000000001</v>
      </c>
      <c r="AK437" s="179">
        <v>4131.5209999999997</v>
      </c>
      <c r="AL437" s="179">
        <v>3391.5699999999979</v>
      </c>
      <c r="AM437" s="179">
        <v>-4430.155999999999</v>
      </c>
      <c r="AN437" s="179">
        <v>-12767.012000000002</v>
      </c>
      <c r="AO437" s="179">
        <v>-3314.8680000000004</v>
      </c>
      <c r="AP437" s="179">
        <v>-6348.2299999999987</v>
      </c>
      <c r="AQ437" s="179">
        <v>7584.0069999999996</v>
      </c>
      <c r="AR437" s="179">
        <v>-2670.4849999999988</v>
      </c>
      <c r="AS437" s="179">
        <v>-3642.1020000000008</v>
      </c>
      <c r="AT437" s="179">
        <v>-4488.1170000000002</v>
      </c>
      <c r="AU437" s="179">
        <v>-13576.211000000001</v>
      </c>
      <c r="AV437" s="179">
        <v>-16407.317000000003</v>
      </c>
      <c r="AW437" s="179">
        <v>4612.8919999999989</v>
      </c>
      <c r="AX437" s="179">
        <v>26899.957999999999</v>
      </c>
      <c r="AY437" s="179">
        <v>84562.348999999987</v>
      </c>
      <c r="AZ437" s="179">
        <v>-1895.7829999999981</v>
      </c>
      <c r="BA437" s="179">
        <v>-16486.531000000003</v>
      </c>
      <c r="BB437" s="179">
        <v>13028.813999999998</v>
      </c>
      <c r="BC437" s="179">
        <v>-1233.3290000000006</v>
      </c>
      <c r="BD437" s="179">
        <v>-29148.627</v>
      </c>
      <c r="BE437" s="179">
        <v>27878.117000000002</v>
      </c>
      <c r="BF437" s="179">
        <v>33270.75</v>
      </c>
      <c r="BG437" s="179">
        <v>1742.0419999999981</v>
      </c>
      <c r="BH437" s="179">
        <v>-11592.230999999996</v>
      </c>
      <c r="BI437" s="179">
        <v>-2704.0950000000007</v>
      </c>
      <c r="BJ437" s="179">
        <v>14644.878999999997</v>
      </c>
      <c r="BK437" s="179">
        <v>77675.042000000016</v>
      </c>
      <c r="BL437" s="179">
        <v>21852.134000000002</v>
      </c>
      <c r="BM437" s="179">
        <v>14684.125000000004</v>
      </c>
      <c r="BN437" s="179">
        <v>-57763.686000000002</v>
      </c>
      <c r="BO437" s="179">
        <v>19492.851000000002</v>
      </c>
      <c r="BP437" s="179">
        <v>-9465.4580000000005</v>
      </c>
      <c r="BQ437" s="179">
        <v>81564.225999999995</v>
      </c>
      <c r="BR437" s="179">
        <v>-2403.5299999999975</v>
      </c>
      <c r="BS437" s="179">
        <v>5889.5840000000007</v>
      </c>
      <c r="BT437" s="179">
        <v>-66416.725999999995</v>
      </c>
      <c r="BU437" s="179">
        <v>-9715.4580000000005</v>
      </c>
      <c r="BV437" s="179">
        <v>-424.65100000000257</v>
      </c>
      <c r="BW437" s="179">
        <v>79945.664000000004</v>
      </c>
      <c r="BX437" s="179">
        <v>-6208.35</v>
      </c>
      <c r="BY437" s="179">
        <v>-4712.5079999999998</v>
      </c>
      <c r="BZ437" s="179">
        <v>-33938.379000000001</v>
      </c>
      <c r="CA437" s="179">
        <v>22204.358</v>
      </c>
      <c r="CB437" s="179">
        <v>-7728.7969999999987</v>
      </c>
      <c r="CC437" s="179">
        <v>20511.622000000003</v>
      </c>
      <c r="CD437" s="179">
        <v>13171.842999999999</v>
      </c>
      <c r="CE437" s="179">
        <v>72720.866999999998</v>
      </c>
      <c r="CF437" s="179">
        <v>-73501.421999999991</v>
      </c>
      <c r="CG437" s="179">
        <v>25952.683999999997</v>
      </c>
      <c r="CH437" s="179">
        <v>28429.685999999998</v>
      </c>
      <c r="CI437" s="179">
        <v>9960.1259999999966</v>
      </c>
      <c r="CJ437" s="179">
        <v>-49302.999000000003</v>
      </c>
      <c r="CK437" s="179">
        <v>-47109.855999999992</v>
      </c>
      <c r="CL437" s="179">
        <v>19864.076999999997</v>
      </c>
      <c r="CM437" s="179">
        <v>-25363.997999999996</v>
      </c>
      <c r="CN437" s="179">
        <v>-56198.663</v>
      </c>
      <c r="CO437" s="179">
        <v>-64945.877999999997</v>
      </c>
      <c r="CP437" s="179">
        <v>-9523.1739999999991</v>
      </c>
      <c r="CQ437" s="179">
        <v>113545.50199999998</v>
      </c>
      <c r="CR437" s="179">
        <v>-50281.826000000008</v>
      </c>
      <c r="CS437" s="179">
        <v>45747.318999999989</v>
      </c>
      <c r="CT437" s="179">
        <v>89117.678</v>
      </c>
      <c r="CU437" s="179">
        <v>13237.834000000001</v>
      </c>
      <c r="CV437" s="179">
        <v>44174.869000000006</v>
      </c>
      <c r="CW437" s="179">
        <v>-31302.722000000002</v>
      </c>
      <c r="CX437" s="179">
        <v>101112.18</v>
      </c>
      <c r="CY437" s="179">
        <v>147042.34</v>
      </c>
      <c r="CZ437" s="179">
        <v>56059.66399999999</v>
      </c>
      <c r="DA437" s="179">
        <v>61727.796999999991</v>
      </c>
      <c r="DB437" s="179">
        <v>94310.420000000013</v>
      </c>
      <c r="DC437" s="179">
        <v>-47429.474000000017</v>
      </c>
      <c r="DD437" s="179">
        <v>-22270.277999999988</v>
      </c>
      <c r="DE437" s="179">
        <v>-30931.553</v>
      </c>
      <c r="DF437" s="179">
        <v>-12835.17299999999</v>
      </c>
      <c r="DG437" s="179">
        <v>57977.806000000004</v>
      </c>
      <c r="DH437" s="179">
        <v>-70738.31</v>
      </c>
      <c r="DI437" s="179">
        <v>-55288.531999999999</v>
      </c>
      <c r="DJ437" s="179">
        <v>252320.40100000001</v>
      </c>
      <c r="DK437" s="179">
        <v>-55026.05</v>
      </c>
      <c r="DL437" s="179">
        <v>-135808.37700000001</v>
      </c>
      <c r="DM437" s="179">
        <v>-46994.392999999996</v>
      </c>
      <c r="DN437" s="179">
        <v>-30660.651999999995</v>
      </c>
      <c r="DO437" s="179">
        <v>197667.80599999998</v>
      </c>
      <c r="DP437" s="179">
        <v>-145850.666</v>
      </c>
      <c r="DQ437" s="179">
        <v>-95105.107999999978</v>
      </c>
      <c r="DR437" s="179">
        <v>145346.17499999999</v>
      </c>
      <c r="DS437" s="179">
        <v>165087.446</v>
      </c>
      <c r="DT437" s="179">
        <v>-38950.792000000001</v>
      </c>
      <c r="DU437" s="179">
        <v>-122763.061</v>
      </c>
      <c r="DV437" s="179">
        <v>84869.512000000002</v>
      </c>
      <c r="DW437" s="179">
        <v>153726.91200000001</v>
      </c>
      <c r="DX437" s="179">
        <v>-85385.68</v>
      </c>
      <c r="DY437" s="179">
        <v>14802.229999999996</v>
      </c>
      <c r="DZ437" s="179">
        <v>-79241.612999999983</v>
      </c>
      <c r="EA437" s="179">
        <v>114545.41200000001</v>
      </c>
      <c r="EB437" s="179">
        <v>7767.8409999999985</v>
      </c>
      <c r="EC437" s="179">
        <v>125047.80900000001</v>
      </c>
      <c r="ED437" s="179">
        <v>212625.2</v>
      </c>
      <c r="EE437" s="179">
        <v>87944.592000000004</v>
      </c>
      <c r="EF437" s="278">
        <f t="shared" si="12"/>
        <v>124949.73999999999</v>
      </c>
      <c r="EG437" s="278">
        <f t="shared" si="13"/>
        <v>474988.36200000008</v>
      </c>
    </row>
    <row r="438" spans="1:137" x14ac:dyDescent="0.2">
      <c r="A438" s="240" t="str">
        <f>IF('1'!$A$1=1,B438,C438)</f>
        <v>Monetary gold</v>
      </c>
      <c r="B438" s="241" t="s">
        <v>410</v>
      </c>
      <c r="C438" s="241" t="s">
        <v>409</v>
      </c>
      <c r="D438" s="179">
        <v>47.438000000000002</v>
      </c>
      <c r="E438" s="179">
        <v>0</v>
      </c>
      <c r="F438" s="179">
        <v>46.512</v>
      </c>
      <c r="G438" s="179">
        <v>0</v>
      </c>
      <c r="H438" s="179">
        <v>41.831000000000003</v>
      </c>
      <c r="I438" s="179">
        <v>63.698</v>
      </c>
      <c r="J438" s="179">
        <v>1653.56</v>
      </c>
      <c r="K438" s="179">
        <v>64.881</v>
      </c>
      <c r="L438" s="179">
        <v>805.98699999999997</v>
      </c>
      <c r="M438" s="179">
        <v>65.524000000000001</v>
      </c>
      <c r="N438" s="179">
        <v>46.625</v>
      </c>
      <c r="O438" s="179">
        <v>23.408000000000001</v>
      </c>
      <c r="P438" s="179">
        <v>0</v>
      </c>
      <c r="Q438" s="179">
        <v>79.179000000000002</v>
      </c>
      <c r="R438" s="179">
        <v>0</v>
      </c>
      <c r="S438" s="179">
        <v>102.518</v>
      </c>
      <c r="T438" s="179">
        <v>-2545.8539999999998</v>
      </c>
      <c r="U438" s="179">
        <v>99.805000000000007</v>
      </c>
      <c r="V438" s="179">
        <v>-74.45</v>
      </c>
      <c r="W438" s="179">
        <v>0</v>
      </c>
      <c r="X438" s="179">
        <v>0</v>
      </c>
      <c r="Y438" s="179">
        <v>154.54400000000001</v>
      </c>
      <c r="Z438" s="179">
        <v>-51.402000000000001</v>
      </c>
      <c r="AA438" s="179">
        <v>-314.45400000000001</v>
      </c>
      <c r="AB438" s="179">
        <v>0</v>
      </c>
      <c r="AC438" s="179">
        <v>-54.055999999999997</v>
      </c>
      <c r="AD438" s="179">
        <v>-81.004999999999995</v>
      </c>
      <c r="AE438" s="179">
        <v>0</v>
      </c>
      <c r="AF438" s="179">
        <v>0</v>
      </c>
      <c r="AG438" s="179">
        <v>0</v>
      </c>
      <c r="AH438" s="179">
        <v>0</v>
      </c>
      <c r="AI438" s="179">
        <v>-51.271000000000001</v>
      </c>
      <c r="AJ438" s="179">
        <v>-78.326000000000008</v>
      </c>
      <c r="AK438" s="179">
        <v>0</v>
      </c>
      <c r="AL438" s="179">
        <v>0</v>
      </c>
      <c r="AM438" s="179">
        <v>247.649</v>
      </c>
      <c r="AN438" s="179">
        <v>-1421.7159999999999</v>
      </c>
      <c r="AO438" s="179">
        <v>0</v>
      </c>
      <c r="AP438" s="179">
        <v>0</v>
      </c>
      <c r="AQ438" s="179">
        <v>0</v>
      </c>
      <c r="AR438" s="179">
        <v>0</v>
      </c>
      <c r="AS438" s="179">
        <v>0</v>
      </c>
      <c r="AT438" s="179">
        <v>0</v>
      </c>
      <c r="AU438" s="179">
        <v>0</v>
      </c>
      <c r="AV438" s="179">
        <v>0</v>
      </c>
      <c r="AW438" s="179">
        <v>0</v>
      </c>
      <c r="AX438" s="179">
        <v>27.933</v>
      </c>
      <c r="AY438" s="179">
        <v>0</v>
      </c>
      <c r="AZ438" s="179">
        <v>0</v>
      </c>
      <c r="BA438" s="179">
        <v>27.161000000000001</v>
      </c>
      <c r="BB438" s="179">
        <v>0</v>
      </c>
      <c r="BC438" s="179">
        <v>0</v>
      </c>
      <c r="BD438" s="179">
        <v>0</v>
      </c>
      <c r="BE438" s="179">
        <v>26.5</v>
      </c>
      <c r="BF438" s="179">
        <v>51.503</v>
      </c>
      <c r="BG438" s="179">
        <v>0</v>
      </c>
      <c r="BH438" s="179">
        <v>0</v>
      </c>
      <c r="BI438" s="179">
        <v>148.84899999999999</v>
      </c>
      <c r="BJ438" s="179">
        <v>365.51299999999998</v>
      </c>
      <c r="BK438" s="179">
        <v>141.65700000000001</v>
      </c>
      <c r="BL438" s="179">
        <v>0</v>
      </c>
      <c r="BM438" s="179">
        <v>172.17600000000002</v>
      </c>
      <c r="BN438" s="179">
        <v>0</v>
      </c>
      <c r="BO438" s="179">
        <v>0</v>
      </c>
      <c r="BP438" s="179">
        <v>0</v>
      </c>
      <c r="BQ438" s="179">
        <v>0</v>
      </c>
      <c r="BR438" s="179">
        <v>327.75400000000002</v>
      </c>
      <c r="BS438" s="179">
        <v>0</v>
      </c>
      <c r="BT438" s="179">
        <v>223.81399999999999</v>
      </c>
      <c r="BU438" s="179">
        <v>0</v>
      </c>
      <c r="BV438" s="179">
        <v>849.30499999999995</v>
      </c>
      <c r="BW438" s="179">
        <v>169.018</v>
      </c>
      <c r="BX438" s="179">
        <v>0</v>
      </c>
      <c r="BY438" s="179">
        <v>0</v>
      </c>
      <c r="BZ438" s="179">
        <v>194.56899999999999</v>
      </c>
      <c r="CA438" s="179">
        <v>0</v>
      </c>
      <c r="CB438" s="179">
        <v>0</v>
      </c>
      <c r="CC438" s="179">
        <v>190.679</v>
      </c>
      <c r="CD438" s="179">
        <v>0</v>
      </c>
      <c r="CE438" s="179">
        <v>0</v>
      </c>
      <c r="CF438" s="179">
        <v>0</v>
      </c>
      <c r="CG438" s="179">
        <v>210.99700000000001</v>
      </c>
      <c r="CH438" s="179">
        <v>343.80099999999999</v>
      </c>
      <c r="CI438" s="179">
        <v>190.494</v>
      </c>
      <c r="CJ438" s="179">
        <v>0</v>
      </c>
      <c r="CK438" s="179">
        <v>0</v>
      </c>
      <c r="CL438" s="179">
        <v>0</v>
      </c>
      <c r="CM438" s="179">
        <v>0</v>
      </c>
      <c r="CN438" s="179">
        <v>0</v>
      </c>
      <c r="CO438" s="179">
        <v>58.51</v>
      </c>
      <c r="CP438" s="179">
        <v>0</v>
      </c>
      <c r="CQ438" s="179">
        <v>0</v>
      </c>
      <c r="CR438" s="179">
        <v>0</v>
      </c>
      <c r="CS438" s="179">
        <v>0</v>
      </c>
      <c r="CT438" s="179">
        <v>0</v>
      </c>
      <c r="CU438" s="179">
        <v>0</v>
      </c>
      <c r="CV438" s="179">
        <v>0</v>
      </c>
      <c r="CW438" s="179">
        <v>0</v>
      </c>
      <c r="CX438" s="179">
        <v>0</v>
      </c>
      <c r="CY438" s="179">
        <v>0</v>
      </c>
      <c r="CZ438" s="179">
        <v>0</v>
      </c>
      <c r="DA438" s="179">
        <v>0</v>
      </c>
      <c r="DB438" s="179">
        <v>0</v>
      </c>
      <c r="DC438" s="179">
        <v>0</v>
      </c>
      <c r="DD438" s="179">
        <v>0</v>
      </c>
      <c r="DE438" s="179">
        <v>0</v>
      </c>
      <c r="DF438" s="179">
        <v>0</v>
      </c>
      <c r="DG438" s="179">
        <v>0</v>
      </c>
      <c r="DH438" s="179">
        <v>0</v>
      </c>
      <c r="DI438" s="179">
        <v>0</v>
      </c>
      <c r="DJ438" s="179">
        <v>0</v>
      </c>
      <c r="DK438" s="179">
        <v>0</v>
      </c>
      <c r="DL438" s="179">
        <v>0</v>
      </c>
      <c r="DM438" s="179">
        <v>0</v>
      </c>
      <c r="DN438" s="179">
        <v>0</v>
      </c>
      <c r="DO438" s="179">
        <v>1524.0070000000001</v>
      </c>
      <c r="DP438" s="179">
        <v>0</v>
      </c>
      <c r="DQ438" s="179">
        <v>0</v>
      </c>
      <c r="DR438" s="179">
        <v>0</v>
      </c>
      <c r="DS438" s="179">
        <v>0</v>
      </c>
      <c r="DT438" s="179">
        <v>0</v>
      </c>
      <c r="DU438" s="179">
        <v>0</v>
      </c>
      <c r="DV438" s="179">
        <v>0</v>
      </c>
      <c r="DW438" s="179">
        <v>0</v>
      </c>
      <c r="DX438" s="179">
        <v>0</v>
      </c>
      <c r="DY438" s="179">
        <v>0</v>
      </c>
      <c r="DZ438" s="179">
        <v>0</v>
      </c>
      <c r="EA438" s="179">
        <v>0</v>
      </c>
      <c r="EB438" s="179">
        <v>0</v>
      </c>
      <c r="EC438" s="179">
        <v>0</v>
      </c>
      <c r="ED438" s="179">
        <v>0</v>
      </c>
      <c r="EE438" s="179">
        <v>0</v>
      </c>
      <c r="EF438" s="278">
        <f t="shared" si="12"/>
        <v>1524.0070000000001</v>
      </c>
      <c r="EG438" s="278">
        <f t="shared" si="13"/>
        <v>0</v>
      </c>
    </row>
    <row r="439" spans="1:137" x14ac:dyDescent="0.2">
      <c r="A439" s="188" t="str">
        <f>IF('1'!$A$1=1,B439,C439)</f>
        <v>Gold bullion</v>
      </c>
      <c r="B439" s="189" t="s">
        <v>412</v>
      </c>
      <c r="C439" s="189" t="s">
        <v>411</v>
      </c>
      <c r="D439" s="176">
        <v>47.438000000000002</v>
      </c>
      <c r="E439" s="176">
        <v>0</v>
      </c>
      <c r="F439" s="176">
        <v>46.512</v>
      </c>
      <c r="G439" s="176">
        <v>0</v>
      </c>
      <c r="H439" s="176">
        <v>41.831000000000003</v>
      </c>
      <c r="I439" s="176">
        <v>0</v>
      </c>
      <c r="J439" s="176">
        <v>0</v>
      </c>
      <c r="K439" s="176">
        <v>0</v>
      </c>
      <c r="L439" s="176">
        <v>0</v>
      </c>
      <c r="M439" s="176">
        <v>0</v>
      </c>
      <c r="N439" s="176">
        <v>0</v>
      </c>
      <c r="O439" s="176">
        <v>0</v>
      </c>
      <c r="P439" s="176">
        <v>0</v>
      </c>
      <c r="Q439" s="176">
        <v>0</v>
      </c>
      <c r="R439" s="176">
        <v>0</v>
      </c>
      <c r="S439" s="176">
        <v>0</v>
      </c>
      <c r="T439" s="176">
        <v>0</v>
      </c>
      <c r="U439" s="176">
        <v>0</v>
      </c>
      <c r="V439" s="176">
        <v>0</v>
      </c>
      <c r="W439" s="176">
        <v>0</v>
      </c>
      <c r="X439" s="176">
        <v>0</v>
      </c>
      <c r="Y439" s="176">
        <v>0</v>
      </c>
      <c r="Z439" s="176">
        <v>0</v>
      </c>
      <c r="AA439" s="176">
        <v>-340.65899999999999</v>
      </c>
      <c r="AB439" s="176">
        <v>0</v>
      </c>
      <c r="AC439" s="176">
        <v>0</v>
      </c>
      <c r="AD439" s="176">
        <v>0</v>
      </c>
      <c r="AE439" s="176">
        <v>0</v>
      </c>
      <c r="AF439" s="176">
        <v>0</v>
      </c>
      <c r="AG439" s="176">
        <v>0</v>
      </c>
      <c r="AH439" s="176">
        <v>0</v>
      </c>
      <c r="AI439" s="176">
        <v>0</v>
      </c>
      <c r="AJ439" s="176">
        <v>52.216999999999999</v>
      </c>
      <c r="AK439" s="176">
        <v>0</v>
      </c>
      <c r="AL439" s="176">
        <v>0</v>
      </c>
      <c r="AM439" s="176">
        <v>0</v>
      </c>
      <c r="AN439" s="176">
        <v>0</v>
      </c>
      <c r="AO439" s="176">
        <v>0</v>
      </c>
      <c r="AP439" s="176">
        <v>0</v>
      </c>
      <c r="AQ439" s="176">
        <v>0</v>
      </c>
      <c r="AR439" s="176">
        <v>0</v>
      </c>
      <c r="AS439" s="176">
        <v>0</v>
      </c>
      <c r="AT439" s="176">
        <v>0</v>
      </c>
      <c r="AU439" s="176">
        <v>0</v>
      </c>
      <c r="AV439" s="176">
        <v>0</v>
      </c>
      <c r="AW439" s="176">
        <v>0</v>
      </c>
      <c r="AX439" s="176">
        <v>27.933</v>
      </c>
      <c r="AY439" s="176">
        <v>0</v>
      </c>
      <c r="AZ439" s="176">
        <v>0</v>
      </c>
      <c r="BA439" s="176">
        <v>27.161000000000001</v>
      </c>
      <c r="BB439" s="176">
        <v>0</v>
      </c>
      <c r="BC439" s="176">
        <v>0</v>
      </c>
      <c r="BD439" s="176">
        <v>0</v>
      </c>
      <c r="BE439" s="176">
        <v>26.5</v>
      </c>
      <c r="BF439" s="176">
        <v>51.503</v>
      </c>
      <c r="BG439" s="176">
        <v>0</v>
      </c>
      <c r="BH439" s="176">
        <v>0</v>
      </c>
      <c r="BI439" s="176">
        <v>0</v>
      </c>
      <c r="BJ439" s="176">
        <v>0</v>
      </c>
      <c r="BK439" s="176">
        <v>0</v>
      </c>
      <c r="BL439" s="176">
        <v>0</v>
      </c>
      <c r="BM439" s="176">
        <v>24.597000000000001</v>
      </c>
      <c r="BN439" s="176">
        <v>0</v>
      </c>
      <c r="BO439" s="176">
        <v>0</v>
      </c>
      <c r="BP439" s="176">
        <v>0</v>
      </c>
      <c r="BQ439" s="176">
        <v>0</v>
      </c>
      <c r="BR439" s="176">
        <v>0</v>
      </c>
      <c r="BS439" s="176">
        <v>0</v>
      </c>
      <c r="BT439" s="176">
        <v>0</v>
      </c>
      <c r="BU439" s="176">
        <v>0</v>
      </c>
      <c r="BV439" s="176">
        <v>0</v>
      </c>
      <c r="BW439" s="176">
        <v>0</v>
      </c>
      <c r="BX439" s="176">
        <v>0</v>
      </c>
      <c r="BY439" s="176">
        <v>0</v>
      </c>
      <c r="BZ439" s="176">
        <v>0</v>
      </c>
      <c r="CA439" s="176">
        <v>0</v>
      </c>
      <c r="CB439" s="176">
        <v>0</v>
      </c>
      <c r="CC439" s="176">
        <v>0</v>
      </c>
      <c r="CD439" s="176">
        <v>0</v>
      </c>
      <c r="CE439" s="176">
        <v>0</v>
      </c>
      <c r="CF439" s="176">
        <v>0</v>
      </c>
      <c r="CG439" s="176">
        <v>0</v>
      </c>
      <c r="CH439" s="176">
        <v>0</v>
      </c>
      <c r="CI439" s="176">
        <v>0</v>
      </c>
      <c r="CJ439" s="176">
        <v>0</v>
      </c>
      <c r="CK439" s="176">
        <v>0</v>
      </c>
      <c r="CL439" s="176">
        <v>0</v>
      </c>
      <c r="CM439" s="176">
        <v>0</v>
      </c>
      <c r="CN439" s="176">
        <v>0</v>
      </c>
      <c r="CO439" s="176">
        <v>58.51</v>
      </c>
      <c r="CP439" s="176">
        <v>0</v>
      </c>
      <c r="CQ439" s="176">
        <v>0</v>
      </c>
      <c r="CR439" s="176">
        <v>0</v>
      </c>
      <c r="CS439" s="176">
        <v>0</v>
      </c>
      <c r="CT439" s="176">
        <v>0</v>
      </c>
      <c r="CU439" s="176">
        <v>0</v>
      </c>
      <c r="CV439" s="176">
        <v>0</v>
      </c>
      <c r="CW439" s="176">
        <v>0</v>
      </c>
      <c r="CX439" s="176">
        <v>0</v>
      </c>
      <c r="CY439" s="176">
        <v>0</v>
      </c>
      <c r="CZ439" s="176">
        <v>0</v>
      </c>
      <c r="DA439" s="176">
        <v>0</v>
      </c>
      <c r="DB439" s="176">
        <v>0</v>
      </c>
      <c r="DC439" s="176">
        <v>0</v>
      </c>
      <c r="DD439" s="176">
        <v>0</v>
      </c>
      <c r="DE439" s="176">
        <v>0</v>
      </c>
      <c r="DF439" s="176">
        <v>0</v>
      </c>
      <c r="DG439" s="176">
        <v>0</v>
      </c>
      <c r="DH439" s="176">
        <v>0</v>
      </c>
      <c r="DI439" s="176">
        <v>0</v>
      </c>
      <c r="DJ439" s="176">
        <v>0</v>
      </c>
      <c r="DK439" s="176">
        <v>0</v>
      </c>
      <c r="DL439" s="176">
        <v>0</v>
      </c>
      <c r="DM439" s="176">
        <v>0</v>
      </c>
      <c r="DN439" s="176">
        <v>0</v>
      </c>
      <c r="DO439" s="176">
        <v>0</v>
      </c>
      <c r="DP439" s="176">
        <v>0</v>
      </c>
      <c r="DQ439" s="176">
        <v>0</v>
      </c>
      <c r="DR439" s="176">
        <v>0</v>
      </c>
      <c r="DS439" s="176">
        <v>0</v>
      </c>
      <c r="DT439" s="176">
        <v>0</v>
      </c>
      <c r="DU439" s="176">
        <v>0</v>
      </c>
      <c r="DV439" s="176">
        <v>0</v>
      </c>
      <c r="DW439" s="176">
        <v>0</v>
      </c>
      <c r="DX439" s="176">
        <v>0</v>
      </c>
      <c r="DY439" s="176">
        <v>0</v>
      </c>
      <c r="DZ439" s="176">
        <v>0</v>
      </c>
      <c r="EA439" s="176">
        <v>0</v>
      </c>
      <c r="EB439" s="176">
        <v>0</v>
      </c>
      <c r="EC439" s="176">
        <v>0</v>
      </c>
      <c r="ED439" s="176">
        <v>0</v>
      </c>
      <c r="EE439" s="176">
        <v>0</v>
      </c>
      <c r="EF439" s="277">
        <f t="shared" si="12"/>
        <v>0</v>
      </c>
      <c r="EG439" s="277">
        <f t="shared" si="13"/>
        <v>0</v>
      </c>
    </row>
    <row r="440" spans="1:137" x14ac:dyDescent="0.2">
      <c r="A440" s="188" t="str">
        <f>IF('1'!$A$1=1,B440,C440)</f>
        <v>Unallocated gold accounts</v>
      </c>
      <c r="B440" s="189" t="s">
        <v>414</v>
      </c>
      <c r="C440" s="189" t="s">
        <v>413</v>
      </c>
      <c r="D440" s="176">
        <v>0</v>
      </c>
      <c r="E440" s="176">
        <v>0</v>
      </c>
      <c r="F440" s="176">
        <v>0</v>
      </c>
      <c r="G440" s="176">
        <v>0</v>
      </c>
      <c r="H440" s="176">
        <v>0</v>
      </c>
      <c r="I440" s="176">
        <v>63.698</v>
      </c>
      <c r="J440" s="176">
        <v>1653.56</v>
      </c>
      <c r="K440" s="176">
        <v>64.881</v>
      </c>
      <c r="L440" s="176">
        <v>805.98699999999997</v>
      </c>
      <c r="M440" s="176">
        <v>65.524000000000001</v>
      </c>
      <c r="N440" s="176">
        <v>46.625</v>
      </c>
      <c r="O440" s="176">
        <v>23.408000000000001</v>
      </c>
      <c r="P440" s="176">
        <v>0</v>
      </c>
      <c r="Q440" s="176">
        <v>79.179000000000002</v>
      </c>
      <c r="R440" s="176">
        <v>0</v>
      </c>
      <c r="S440" s="176">
        <v>102.518</v>
      </c>
      <c r="T440" s="176">
        <v>-2545.8539999999998</v>
      </c>
      <c r="U440" s="176">
        <v>99.805000000000007</v>
      </c>
      <c r="V440" s="176">
        <v>-74.45</v>
      </c>
      <c r="W440" s="176">
        <v>0</v>
      </c>
      <c r="X440" s="176">
        <v>0</v>
      </c>
      <c r="Y440" s="176">
        <v>154.54400000000001</v>
      </c>
      <c r="Z440" s="176">
        <v>-51.402000000000001</v>
      </c>
      <c r="AA440" s="176">
        <v>26.204999999999998</v>
      </c>
      <c r="AB440" s="176">
        <v>0</v>
      </c>
      <c r="AC440" s="176">
        <v>-54.055999999999997</v>
      </c>
      <c r="AD440" s="176">
        <v>-81.004999999999995</v>
      </c>
      <c r="AE440" s="176">
        <v>0</v>
      </c>
      <c r="AF440" s="176">
        <v>0</v>
      </c>
      <c r="AG440" s="176">
        <v>0</v>
      </c>
      <c r="AH440" s="176">
        <v>0</v>
      </c>
      <c r="AI440" s="176">
        <v>-51.271000000000001</v>
      </c>
      <c r="AJ440" s="176">
        <v>-130.54300000000001</v>
      </c>
      <c r="AK440" s="176">
        <v>0</v>
      </c>
      <c r="AL440" s="176">
        <v>0</v>
      </c>
      <c r="AM440" s="176">
        <v>247.649</v>
      </c>
      <c r="AN440" s="176">
        <v>-1421.7159999999999</v>
      </c>
      <c r="AO440" s="176">
        <v>0</v>
      </c>
      <c r="AP440" s="176">
        <v>0</v>
      </c>
      <c r="AQ440" s="176">
        <v>0</v>
      </c>
      <c r="AR440" s="176">
        <v>0</v>
      </c>
      <c r="AS440" s="176">
        <v>0</v>
      </c>
      <c r="AT440" s="176">
        <v>0</v>
      </c>
      <c r="AU440" s="176">
        <v>0</v>
      </c>
      <c r="AV440" s="176">
        <v>0</v>
      </c>
      <c r="AW440" s="176">
        <v>0</v>
      </c>
      <c r="AX440" s="176">
        <v>0</v>
      </c>
      <c r="AY440" s="176">
        <v>0</v>
      </c>
      <c r="AZ440" s="176">
        <v>0</v>
      </c>
      <c r="BA440" s="176">
        <v>0</v>
      </c>
      <c r="BB440" s="176">
        <v>0</v>
      </c>
      <c r="BC440" s="176">
        <v>0</v>
      </c>
      <c r="BD440" s="176">
        <v>0</v>
      </c>
      <c r="BE440" s="176">
        <v>0</v>
      </c>
      <c r="BF440" s="176">
        <v>0</v>
      </c>
      <c r="BG440" s="176">
        <v>0</v>
      </c>
      <c r="BH440" s="176">
        <v>0</v>
      </c>
      <c r="BI440" s="176">
        <v>148.84899999999999</v>
      </c>
      <c r="BJ440" s="176">
        <v>365.51299999999998</v>
      </c>
      <c r="BK440" s="176">
        <v>141.65700000000001</v>
      </c>
      <c r="BL440" s="176">
        <v>0</v>
      </c>
      <c r="BM440" s="176">
        <v>147.57900000000001</v>
      </c>
      <c r="BN440" s="176">
        <v>0</v>
      </c>
      <c r="BO440" s="176">
        <v>0</v>
      </c>
      <c r="BP440" s="176">
        <v>0</v>
      </c>
      <c r="BQ440" s="176">
        <v>0</v>
      </c>
      <c r="BR440" s="176">
        <v>327.75400000000002</v>
      </c>
      <c r="BS440" s="176">
        <v>0</v>
      </c>
      <c r="BT440" s="176">
        <v>223.81399999999999</v>
      </c>
      <c r="BU440" s="176">
        <v>0</v>
      </c>
      <c r="BV440" s="176">
        <v>849.30499999999995</v>
      </c>
      <c r="BW440" s="176">
        <v>169.018</v>
      </c>
      <c r="BX440" s="176">
        <v>0</v>
      </c>
      <c r="BY440" s="176">
        <v>0</v>
      </c>
      <c r="BZ440" s="176">
        <v>194.56899999999999</v>
      </c>
      <c r="CA440" s="176">
        <v>0</v>
      </c>
      <c r="CB440" s="176">
        <v>0</v>
      </c>
      <c r="CC440" s="176">
        <v>190.679</v>
      </c>
      <c r="CD440" s="176">
        <v>0</v>
      </c>
      <c r="CE440" s="176">
        <v>0</v>
      </c>
      <c r="CF440" s="176">
        <v>0</v>
      </c>
      <c r="CG440" s="176">
        <v>210.99700000000001</v>
      </c>
      <c r="CH440" s="176">
        <v>343.80099999999999</v>
      </c>
      <c r="CI440" s="176">
        <v>190.494</v>
      </c>
      <c r="CJ440" s="176">
        <v>0</v>
      </c>
      <c r="CK440" s="176">
        <v>0</v>
      </c>
      <c r="CL440" s="176">
        <v>0</v>
      </c>
      <c r="CM440" s="176">
        <v>0</v>
      </c>
      <c r="CN440" s="176">
        <v>0</v>
      </c>
      <c r="CO440" s="176">
        <v>0</v>
      </c>
      <c r="CP440" s="176">
        <v>0</v>
      </c>
      <c r="CQ440" s="176">
        <v>0</v>
      </c>
      <c r="CR440" s="176">
        <v>0</v>
      </c>
      <c r="CS440" s="176">
        <v>0</v>
      </c>
      <c r="CT440" s="176">
        <v>0</v>
      </c>
      <c r="CU440" s="176">
        <v>0</v>
      </c>
      <c r="CV440" s="176">
        <v>0</v>
      </c>
      <c r="CW440" s="176">
        <v>0</v>
      </c>
      <c r="CX440" s="176">
        <v>0</v>
      </c>
      <c r="CY440" s="176">
        <v>0</v>
      </c>
      <c r="CZ440" s="176">
        <v>0</v>
      </c>
      <c r="DA440" s="176">
        <v>0</v>
      </c>
      <c r="DB440" s="176">
        <v>0</v>
      </c>
      <c r="DC440" s="176">
        <v>0</v>
      </c>
      <c r="DD440" s="176">
        <v>0</v>
      </c>
      <c r="DE440" s="176">
        <v>0</v>
      </c>
      <c r="DF440" s="176">
        <v>0</v>
      </c>
      <c r="DG440" s="176">
        <v>0</v>
      </c>
      <c r="DH440" s="176">
        <v>0</v>
      </c>
      <c r="DI440" s="176">
        <v>0</v>
      </c>
      <c r="DJ440" s="176">
        <v>0</v>
      </c>
      <c r="DK440" s="176">
        <v>0</v>
      </c>
      <c r="DL440" s="176">
        <v>0</v>
      </c>
      <c r="DM440" s="176">
        <v>0</v>
      </c>
      <c r="DN440" s="176">
        <v>0</v>
      </c>
      <c r="DO440" s="176">
        <v>1524.0070000000001</v>
      </c>
      <c r="DP440" s="176">
        <v>0</v>
      </c>
      <c r="DQ440" s="176">
        <v>0</v>
      </c>
      <c r="DR440" s="176">
        <v>0</v>
      </c>
      <c r="DS440" s="176">
        <v>0</v>
      </c>
      <c r="DT440" s="176">
        <v>0</v>
      </c>
      <c r="DU440" s="176">
        <v>0</v>
      </c>
      <c r="DV440" s="176">
        <v>0</v>
      </c>
      <c r="DW440" s="176">
        <v>0</v>
      </c>
      <c r="DX440" s="176">
        <v>0</v>
      </c>
      <c r="DY440" s="176">
        <v>0</v>
      </c>
      <c r="DZ440" s="176">
        <v>0</v>
      </c>
      <c r="EA440" s="176">
        <v>0</v>
      </c>
      <c r="EB440" s="176">
        <v>0</v>
      </c>
      <c r="EC440" s="176">
        <v>0</v>
      </c>
      <c r="ED440" s="176">
        <v>0</v>
      </c>
      <c r="EE440" s="176">
        <v>0</v>
      </c>
      <c r="EF440" s="277">
        <f t="shared" si="12"/>
        <v>1524.0070000000001</v>
      </c>
      <c r="EG440" s="277">
        <f t="shared" si="13"/>
        <v>0</v>
      </c>
    </row>
    <row r="441" spans="1:137" x14ac:dyDescent="0.2">
      <c r="A441" s="240" t="str">
        <f>IF('1'!$A$1=1,B441,C441)</f>
        <v>Special drawing rights</v>
      </c>
      <c r="B441" s="241" t="s">
        <v>416</v>
      </c>
      <c r="C441" s="241" t="s">
        <v>415</v>
      </c>
      <c r="D441" s="179">
        <v>253.00299999999999</v>
      </c>
      <c r="E441" s="179">
        <v>-195.839</v>
      </c>
      <c r="F441" s="179">
        <v>23.256</v>
      </c>
      <c r="G441" s="179">
        <v>658.57500000000005</v>
      </c>
      <c r="H441" s="179">
        <v>-690.20299999999997</v>
      </c>
      <c r="I441" s="179">
        <v>21.233000000000001</v>
      </c>
      <c r="J441" s="179">
        <v>1022.597</v>
      </c>
      <c r="K441" s="179">
        <v>-994.83600000000001</v>
      </c>
      <c r="L441" s="179">
        <v>-21.783000000000001</v>
      </c>
      <c r="M441" s="179">
        <v>1354.1610000000001</v>
      </c>
      <c r="N441" s="179">
        <v>-1282.194</v>
      </c>
      <c r="O441" s="179">
        <v>23.408000000000001</v>
      </c>
      <c r="P441" s="179">
        <v>1358.5429999999999</v>
      </c>
      <c r="Q441" s="179">
        <v>-1346.046</v>
      </c>
      <c r="R441" s="179">
        <v>-184.49299999999999</v>
      </c>
      <c r="S441" s="179">
        <v>1307.104</v>
      </c>
      <c r="T441" s="179">
        <v>16333.797</v>
      </c>
      <c r="U441" s="179">
        <v>27271.815999999999</v>
      </c>
      <c r="V441" s="179">
        <v>15187.87</v>
      </c>
      <c r="W441" s="179">
        <v>-1353.5</v>
      </c>
      <c r="X441" s="179">
        <v>13164.007</v>
      </c>
      <c r="Y441" s="179">
        <v>0</v>
      </c>
      <c r="Z441" s="179">
        <v>-1439.2529999999999</v>
      </c>
      <c r="AA441" s="179">
        <v>0</v>
      </c>
      <c r="AB441" s="179">
        <v>0</v>
      </c>
      <c r="AC441" s="179">
        <v>-1729.777</v>
      </c>
      <c r="AD441" s="179">
        <v>-459.02699999999999</v>
      </c>
      <c r="AE441" s="179">
        <v>13428.414000000001</v>
      </c>
      <c r="AF441" s="179">
        <v>-1823.2349999999999</v>
      </c>
      <c r="AG441" s="179">
        <v>0</v>
      </c>
      <c r="AH441" s="179">
        <v>0</v>
      </c>
      <c r="AI441" s="179">
        <v>-11484.602000000001</v>
      </c>
      <c r="AJ441" s="179">
        <v>0</v>
      </c>
      <c r="AK441" s="179">
        <v>0</v>
      </c>
      <c r="AL441" s="179">
        <v>-11883.847</v>
      </c>
      <c r="AM441" s="179">
        <v>-4457.674</v>
      </c>
      <c r="AN441" s="179">
        <v>0</v>
      </c>
      <c r="AO441" s="179">
        <v>-12498.683000000001</v>
      </c>
      <c r="AP441" s="179">
        <v>-4952.1459999999997</v>
      </c>
      <c r="AQ441" s="179">
        <v>0</v>
      </c>
      <c r="AR441" s="179">
        <v>-11781.550999999999</v>
      </c>
      <c r="AS441" s="179">
        <v>-4244.7520000000004</v>
      </c>
      <c r="AT441" s="179">
        <v>0</v>
      </c>
      <c r="AU441" s="179">
        <v>-16571.772000000001</v>
      </c>
      <c r="AV441" s="179">
        <v>0</v>
      </c>
      <c r="AW441" s="179">
        <v>4303.49</v>
      </c>
      <c r="AX441" s="179">
        <v>-12206.939</v>
      </c>
      <c r="AY441" s="179">
        <v>-194.524</v>
      </c>
      <c r="AZ441" s="179">
        <v>2397.6089999999999</v>
      </c>
      <c r="BA441" s="179">
        <v>-2390.14</v>
      </c>
      <c r="BB441" s="179">
        <v>0</v>
      </c>
      <c r="BC441" s="179">
        <v>2520.2809999999999</v>
      </c>
      <c r="BD441" s="179">
        <v>-2374.096</v>
      </c>
      <c r="BE441" s="179">
        <v>0</v>
      </c>
      <c r="BF441" s="179">
        <v>2497.8809999999999</v>
      </c>
      <c r="BG441" s="179">
        <v>-2272.2289999999998</v>
      </c>
      <c r="BH441" s="179">
        <v>0</v>
      </c>
      <c r="BI441" s="179">
        <v>2034.2729999999999</v>
      </c>
      <c r="BJ441" s="179">
        <v>-2071.239</v>
      </c>
      <c r="BK441" s="179">
        <v>0</v>
      </c>
      <c r="BL441" s="179">
        <v>1833.0709999999999</v>
      </c>
      <c r="BM441" s="179">
        <v>-1918.529</v>
      </c>
      <c r="BN441" s="179">
        <v>0</v>
      </c>
      <c r="BO441" s="179">
        <v>1851.2760000000001</v>
      </c>
      <c r="BP441" s="179">
        <v>-1608.86</v>
      </c>
      <c r="BQ441" s="179">
        <v>-373.90300000000002</v>
      </c>
      <c r="BR441" s="179">
        <v>1911.8989999999999</v>
      </c>
      <c r="BS441" s="179">
        <v>-1816.414</v>
      </c>
      <c r="BT441" s="179">
        <v>0</v>
      </c>
      <c r="BU441" s="179">
        <v>2011.0719999999999</v>
      </c>
      <c r="BV441" s="179">
        <v>-2066.6410000000001</v>
      </c>
      <c r="BW441" s="179">
        <v>0</v>
      </c>
      <c r="BX441" s="179">
        <v>2060.0430000000001</v>
      </c>
      <c r="BY441" s="179">
        <v>-2007.6959999999999</v>
      </c>
      <c r="BZ441" s="179">
        <v>0</v>
      </c>
      <c r="CA441" s="179">
        <v>1787.521</v>
      </c>
      <c r="CB441" s="179">
        <v>-1794.1849999999999</v>
      </c>
      <c r="CC441" s="179">
        <v>435.83800000000002</v>
      </c>
      <c r="CD441" s="179">
        <v>1741.731</v>
      </c>
      <c r="CE441" s="179">
        <v>71729.827999999994</v>
      </c>
      <c r="CF441" s="179">
        <v>-38006.917000000001</v>
      </c>
      <c r="CG441" s="179">
        <v>1556.106</v>
      </c>
      <c r="CH441" s="179">
        <v>-1639.6659999999999</v>
      </c>
      <c r="CI441" s="179">
        <v>-35323.071000000004</v>
      </c>
      <c r="CJ441" s="179">
        <v>1706.8579999999999</v>
      </c>
      <c r="CK441" s="179">
        <v>-1733.2339999999999</v>
      </c>
      <c r="CL441" s="179">
        <v>40898.35</v>
      </c>
      <c r="CM441" s="179">
        <v>-2457.4119999999998</v>
      </c>
      <c r="CN441" s="179">
        <v>-1989.3330000000001</v>
      </c>
      <c r="CO441" s="179">
        <v>18050.273000000001</v>
      </c>
      <c r="CP441" s="179">
        <v>0</v>
      </c>
      <c r="CQ441" s="179">
        <v>4827.0550000000003</v>
      </c>
      <c r="CR441" s="179">
        <v>-22672.531999999999</v>
      </c>
      <c r="CS441" s="179">
        <v>21063.513999999999</v>
      </c>
      <c r="CT441" s="179">
        <v>-22489.688999999998</v>
      </c>
      <c r="CU441" s="179">
        <v>15139.4</v>
      </c>
      <c r="CV441" s="179">
        <v>-29474.292000000001</v>
      </c>
      <c r="CW441" s="179">
        <v>-10714.6</v>
      </c>
      <c r="CX441" s="179">
        <v>42236.733</v>
      </c>
      <c r="CY441" s="179">
        <v>98479.24</v>
      </c>
      <c r="CZ441" s="179">
        <v>-77671.706000000006</v>
      </c>
      <c r="DA441" s="179">
        <v>-28194.391</v>
      </c>
      <c r="DB441" s="179">
        <v>0</v>
      </c>
      <c r="DC441" s="179">
        <v>-13091.558999999999</v>
      </c>
      <c r="DD441" s="179">
        <v>-32216.937000000002</v>
      </c>
      <c r="DE441" s="179">
        <v>0</v>
      </c>
      <c r="DF441" s="179">
        <v>-8821.9220000000005</v>
      </c>
      <c r="DG441" s="179">
        <v>32828.124000000003</v>
      </c>
      <c r="DH441" s="179">
        <v>-20221.764999999999</v>
      </c>
      <c r="DI441" s="179">
        <v>-14239.834999999999</v>
      </c>
      <c r="DJ441" s="179">
        <v>91053.409</v>
      </c>
      <c r="DK441" s="179">
        <v>-3621.1709999999998</v>
      </c>
      <c r="DL441" s="179">
        <v>-60319.567999999999</v>
      </c>
      <c r="DM441" s="179">
        <v>-28536.647000000001</v>
      </c>
      <c r="DN441" s="179">
        <v>44966.224999999999</v>
      </c>
      <c r="DO441" s="179">
        <v>-46008.531000000003</v>
      </c>
      <c r="DP441" s="179">
        <v>0</v>
      </c>
      <c r="DQ441" s="179">
        <v>57863.169000000002</v>
      </c>
      <c r="DR441" s="179">
        <v>-47759.553999999996</v>
      </c>
      <c r="DS441" s="179">
        <v>35322.199999999997</v>
      </c>
      <c r="DT441" s="179">
        <v>0</v>
      </c>
      <c r="DU441" s="179">
        <v>-12251.303</v>
      </c>
      <c r="DV441" s="179">
        <v>68899.442999999999</v>
      </c>
      <c r="DW441" s="179">
        <v>-87134.004000000001</v>
      </c>
      <c r="DX441" s="179">
        <v>-11919.11</v>
      </c>
      <c r="DY441" s="179">
        <v>65404.239000000001</v>
      </c>
      <c r="DZ441" s="179">
        <v>21314.991000000002</v>
      </c>
      <c r="EA441" s="179">
        <v>-58764.614000000001</v>
      </c>
      <c r="EB441" s="179">
        <v>-10494.848</v>
      </c>
      <c r="EC441" s="179">
        <v>-3455.049</v>
      </c>
      <c r="ED441" s="179">
        <v>-11704.912</v>
      </c>
      <c r="EE441" s="179">
        <v>-7258.3829999999998</v>
      </c>
      <c r="EF441" s="278">
        <f t="shared" si="12"/>
        <v>8497.9319999999934</v>
      </c>
      <c r="EG441" s="278">
        <f t="shared" si="13"/>
        <v>-47363.55</v>
      </c>
    </row>
    <row r="442" spans="1:137" x14ac:dyDescent="0.2">
      <c r="A442" s="240" t="str">
        <f>IF('1'!$A$1=1,B442,C442)</f>
        <v>Other reserve assets</v>
      </c>
      <c r="B442" s="241" t="s">
        <v>418</v>
      </c>
      <c r="C442" s="241" t="s">
        <v>417</v>
      </c>
      <c r="D442" s="179">
        <v>-17852.521000000001</v>
      </c>
      <c r="E442" s="179">
        <v>-17992.720999999998</v>
      </c>
      <c r="F442" s="179">
        <v>102025.016</v>
      </c>
      <c r="G442" s="179">
        <v>-9424.4309999999969</v>
      </c>
      <c r="H442" s="179">
        <v>7341.2550000000001</v>
      </c>
      <c r="I442" s="179">
        <v>6560.9449999999997</v>
      </c>
      <c r="J442" s="179">
        <v>2088.7079999999996</v>
      </c>
      <c r="K442" s="179">
        <v>47708.868999999992</v>
      </c>
      <c r="L442" s="179">
        <v>2962.5450000000001</v>
      </c>
      <c r="M442" s="179">
        <v>3581.9750000000004</v>
      </c>
      <c r="N442" s="179">
        <v>9138.5490000000009</v>
      </c>
      <c r="O442" s="179">
        <v>2528.1060000000016</v>
      </c>
      <c r="P442" s="179">
        <v>1552.6210000000005</v>
      </c>
      <c r="Q442" s="179">
        <v>-686.2200000000048</v>
      </c>
      <c r="R442" s="179">
        <v>-22455.45</v>
      </c>
      <c r="S442" s="179">
        <v>10610.610999999997</v>
      </c>
      <c r="T442" s="179">
        <v>-4360.72</v>
      </c>
      <c r="U442" s="179">
        <v>-17964.966</v>
      </c>
      <c r="V442" s="179">
        <v>-12383.574000000001</v>
      </c>
      <c r="W442" s="179">
        <v>1754.5369999999994</v>
      </c>
      <c r="X442" s="179">
        <v>24804.037</v>
      </c>
      <c r="Y442" s="179">
        <v>2189.3669999999984</v>
      </c>
      <c r="Z442" s="179">
        <v>-565.41999999999996</v>
      </c>
      <c r="AA442" s="179">
        <v>9721.8780000000006</v>
      </c>
      <c r="AB442" s="179">
        <v>-5484.4230000000007</v>
      </c>
      <c r="AC442" s="179">
        <v>1054.0829999999996</v>
      </c>
      <c r="AD442" s="179">
        <v>-9045.5240000000013</v>
      </c>
      <c r="AE442" s="179">
        <v>39372.108999999997</v>
      </c>
      <c r="AF442" s="179">
        <v>11256.494000000001</v>
      </c>
      <c r="AG442" s="179">
        <v>7989.3100000000013</v>
      </c>
      <c r="AH442" s="179">
        <v>-7401.2539999999999</v>
      </c>
      <c r="AI442" s="179">
        <v>15509.339</v>
      </c>
      <c r="AJ442" s="179">
        <v>16709.508000000002</v>
      </c>
      <c r="AK442" s="179">
        <v>4131.5209999999997</v>
      </c>
      <c r="AL442" s="179">
        <v>15275.416999999998</v>
      </c>
      <c r="AM442" s="179">
        <v>-220.1309999999994</v>
      </c>
      <c r="AN442" s="179">
        <v>-11345.296000000002</v>
      </c>
      <c r="AO442" s="179">
        <v>9183.8150000000005</v>
      </c>
      <c r="AP442" s="179">
        <v>-1396.0839999999989</v>
      </c>
      <c r="AQ442" s="179">
        <v>7584.0069999999996</v>
      </c>
      <c r="AR442" s="179">
        <v>9111.0660000000007</v>
      </c>
      <c r="AS442" s="179">
        <v>602.64999999999964</v>
      </c>
      <c r="AT442" s="179">
        <v>-4488.1170000000002</v>
      </c>
      <c r="AU442" s="179">
        <v>2995.5609999999997</v>
      </c>
      <c r="AV442" s="179">
        <v>-16407.317000000003</v>
      </c>
      <c r="AW442" s="179">
        <v>309.40199999999913</v>
      </c>
      <c r="AX442" s="179">
        <v>39078.964</v>
      </c>
      <c r="AY442" s="179">
        <v>84756.872999999992</v>
      </c>
      <c r="AZ442" s="179">
        <v>-4293.391999999998</v>
      </c>
      <c r="BA442" s="179">
        <v>-14123.552000000003</v>
      </c>
      <c r="BB442" s="179">
        <v>13028.813999999998</v>
      </c>
      <c r="BC442" s="179">
        <v>-3753.6100000000006</v>
      </c>
      <c r="BD442" s="179">
        <v>-26774.530999999999</v>
      </c>
      <c r="BE442" s="179">
        <v>27851.617000000002</v>
      </c>
      <c r="BF442" s="179">
        <v>30721.366000000002</v>
      </c>
      <c r="BG442" s="179">
        <v>4014.2709999999979</v>
      </c>
      <c r="BH442" s="179">
        <v>-11592.230999999996</v>
      </c>
      <c r="BI442" s="179">
        <v>-4887.2170000000006</v>
      </c>
      <c r="BJ442" s="179">
        <v>16350.604999999998</v>
      </c>
      <c r="BK442" s="179">
        <v>77533.385000000009</v>
      </c>
      <c r="BL442" s="179">
        <v>20019.063000000002</v>
      </c>
      <c r="BM442" s="179">
        <v>16430.478000000003</v>
      </c>
      <c r="BN442" s="179">
        <v>-57763.686000000002</v>
      </c>
      <c r="BO442" s="179">
        <v>17641.575000000001</v>
      </c>
      <c r="BP442" s="179">
        <v>-7856.5980000000009</v>
      </c>
      <c r="BQ442" s="179">
        <v>81938.129000000001</v>
      </c>
      <c r="BR442" s="179">
        <v>-4643.1829999999973</v>
      </c>
      <c r="BS442" s="179">
        <v>7705.9980000000005</v>
      </c>
      <c r="BT442" s="179">
        <v>-66640.539999999994</v>
      </c>
      <c r="BU442" s="179">
        <v>-11726.53</v>
      </c>
      <c r="BV442" s="179">
        <v>792.68499999999767</v>
      </c>
      <c r="BW442" s="179">
        <v>79776.646000000008</v>
      </c>
      <c r="BX442" s="179">
        <v>-8268.393</v>
      </c>
      <c r="BY442" s="179">
        <v>-2704.8119999999999</v>
      </c>
      <c r="BZ442" s="179">
        <v>-34132.948000000004</v>
      </c>
      <c r="CA442" s="179">
        <v>20416.837</v>
      </c>
      <c r="CB442" s="179">
        <v>-5934.6119999999992</v>
      </c>
      <c r="CC442" s="179">
        <v>19885.105000000003</v>
      </c>
      <c r="CD442" s="179">
        <v>11430.111999999999</v>
      </c>
      <c r="CE442" s="179">
        <v>991.03899999999976</v>
      </c>
      <c r="CF442" s="179">
        <v>-35494.504999999997</v>
      </c>
      <c r="CG442" s="179">
        <v>24185.580999999998</v>
      </c>
      <c r="CH442" s="179">
        <v>29725.550999999999</v>
      </c>
      <c r="CI442" s="179">
        <v>45092.703000000001</v>
      </c>
      <c r="CJ442" s="179">
        <v>-51009.857000000004</v>
      </c>
      <c r="CK442" s="179">
        <v>-45376.621999999996</v>
      </c>
      <c r="CL442" s="179">
        <v>-21034.273000000001</v>
      </c>
      <c r="CM442" s="179">
        <v>-22906.585999999996</v>
      </c>
      <c r="CN442" s="179">
        <v>-54209.33</v>
      </c>
      <c r="CO442" s="179">
        <v>-83054.660999999993</v>
      </c>
      <c r="CP442" s="179">
        <v>-9523.1739999999991</v>
      </c>
      <c r="CQ442" s="179">
        <v>108718.44699999999</v>
      </c>
      <c r="CR442" s="179">
        <v>-27609.294000000009</v>
      </c>
      <c r="CS442" s="179">
        <v>24683.804999999993</v>
      </c>
      <c r="CT442" s="179">
        <v>111607.367</v>
      </c>
      <c r="CU442" s="179">
        <v>-1901.5659999999989</v>
      </c>
      <c r="CV442" s="179">
        <v>73649.161000000007</v>
      </c>
      <c r="CW442" s="179">
        <v>-20588.122000000003</v>
      </c>
      <c r="CX442" s="179">
        <v>58875.446999999993</v>
      </c>
      <c r="CY442" s="179">
        <v>48563.1</v>
      </c>
      <c r="CZ442" s="179">
        <v>133731.37</v>
      </c>
      <c r="DA442" s="179">
        <v>89922.187999999995</v>
      </c>
      <c r="DB442" s="179">
        <v>94310.420000000013</v>
      </c>
      <c r="DC442" s="179">
        <v>-34337.915000000015</v>
      </c>
      <c r="DD442" s="179">
        <v>9946.6590000000142</v>
      </c>
      <c r="DE442" s="179">
        <v>-30931.553</v>
      </c>
      <c r="DF442" s="179">
        <v>-4013.2509999999893</v>
      </c>
      <c r="DG442" s="179">
        <v>25149.682000000001</v>
      </c>
      <c r="DH442" s="179">
        <v>-50516.544999999991</v>
      </c>
      <c r="DI442" s="179">
        <v>-41048.697</v>
      </c>
      <c r="DJ442" s="179">
        <v>161266.992</v>
      </c>
      <c r="DK442" s="179">
        <v>-51404.879000000001</v>
      </c>
      <c r="DL442" s="179">
        <v>-75488.809000000008</v>
      </c>
      <c r="DM442" s="179">
        <v>-18457.745999999999</v>
      </c>
      <c r="DN442" s="179">
        <v>-75626.876999999993</v>
      </c>
      <c r="DO442" s="179">
        <v>242152.33</v>
      </c>
      <c r="DP442" s="179">
        <v>-145850.666</v>
      </c>
      <c r="DQ442" s="179">
        <v>-152968.27699999997</v>
      </c>
      <c r="DR442" s="179">
        <v>193105.72899999999</v>
      </c>
      <c r="DS442" s="179">
        <v>129765.246</v>
      </c>
      <c r="DT442" s="179">
        <v>-38950.792000000001</v>
      </c>
      <c r="DU442" s="179">
        <v>-110511.758</v>
      </c>
      <c r="DV442" s="179">
        <v>15970.069</v>
      </c>
      <c r="DW442" s="179">
        <v>240860.91600000003</v>
      </c>
      <c r="DX442" s="179">
        <v>-73466.569999999992</v>
      </c>
      <c r="DY442" s="179">
        <v>-50602.009000000005</v>
      </c>
      <c r="DZ442" s="179">
        <v>-100556.60399999999</v>
      </c>
      <c r="EA442" s="179">
        <v>173310.02600000001</v>
      </c>
      <c r="EB442" s="179">
        <v>18262.688999999998</v>
      </c>
      <c r="EC442" s="179">
        <v>128502.85800000001</v>
      </c>
      <c r="ED442" s="179">
        <v>224330.11200000002</v>
      </c>
      <c r="EE442" s="179">
        <v>95202.975000000006</v>
      </c>
      <c r="EF442" s="278">
        <f t="shared" si="12"/>
        <v>114927.80100000002</v>
      </c>
      <c r="EG442" s="278">
        <f t="shared" si="13"/>
        <v>522351.91200000013</v>
      </c>
    </row>
    <row r="443" spans="1:137" x14ac:dyDescent="0.2">
      <c r="A443" s="188" t="str">
        <f>IF('1'!$A$1=1,B443,C443)</f>
        <v>Currency and deposits</v>
      </c>
      <c r="B443" s="189" t="s">
        <v>419</v>
      </c>
      <c r="C443" s="189" t="s">
        <v>162</v>
      </c>
      <c r="D443" s="176">
        <v>4601.491</v>
      </c>
      <c r="E443" s="176">
        <v>-2594.8679999999995</v>
      </c>
      <c r="F443" s="176">
        <v>69396.546000000002</v>
      </c>
      <c r="G443" s="176">
        <v>-29522.313999999998</v>
      </c>
      <c r="H443" s="176">
        <v>7194.848</v>
      </c>
      <c r="I443" s="176">
        <v>-14671.886999999999</v>
      </c>
      <c r="J443" s="176">
        <v>4525.5339999999997</v>
      </c>
      <c r="K443" s="176">
        <v>46670.778999999995</v>
      </c>
      <c r="L443" s="176">
        <v>1742.674</v>
      </c>
      <c r="M443" s="176">
        <v>-1048.3819999999996</v>
      </c>
      <c r="N443" s="176">
        <v>8206.0440000000017</v>
      </c>
      <c r="O443" s="176">
        <v>-1147.0109999999986</v>
      </c>
      <c r="P443" s="176">
        <v>-1625.3989999999994</v>
      </c>
      <c r="Q443" s="176">
        <v>-27686.312000000005</v>
      </c>
      <c r="R443" s="176">
        <v>-30652.216</v>
      </c>
      <c r="S443" s="176">
        <v>-13968.077000000001</v>
      </c>
      <c r="T443" s="176">
        <v>-9301.19</v>
      </c>
      <c r="U443" s="176">
        <v>-16642.545000000002</v>
      </c>
      <c r="V443" s="176">
        <v>-5484.509</v>
      </c>
      <c r="W443" s="176">
        <v>7043.2119999999995</v>
      </c>
      <c r="X443" s="176">
        <v>16973.949000000001</v>
      </c>
      <c r="Y443" s="176">
        <v>-10225.638000000001</v>
      </c>
      <c r="Z443" s="176">
        <v>-1464.953</v>
      </c>
      <c r="AA443" s="176">
        <v>5214.7</v>
      </c>
      <c r="AB443" s="176">
        <v>-8769.6470000000008</v>
      </c>
      <c r="AC443" s="176">
        <v>6351.5259999999998</v>
      </c>
      <c r="AD443" s="176">
        <v>-16335.946</v>
      </c>
      <c r="AE443" s="176">
        <v>23499.723999999998</v>
      </c>
      <c r="AF443" s="176">
        <v>-14348.065000000001</v>
      </c>
      <c r="AG443" s="176">
        <v>-11696.769</v>
      </c>
      <c r="AH443" s="176">
        <v>856.98800000000028</v>
      </c>
      <c r="AI443" s="176">
        <v>9536.3209999999999</v>
      </c>
      <c r="AJ443" s="176">
        <v>-16056.794</v>
      </c>
      <c r="AK443" s="176">
        <v>2292.328</v>
      </c>
      <c r="AL443" s="176">
        <v>10655.403999999999</v>
      </c>
      <c r="AM443" s="176">
        <v>-13152.89</v>
      </c>
      <c r="AN443" s="176">
        <v>7990.0469999999996</v>
      </c>
      <c r="AO443" s="176">
        <v>7906.7760000000007</v>
      </c>
      <c r="AP443" s="176">
        <v>5926.7710000000006</v>
      </c>
      <c r="AQ443" s="176">
        <v>-784.55299999999988</v>
      </c>
      <c r="AR443" s="176">
        <v>9372.8780000000006</v>
      </c>
      <c r="AS443" s="176">
        <v>-2305.7910000000002</v>
      </c>
      <c r="AT443" s="176">
        <v>-712.81900000000007</v>
      </c>
      <c r="AU443" s="176">
        <v>14290.749</v>
      </c>
      <c r="AV443" s="176">
        <v>-11783.949000000001</v>
      </c>
      <c r="AW443" s="176">
        <v>-2756.4830000000011</v>
      </c>
      <c r="AX443" s="176">
        <v>19385.847999999998</v>
      </c>
      <c r="AY443" s="176">
        <v>46074.392</v>
      </c>
      <c r="AZ443" s="176">
        <v>-14274.136999999999</v>
      </c>
      <c r="BA443" s="176">
        <v>-27269.321000000004</v>
      </c>
      <c r="BB443" s="176">
        <v>15930.075999999999</v>
      </c>
      <c r="BC443" s="176">
        <v>-13834.732</v>
      </c>
      <c r="BD443" s="176">
        <v>-31285.313999999998</v>
      </c>
      <c r="BE443" s="176">
        <v>44361.186000000002</v>
      </c>
      <c r="BF443" s="176">
        <v>14317.753000000001</v>
      </c>
      <c r="BG443" s="176">
        <v>-530.18700000000172</v>
      </c>
      <c r="BH443" s="176">
        <v>-20137.785999999996</v>
      </c>
      <c r="BI443" s="176">
        <v>-7070.3389999999999</v>
      </c>
      <c r="BJ443" s="176">
        <v>-16301.87</v>
      </c>
      <c r="BK443" s="176">
        <v>18604.235000000004</v>
      </c>
      <c r="BL443" s="176">
        <v>22020.969000000001</v>
      </c>
      <c r="BM443" s="176">
        <v>-11781.734999999999</v>
      </c>
      <c r="BN443" s="176">
        <v>-5942.7660000000033</v>
      </c>
      <c r="BO443" s="176">
        <v>9800.875</v>
      </c>
      <c r="BP443" s="176">
        <v>-10135.816000000001</v>
      </c>
      <c r="BQ443" s="176">
        <v>59584.082999999999</v>
      </c>
      <c r="BR443" s="176">
        <v>-26165.699999999997</v>
      </c>
      <c r="BS443" s="176">
        <v>3522.7420000000002</v>
      </c>
      <c r="BT443" s="176">
        <v>-59002.895999999993</v>
      </c>
      <c r="BU443" s="176">
        <v>-7930.9860000000008</v>
      </c>
      <c r="BV443" s="176">
        <v>11324.061999999998</v>
      </c>
      <c r="BW443" s="176">
        <v>37578.406000000003</v>
      </c>
      <c r="BX443" s="176">
        <v>-20854.41</v>
      </c>
      <c r="BY443" s="176">
        <v>-111.53899999999976</v>
      </c>
      <c r="BZ443" s="176">
        <v>-12035.477999999999</v>
      </c>
      <c r="CA443" s="176">
        <v>36392.803</v>
      </c>
      <c r="CB443" s="176">
        <v>-21833.853999999999</v>
      </c>
      <c r="CC443" s="176">
        <v>16398.402000000002</v>
      </c>
      <c r="CD443" s="176">
        <v>-1959.4470000000001</v>
      </c>
      <c r="CE443" s="176">
        <v>7714.0360000000001</v>
      </c>
      <c r="CF443" s="176">
        <v>-27529.624</v>
      </c>
      <c r="CG443" s="176">
        <v>34629.953999999998</v>
      </c>
      <c r="CH443" s="176">
        <v>24277.629999999997</v>
      </c>
      <c r="CI443" s="176">
        <v>19103.849000000002</v>
      </c>
      <c r="CJ443" s="176">
        <v>-25714.788</v>
      </c>
      <c r="CK443" s="176">
        <v>-2159.4389999999985</v>
      </c>
      <c r="CL443" s="176">
        <v>31624.546999999999</v>
      </c>
      <c r="CM443" s="176">
        <v>-33262.820999999996</v>
      </c>
      <c r="CN443" s="176">
        <v>5236.6270000000004</v>
      </c>
      <c r="CO443" s="176">
        <v>24252.311999999998</v>
      </c>
      <c r="CP443" s="176">
        <v>39239.304000000004</v>
      </c>
      <c r="CQ443" s="176">
        <v>74014.84599999999</v>
      </c>
      <c r="CR443" s="176">
        <v>-101441.29700000001</v>
      </c>
      <c r="CS443" s="176">
        <v>63300.246999999996</v>
      </c>
      <c r="CT443" s="176">
        <v>-3071.7630000000008</v>
      </c>
      <c r="CU443" s="176">
        <v>-57339.563999999998</v>
      </c>
      <c r="CV443" s="176">
        <v>130696.17700000001</v>
      </c>
      <c r="CW443" s="176">
        <v>-32838.603000000003</v>
      </c>
      <c r="CX443" s="176">
        <v>104842.177</v>
      </c>
      <c r="CY443" s="176">
        <v>-10092.934000000001</v>
      </c>
      <c r="CZ443" s="176">
        <v>2925.4879999999976</v>
      </c>
      <c r="DA443" s="176">
        <v>30022.821</v>
      </c>
      <c r="DB443" s="176">
        <v>125284.024</v>
      </c>
      <c r="DC443" s="176">
        <v>-97345.613000000012</v>
      </c>
      <c r="DD443" s="176">
        <v>-85899.641999999993</v>
      </c>
      <c r="DE443" s="176">
        <v>1132.0869999999995</v>
      </c>
      <c r="DF443" s="176">
        <v>-76902.577999999994</v>
      </c>
      <c r="DG443" s="176">
        <v>30417.019</v>
      </c>
      <c r="DH443" s="176">
        <v>-42677.770999999993</v>
      </c>
      <c r="DI443" s="176">
        <v>-14885.374000000002</v>
      </c>
      <c r="DJ443" s="176">
        <v>55327.993999999999</v>
      </c>
      <c r="DK443" s="176">
        <v>-34834.087</v>
      </c>
      <c r="DL443" s="176">
        <v>-28551.527999999998</v>
      </c>
      <c r="DM443" s="176">
        <v>-57720.934000000001</v>
      </c>
      <c r="DN443" s="176">
        <v>-2828.3220000000001</v>
      </c>
      <c r="DO443" s="176">
        <v>48150.377999999997</v>
      </c>
      <c r="DP443" s="176">
        <v>-26398.311000000002</v>
      </c>
      <c r="DQ443" s="176">
        <v>-151607.27599999998</v>
      </c>
      <c r="DR443" s="176">
        <v>222588.467</v>
      </c>
      <c r="DS443" s="176">
        <v>100163.071</v>
      </c>
      <c r="DT443" s="176">
        <v>-26065.449000000001</v>
      </c>
      <c r="DU443" s="176">
        <v>-64756.89</v>
      </c>
      <c r="DV443" s="176">
        <v>-32645.310999999998</v>
      </c>
      <c r="DW443" s="176">
        <v>283309.75400000002</v>
      </c>
      <c r="DX443" s="176">
        <v>-198762.58</v>
      </c>
      <c r="DY443" s="176">
        <v>5488.4669999999987</v>
      </c>
      <c r="DZ443" s="176">
        <v>-13917.434999999998</v>
      </c>
      <c r="EA443" s="176">
        <v>175216.353</v>
      </c>
      <c r="EB443" s="176">
        <v>124781.266</v>
      </c>
      <c r="EC443" s="176">
        <v>69975.154999999999</v>
      </c>
      <c r="ED443" s="176">
        <v>237971.80800000002</v>
      </c>
      <c r="EE443" s="176">
        <v>107862.94500000001</v>
      </c>
      <c r="EF443" s="277">
        <f t="shared" si="12"/>
        <v>66726.307000000001</v>
      </c>
      <c r="EG443" s="277">
        <f t="shared" si="13"/>
        <v>668458.0830000001</v>
      </c>
    </row>
    <row r="444" spans="1:137" x14ac:dyDescent="0.2">
      <c r="A444" s="186" t="str">
        <f>IF('1'!$A$1=1,B444,C444)</f>
        <v>Claims on monetary authorities</v>
      </c>
      <c r="B444" s="187" t="s">
        <v>421</v>
      </c>
      <c r="C444" s="187" t="s">
        <v>420</v>
      </c>
      <c r="D444" s="176">
        <v>-948.76099999999997</v>
      </c>
      <c r="E444" s="176">
        <v>5532.4560000000001</v>
      </c>
      <c r="F444" s="176">
        <v>24093.438999999998</v>
      </c>
      <c r="G444" s="176">
        <v>-20960.843000000001</v>
      </c>
      <c r="H444" s="176">
        <v>4203.9660000000003</v>
      </c>
      <c r="I444" s="176">
        <v>-1804.7909999999999</v>
      </c>
      <c r="J444" s="176">
        <v>11770.739</v>
      </c>
      <c r="K444" s="176">
        <v>454.16399999999999</v>
      </c>
      <c r="L444" s="176">
        <v>-4269.55</v>
      </c>
      <c r="M444" s="176">
        <v>-5504.009</v>
      </c>
      <c r="N444" s="176">
        <v>15432.958000000001</v>
      </c>
      <c r="O444" s="176">
        <v>-13951.397999999999</v>
      </c>
      <c r="P444" s="176">
        <v>3566.1750000000002</v>
      </c>
      <c r="Q444" s="176">
        <v>8472.17</v>
      </c>
      <c r="R444" s="176">
        <v>-5403.0129999999999</v>
      </c>
      <c r="S444" s="176">
        <v>-15326.44</v>
      </c>
      <c r="T444" s="176">
        <v>-3049.9839999999999</v>
      </c>
      <c r="U444" s="176">
        <v>-798.44299999999998</v>
      </c>
      <c r="V444" s="176">
        <v>1240.8389999999999</v>
      </c>
      <c r="W444" s="176">
        <v>-75.194000000000003</v>
      </c>
      <c r="X444" s="176">
        <v>7830.0879999999997</v>
      </c>
      <c r="Y444" s="176">
        <v>-4971.1540000000005</v>
      </c>
      <c r="Z444" s="176">
        <v>-334.11200000000002</v>
      </c>
      <c r="AA444" s="176">
        <v>-6629.7449999999999</v>
      </c>
      <c r="AB444" s="176">
        <v>2606.4589999999998</v>
      </c>
      <c r="AC444" s="176">
        <v>540.55499999999995</v>
      </c>
      <c r="AD444" s="176">
        <v>-459.02699999999999</v>
      </c>
      <c r="AE444" s="176">
        <v>14744.397999999999</v>
      </c>
      <c r="AF444" s="176">
        <v>-10833.714</v>
      </c>
      <c r="AG444" s="176">
        <v>-2636.9949999999999</v>
      </c>
      <c r="AH444" s="176">
        <v>3505.8580000000002</v>
      </c>
      <c r="AI444" s="176">
        <v>-3947.8319999999999</v>
      </c>
      <c r="AJ444" s="176">
        <v>-78.325999999999993</v>
      </c>
      <c r="AK444" s="176">
        <v>53.31</v>
      </c>
      <c r="AL444" s="176">
        <v>9854.2459999999992</v>
      </c>
      <c r="AM444" s="176">
        <v>-6741.5439999999999</v>
      </c>
      <c r="AN444" s="176">
        <v>5857.4719999999998</v>
      </c>
      <c r="AO444" s="176">
        <v>978.15800000000002</v>
      </c>
      <c r="AP444" s="176">
        <v>6506.2780000000002</v>
      </c>
      <c r="AQ444" s="176">
        <v>-8996.2019999999993</v>
      </c>
      <c r="AR444" s="176">
        <v>628.34900000000005</v>
      </c>
      <c r="AS444" s="176">
        <v>-759.86300000000006</v>
      </c>
      <c r="AT444" s="176">
        <v>-1636.8430000000001</v>
      </c>
      <c r="AU444" s="176">
        <v>4067.3670000000002</v>
      </c>
      <c r="AV444" s="176">
        <v>-563.82500000000005</v>
      </c>
      <c r="AW444" s="176">
        <v>5934.8779999999997</v>
      </c>
      <c r="AX444" s="176">
        <v>-8966.6530000000002</v>
      </c>
      <c r="AY444" s="176">
        <v>30651.42</v>
      </c>
      <c r="AZ444" s="176">
        <v>4404.91</v>
      </c>
      <c r="BA444" s="176">
        <v>-22054.471000000001</v>
      </c>
      <c r="BB444" s="176">
        <v>1826.72</v>
      </c>
      <c r="BC444" s="176">
        <v>-2842.0189999999998</v>
      </c>
      <c r="BD444" s="176">
        <v>-580.33500000000004</v>
      </c>
      <c r="BE444" s="176">
        <v>28646.62</v>
      </c>
      <c r="BF444" s="176">
        <v>-978.55200000000002</v>
      </c>
      <c r="BG444" s="176">
        <v>26559.832999999999</v>
      </c>
      <c r="BH444" s="176">
        <v>-44313.036999999997</v>
      </c>
      <c r="BI444" s="176">
        <v>-2629.67</v>
      </c>
      <c r="BJ444" s="176">
        <v>-13718.913</v>
      </c>
      <c r="BK444" s="176">
        <v>35862.732000000004</v>
      </c>
      <c r="BL444" s="176">
        <v>7718.1930000000002</v>
      </c>
      <c r="BM444" s="176">
        <v>-25039.261999999999</v>
      </c>
      <c r="BN444" s="176">
        <v>27706.495999999999</v>
      </c>
      <c r="BO444" s="176">
        <v>12169.42</v>
      </c>
      <c r="BP444" s="176">
        <v>-14855.138000000001</v>
      </c>
      <c r="BQ444" s="176">
        <v>54296.029000000002</v>
      </c>
      <c r="BR444" s="176">
        <v>-28978.921999999999</v>
      </c>
      <c r="BS444" s="176">
        <v>-5586.848</v>
      </c>
      <c r="BT444" s="176">
        <v>-47112.790999999997</v>
      </c>
      <c r="BU444" s="176">
        <v>-7987.6360000000004</v>
      </c>
      <c r="BV444" s="176">
        <v>15995.236999999999</v>
      </c>
      <c r="BW444" s="176">
        <v>47325.129000000001</v>
      </c>
      <c r="BX444" s="176">
        <v>-41793.478999999999</v>
      </c>
      <c r="BY444" s="176">
        <v>2425.9650000000001</v>
      </c>
      <c r="BZ444" s="176">
        <v>-5586.9080000000004</v>
      </c>
      <c r="CA444" s="176">
        <v>21198.878000000001</v>
      </c>
      <c r="CB444" s="176">
        <v>-15043.553</v>
      </c>
      <c r="CC444" s="176">
        <v>26068.556</v>
      </c>
      <c r="CD444" s="176">
        <v>-12083.26</v>
      </c>
      <c r="CE444" s="176">
        <v>9749.6849999999995</v>
      </c>
      <c r="CF444" s="176">
        <v>-17453.246999999999</v>
      </c>
      <c r="CG444" s="176">
        <v>19174.392</v>
      </c>
      <c r="CH444" s="176">
        <v>11768.567999999999</v>
      </c>
      <c r="CI444" s="176">
        <v>57257.120000000003</v>
      </c>
      <c r="CJ444" s="176">
        <v>-59404.237999999998</v>
      </c>
      <c r="CK444" s="176">
        <v>-13468.076999999999</v>
      </c>
      <c r="CL444" s="176">
        <v>28552.781999999999</v>
      </c>
      <c r="CM444" s="176">
        <v>-6611.607</v>
      </c>
      <c r="CN444" s="176">
        <v>-1492</v>
      </c>
      <c r="CO444" s="176">
        <v>49206.741999999998</v>
      </c>
      <c r="CP444" s="176">
        <v>12835.584000000001</v>
      </c>
      <c r="CQ444" s="176">
        <v>40847.125999999997</v>
      </c>
      <c r="CR444" s="176">
        <v>-84217.486000000004</v>
      </c>
      <c r="CS444" s="176">
        <v>108828.15399999999</v>
      </c>
      <c r="CT444" s="176">
        <v>15614.791999999999</v>
      </c>
      <c r="CU444" s="176">
        <v>-69626.614000000001</v>
      </c>
      <c r="CV444" s="176">
        <v>124004.12300000001</v>
      </c>
      <c r="CW444" s="176">
        <v>-64251.03</v>
      </c>
      <c r="CX444" s="176">
        <v>132963.43</v>
      </c>
      <c r="CY444" s="176">
        <v>-63117.404000000002</v>
      </c>
      <c r="CZ444" s="176">
        <v>48343.688999999998</v>
      </c>
      <c r="DA444" s="176">
        <v>43187.517</v>
      </c>
      <c r="DB444" s="176">
        <v>69151.222999999998</v>
      </c>
      <c r="DC444" s="176">
        <v>-86594.445000000007</v>
      </c>
      <c r="DD444" s="176">
        <v>-52329.667000000001</v>
      </c>
      <c r="DE444" s="176">
        <v>-51491.722000000002</v>
      </c>
      <c r="DF444" s="176">
        <v>-50400.654999999999</v>
      </c>
      <c r="DG444" s="176">
        <v>30936.333999999999</v>
      </c>
      <c r="DH444" s="176">
        <v>-59870.057999999997</v>
      </c>
      <c r="DI444" s="176">
        <v>-28555.616000000002</v>
      </c>
      <c r="DJ444" s="176">
        <v>91092.072</v>
      </c>
      <c r="DK444" s="176">
        <v>-85845.36</v>
      </c>
      <c r="DL444" s="176">
        <v>12667.505999999999</v>
      </c>
      <c r="DM444" s="176">
        <v>-44525.264999999999</v>
      </c>
      <c r="DN444" s="176">
        <v>-11559.23</v>
      </c>
      <c r="DO444" s="176">
        <v>56470.631999999998</v>
      </c>
      <c r="DP444" s="176">
        <v>-8538.2039999999997</v>
      </c>
      <c r="DQ444" s="176">
        <v>-134697.86799999999</v>
      </c>
      <c r="DR444" s="176">
        <v>202285.48800000001</v>
      </c>
      <c r="DS444" s="176">
        <v>93942.021999999997</v>
      </c>
      <c r="DT444" s="176">
        <v>-19159.579000000002</v>
      </c>
      <c r="DU444" s="176">
        <v>-91593.077999999994</v>
      </c>
      <c r="DV444" s="176">
        <v>-61598.84</v>
      </c>
      <c r="DW444" s="176">
        <v>290598.53000000003</v>
      </c>
      <c r="DX444" s="176">
        <v>-177872.99</v>
      </c>
      <c r="DY444" s="176">
        <v>8897.9699999999993</v>
      </c>
      <c r="DZ444" s="176">
        <v>-52702.36</v>
      </c>
      <c r="EA444" s="176">
        <v>163571.179</v>
      </c>
      <c r="EB444" s="176">
        <v>89702.028999999995</v>
      </c>
      <c r="EC444" s="176">
        <v>144029.766</v>
      </c>
      <c r="ED444" s="176">
        <v>210941.04</v>
      </c>
      <c r="EE444" s="176">
        <v>79968.811000000002</v>
      </c>
      <c r="EF444" s="277">
        <f t="shared" si="12"/>
        <v>82866.119000000006</v>
      </c>
      <c r="EG444" s="277">
        <f t="shared" si="13"/>
        <v>584782.47800000012</v>
      </c>
    </row>
    <row r="445" spans="1:137" x14ac:dyDescent="0.2">
      <c r="A445" s="186" t="str">
        <f>IF('1'!$A$1=1,B445,C445)</f>
        <v>Claims on other entities</v>
      </c>
      <c r="B445" s="187" t="s">
        <v>423</v>
      </c>
      <c r="C445" s="187" t="s">
        <v>422</v>
      </c>
      <c r="D445" s="176">
        <v>5550.2520000000004</v>
      </c>
      <c r="E445" s="176">
        <v>-8127.3239999999996</v>
      </c>
      <c r="F445" s="176">
        <v>45303.107000000004</v>
      </c>
      <c r="G445" s="176">
        <v>-8561.4709999999995</v>
      </c>
      <c r="H445" s="176">
        <v>2990.8820000000001</v>
      </c>
      <c r="I445" s="176">
        <v>-12867.096</v>
      </c>
      <c r="J445" s="176">
        <v>-7245.2049999999999</v>
      </c>
      <c r="K445" s="176">
        <v>46216.614999999998</v>
      </c>
      <c r="L445" s="176">
        <v>6012.2240000000002</v>
      </c>
      <c r="M445" s="176">
        <v>4455.6270000000004</v>
      </c>
      <c r="N445" s="176">
        <v>-7226.9139999999998</v>
      </c>
      <c r="O445" s="176">
        <v>12804.387000000001</v>
      </c>
      <c r="P445" s="176">
        <v>-5191.5739999999996</v>
      </c>
      <c r="Q445" s="176">
        <v>-36158.482000000004</v>
      </c>
      <c r="R445" s="176">
        <v>-25249.203000000001</v>
      </c>
      <c r="S445" s="176">
        <v>1358.3630000000001</v>
      </c>
      <c r="T445" s="176">
        <v>-6251.2060000000001</v>
      </c>
      <c r="U445" s="176">
        <v>-15844.102000000001</v>
      </c>
      <c r="V445" s="176">
        <v>-6725.348</v>
      </c>
      <c r="W445" s="176">
        <v>7118.4059999999999</v>
      </c>
      <c r="X445" s="176">
        <v>9143.8610000000008</v>
      </c>
      <c r="Y445" s="176">
        <v>-5254.4840000000004</v>
      </c>
      <c r="Z445" s="176">
        <v>-1130.8409999999999</v>
      </c>
      <c r="AA445" s="176">
        <v>11844.445</v>
      </c>
      <c r="AB445" s="176">
        <v>-11376.106</v>
      </c>
      <c r="AC445" s="176">
        <v>5810.9709999999995</v>
      </c>
      <c r="AD445" s="176">
        <v>-15876.919</v>
      </c>
      <c r="AE445" s="176">
        <v>8755.3259999999991</v>
      </c>
      <c r="AF445" s="176">
        <v>-3514.3510000000001</v>
      </c>
      <c r="AG445" s="176">
        <v>-9059.7739999999994</v>
      </c>
      <c r="AH445" s="176">
        <v>-2648.87</v>
      </c>
      <c r="AI445" s="176">
        <v>13484.153</v>
      </c>
      <c r="AJ445" s="176">
        <v>-15978.468000000001</v>
      </c>
      <c r="AK445" s="176">
        <v>2239.018</v>
      </c>
      <c r="AL445" s="176">
        <v>801.15800000000002</v>
      </c>
      <c r="AM445" s="176">
        <v>-6411.3459999999995</v>
      </c>
      <c r="AN445" s="176">
        <v>2132.5749999999998</v>
      </c>
      <c r="AO445" s="176">
        <v>6928.6180000000004</v>
      </c>
      <c r="AP445" s="176">
        <v>-579.50699999999995</v>
      </c>
      <c r="AQ445" s="176">
        <v>8211.6489999999994</v>
      </c>
      <c r="AR445" s="176">
        <v>8744.5290000000005</v>
      </c>
      <c r="AS445" s="176">
        <v>-1545.9280000000001</v>
      </c>
      <c r="AT445" s="176">
        <v>924.024</v>
      </c>
      <c r="AU445" s="176">
        <v>10223.382</v>
      </c>
      <c r="AV445" s="176">
        <v>-11220.124</v>
      </c>
      <c r="AW445" s="176">
        <v>-8691.3610000000008</v>
      </c>
      <c r="AX445" s="176">
        <v>28352.501</v>
      </c>
      <c r="AY445" s="176">
        <v>15422.972</v>
      </c>
      <c r="AZ445" s="176">
        <v>-18679.046999999999</v>
      </c>
      <c r="BA445" s="176">
        <v>-5214.8500000000004</v>
      </c>
      <c r="BB445" s="176">
        <v>14103.356</v>
      </c>
      <c r="BC445" s="176">
        <v>-10992.713</v>
      </c>
      <c r="BD445" s="176">
        <v>-30704.978999999999</v>
      </c>
      <c r="BE445" s="176">
        <v>15714.566000000001</v>
      </c>
      <c r="BF445" s="176">
        <v>15296.305</v>
      </c>
      <c r="BG445" s="176">
        <v>-27090.02</v>
      </c>
      <c r="BH445" s="176">
        <v>24175.251</v>
      </c>
      <c r="BI445" s="176">
        <v>-4440.6689999999999</v>
      </c>
      <c r="BJ445" s="176">
        <v>-2582.9569999999999</v>
      </c>
      <c r="BK445" s="176">
        <v>-17258.496999999999</v>
      </c>
      <c r="BL445" s="176">
        <v>14302.776</v>
      </c>
      <c r="BM445" s="176">
        <v>13257.527</v>
      </c>
      <c r="BN445" s="176">
        <v>-33649.262000000002</v>
      </c>
      <c r="BO445" s="176">
        <v>-2368.5450000000001</v>
      </c>
      <c r="BP445" s="176">
        <v>4719.3220000000001</v>
      </c>
      <c r="BQ445" s="176">
        <v>5288.0540000000001</v>
      </c>
      <c r="BR445" s="176">
        <v>2813.2220000000002</v>
      </c>
      <c r="BS445" s="176">
        <v>9109.59</v>
      </c>
      <c r="BT445" s="176">
        <v>-11890.105</v>
      </c>
      <c r="BU445" s="176">
        <v>56.65</v>
      </c>
      <c r="BV445" s="176">
        <v>-4671.1750000000002</v>
      </c>
      <c r="BW445" s="176">
        <v>-9746.723</v>
      </c>
      <c r="BX445" s="176">
        <v>20939.069</v>
      </c>
      <c r="BY445" s="176">
        <v>-2537.5039999999999</v>
      </c>
      <c r="BZ445" s="176">
        <v>-6448.57</v>
      </c>
      <c r="CA445" s="176">
        <v>15193.924999999999</v>
      </c>
      <c r="CB445" s="176">
        <v>-6790.3010000000004</v>
      </c>
      <c r="CC445" s="176">
        <v>-9670.1540000000005</v>
      </c>
      <c r="CD445" s="176">
        <v>10123.813</v>
      </c>
      <c r="CE445" s="176">
        <v>-2035.6489999999999</v>
      </c>
      <c r="CF445" s="176">
        <v>-10076.377</v>
      </c>
      <c r="CG445" s="176">
        <v>15455.562</v>
      </c>
      <c r="CH445" s="176">
        <v>12509.062</v>
      </c>
      <c r="CI445" s="176">
        <v>-38153.271000000001</v>
      </c>
      <c r="CJ445" s="176">
        <v>33689.449999999997</v>
      </c>
      <c r="CK445" s="176">
        <v>11308.638000000001</v>
      </c>
      <c r="CL445" s="176">
        <v>3071.7649999999999</v>
      </c>
      <c r="CM445" s="176">
        <v>-26651.214</v>
      </c>
      <c r="CN445" s="176">
        <v>6728.6270000000004</v>
      </c>
      <c r="CO445" s="176">
        <v>-24954.43</v>
      </c>
      <c r="CP445" s="176">
        <v>26403.72</v>
      </c>
      <c r="CQ445" s="176">
        <v>33167.72</v>
      </c>
      <c r="CR445" s="176">
        <v>-17223.811000000002</v>
      </c>
      <c r="CS445" s="176">
        <v>-45527.906999999999</v>
      </c>
      <c r="CT445" s="176">
        <v>-18686.555</v>
      </c>
      <c r="CU445" s="176">
        <v>12287.05</v>
      </c>
      <c r="CV445" s="176">
        <v>6692.0540000000001</v>
      </c>
      <c r="CW445" s="176">
        <v>31412.427</v>
      </c>
      <c r="CX445" s="176">
        <v>-28121.253000000001</v>
      </c>
      <c r="CY445" s="176">
        <v>53024.47</v>
      </c>
      <c r="CZ445" s="176">
        <v>-45418.201000000001</v>
      </c>
      <c r="DA445" s="176">
        <v>-13164.696</v>
      </c>
      <c r="DB445" s="176">
        <v>56132.800999999999</v>
      </c>
      <c r="DC445" s="176">
        <v>-10751.168</v>
      </c>
      <c r="DD445" s="176">
        <v>-33569.974999999999</v>
      </c>
      <c r="DE445" s="176">
        <v>52623.809000000001</v>
      </c>
      <c r="DF445" s="176">
        <v>-26501.922999999999</v>
      </c>
      <c r="DG445" s="176">
        <v>-519.31500000000005</v>
      </c>
      <c r="DH445" s="176">
        <v>17192.287</v>
      </c>
      <c r="DI445" s="176">
        <v>13670.242</v>
      </c>
      <c r="DJ445" s="176">
        <v>-35764.078000000001</v>
      </c>
      <c r="DK445" s="176">
        <v>51011.273000000001</v>
      </c>
      <c r="DL445" s="176">
        <v>-41219.034</v>
      </c>
      <c r="DM445" s="176">
        <v>-13195.669</v>
      </c>
      <c r="DN445" s="176">
        <v>8730.9079999999994</v>
      </c>
      <c r="DO445" s="176">
        <v>-8320.2540000000008</v>
      </c>
      <c r="DP445" s="176">
        <v>-17860.107</v>
      </c>
      <c r="DQ445" s="176">
        <v>-16909.407999999999</v>
      </c>
      <c r="DR445" s="176">
        <v>20302.978999999999</v>
      </c>
      <c r="DS445" s="176">
        <v>6221.049</v>
      </c>
      <c r="DT445" s="176">
        <v>-6905.87</v>
      </c>
      <c r="DU445" s="176">
        <v>26836.187999999998</v>
      </c>
      <c r="DV445" s="176">
        <v>28953.528999999999</v>
      </c>
      <c r="DW445" s="176">
        <v>-7288.7759999999998</v>
      </c>
      <c r="DX445" s="176">
        <v>-20889.59</v>
      </c>
      <c r="DY445" s="176">
        <v>-3409.5030000000002</v>
      </c>
      <c r="DZ445" s="176">
        <v>38784.925000000003</v>
      </c>
      <c r="EA445" s="176">
        <v>11645.174000000001</v>
      </c>
      <c r="EB445" s="176">
        <v>35079.237000000001</v>
      </c>
      <c r="EC445" s="176">
        <v>-74054.611000000004</v>
      </c>
      <c r="ED445" s="176">
        <v>27030.768</v>
      </c>
      <c r="EE445" s="176">
        <v>27894.133999999998</v>
      </c>
      <c r="EF445" s="277">
        <f t="shared" si="12"/>
        <v>-16139.811999999998</v>
      </c>
      <c r="EG445" s="277">
        <f t="shared" si="13"/>
        <v>83675.60500000001</v>
      </c>
    </row>
    <row r="446" spans="1:137" x14ac:dyDescent="0.2">
      <c r="A446" s="188" t="str">
        <f>IF('1'!$A$1=1,B446,C446)</f>
        <v>Securities</v>
      </c>
      <c r="B446" s="189" t="s">
        <v>425</v>
      </c>
      <c r="C446" s="189" t="s">
        <v>424</v>
      </c>
      <c r="D446" s="263">
        <v>-22454.011999999999</v>
      </c>
      <c r="E446" s="263">
        <v>-15397.852999999999</v>
      </c>
      <c r="F446" s="263">
        <v>32628.47</v>
      </c>
      <c r="G446" s="263">
        <v>20097.883000000002</v>
      </c>
      <c r="H446" s="263">
        <v>146.40700000000001</v>
      </c>
      <c r="I446" s="263">
        <v>21232.831999999999</v>
      </c>
      <c r="J446" s="263">
        <v>-2436.826</v>
      </c>
      <c r="K446" s="263">
        <v>1038.0899999999999</v>
      </c>
      <c r="L446" s="263">
        <v>1219.8710000000001</v>
      </c>
      <c r="M446" s="263">
        <v>4630.357</v>
      </c>
      <c r="N446" s="263">
        <v>932.505</v>
      </c>
      <c r="O446" s="263">
        <v>3675.1170000000002</v>
      </c>
      <c r="P446" s="263">
        <v>3178.02</v>
      </c>
      <c r="Q446" s="263">
        <v>27000.092000000001</v>
      </c>
      <c r="R446" s="263">
        <v>8196.7659999999996</v>
      </c>
      <c r="S446" s="263">
        <v>24578.687999999998</v>
      </c>
      <c r="T446" s="263">
        <v>4940.47</v>
      </c>
      <c r="U446" s="263">
        <v>-1322.421</v>
      </c>
      <c r="V446" s="263">
        <v>-6899.0649999999996</v>
      </c>
      <c r="W446" s="263">
        <v>-5288.6750000000002</v>
      </c>
      <c r="X446" s="263">
        <v>7830.0879999999997</v>
      </c>
      <c r="Y446" s="263">
        <v>12415.004999999999</v>
      </c>
      <c r="Z446" s="263">
        <v>899.53300000000002</v>
      </c>
      <c r="AA446" s="263">
        <v>4507.1779999999999</v>
      </c>
      <c r="AB446" s="263">
        <v>3285.2240000000002</v>
      </c>
      <c r="AC446" s="263">
        <v>-5297.4430000000002</v>
      </c>
      <c r="AD446" s="263">
        <v>7290.4219999999996</v>
      </c>
      <c r="AE446" s="263">
        <v>15872.385</v>
      </c>
      <c r="AF446" s="263">
        <v>25604.559000000001</v>
      </c>
      <c r="AG446" s="263">
        <v>19686.079000000002</v>
      </c>
      <c r="AH446" s="263">
        <v>-8258.2420000000002</v>
      </c>
      <c r="AI446" s="263">
        <v>5973.018</v>
      </c>
      <c r="AJ446" s="263">
        <v>32766.302</v>
      </c>
      <c r="AK446" s="263">
        <v>1839.193</v>
      </c>
      <c r="AL446" s="263">
        <v>4620.0129999999999</v>
      </c>
      <c r="AM446" s="263">
        <v>12932.759</v>
      </c>
      <c r="AN446" s="263">
        <v>-19335.343000000001</v>
      </c>
      <c r="AO446" s="263">
        <v>1277.039</v>
      </c>
      <c r="AP446" s="263">
        <v>-7322.8549999999996</v>
      </c>
      <c r="AQ446" s="263">
        <v>8368.56</v>
      </c>
      <c r="AR446" s="263">
        <v>-261.81200000000001</v>
      </c>
      <c r="AS446" s="263">
        <v>2908.4409999999998</v>
      </c>
      <c r="AT446" s="263">
        <v>-3775.2979999999998</v>
      </c>
      <c r="AU446" s="263">
        <v>-11295.188</v>
      </c>
      <c r="AV446" s="263">
        <v>-4623.3680000000004</v>
      </c>
      <c r="AW446" s="263">
        <v>3065.8850000000002</v>
      </c>
      <c r="AX446" s="263">
        <v>19693.116000000002</v>
      </c>
      <c r="AY446" s="263">
        <v>38682.481</v>
      </c>
      <c r="AZ446" s="263">
        <v>9980.7450000000008</v>
      </c>
      <c r="BA446" s="263">
        <v>13145.769</v>
      </c>
      <c r="BB446" s="263">
        <v>-2901.2620000000002</v>
      </c>
      <c r="BC446" s="263">
        <v>10081.121999999999</v>
      </c>
      <c r="BD446" s="263">
        <v>4510.7830000000004</v>
      </c>
      <c r="BE446" s="263">
        <v>-16509.569</v>
      </c>
      <c r="BF446" s="263">
        <v>16403.613000000001</v>
      </c>
      <c r="BG446" s="263">
        <v>4544.4579999999996</v>
      </c>
      <c r="BH446" s="263">
        <v>8545.5550000000003</v>
      </c>
      <c r="BI446" s="263">
        <v>2183.1219999999998</v>
      </c>
      <c r="BJ446" s="263">
        <v>32652.474999999999</v>
      </c>
      <c r="BK446" s="263">
        <v>58929.15</v>
      </c>
      <c r="BL446" s="263">
        <v>-2001.9059999999999</v>
      </c>
      <c r="BM446" s="263">
        <v>28212.213</v>
      </c>
      <c r="BN446" s="263">
        <v>-51820.92</v>
      </c>
      <c r="BO446" s="263">
        <v>7840.7</v>
      </c>
      <c r="BP446" s="263">
        <v>2279.2179999999998</v>
      </c>
      <c r="BQ446" s="263">
        <v>22354.045999999998</v>
      </c>
      <c r="BR446" s="263">
        <v>21522.517</v>
      </c>
      <c r="BS446" s="263">
        <v>4183.2560000000003</v>
      </c>
      <c r="BT446" s="263">
        <v>-7637.6440000000002</v>
      </c>
      <c r="BU446" s="263">
        <v>-3795.5439999999999</v>
      </c>
      <c r="BV446" s="263">
        <v>-10531.377</v>
      </c>
      <c r="BW446" s="263">
        <v>42198.239999999998</v>
      </c>
      <c r="BX446" s="263">
        <v>12586.017</v>
      </c>
      <c r="BY446" s="263">
        <v>-2593.2730000000001</v>
      </c>
      <c r="BZ446" s="263">
        <v>-22097.47</v>
      </c>
      <c r="CA446" s="263">
        <v>-15975.966</v>
      </c>
      <c r="CB446" s="263">
        <v>15899.242</v>
      </c>
      <c r="CC446" s="263">
        <v>3486.703</v>
      </c>
      <c r="CD446" s="263">
        <v>13389.558999999999</v>
      </c>
      <c r="CE446" s="263">
        <v>-6722.9970000000003</v>
      </c>
      <c r="CF446" s="263">
        <v>-7964.8810000000003</v>
      </c>
      <c r="CG446" s="263">
        <v>-10444.373</v>
      </c>
      <c r="CH446" s="263">
        <v>5447.9210000000003</v>
      </c>
      <c r="CI446" s="263">
        <v>25988.853999999999</v>
      </c>
      <c r="CJ446" s="263">
        <v>-25295.069</v>
      </c>
      <c r="CK446" s="263">
        <v>-43217.182999999997</v>
      </c>
      <c r="CL446" s="263">
        <v>-52658.82</v>
      </c>
      <c r="CM446" s="263">
        <v>10356.235000000001</v>
      </c>
      <c r="CN446" s="263">
        <v>-59445.957000000002</v>
      </c>
      <c r="CO446" s="263">
        <v>-107306.973</v>
      </c>
      <c r="CP446" s="263">
        <v>-48762.478000000003</v>
      </c>
      <c r="CQ446" s="263">
        <v>34703.601000000002</v>
      </c>
      <c r="CR446" s="263">
        <v>73832.002999999997</v>
      </c>
      <c r="CS446" s="263">
        <v>-38616.442000000003</v>
      </c>
      <c r="CT446" s="263">
        <v>114679.13</v>
      </c>
      <c r="CU446" s="263">
        <v>55437.998</v>
      </c>
      <c r="CV446" s="263">
        <v>-57047.016000000003</v>
      </c>
      <c r="CW446" s="263">
        <v>12250.481</v>
      </c>
      <c r="CX446" s="263">
        <v>-45966.73</v>
      </c>
      <c r="CY446" s="263">
        <v>58656.034</v>
      </c>
      <c r="CZ446" s="263">
        <v>130805.882</v>
      </c>
      <c r="DA446" s="263">
        <v>59899.366999999998</v>
      </c>
      <c r="DB446" s="263">
        <v>-30973.603999999999</v>
      </c>
      <c r="DC446" s="263">
        <v>63007.697999999997</v>
      </c>
      <c r="DD446" s="263">
        <v>95846.301000000007</v>
      </c>
      <c r="DE446" s="263">
        <v>-32063.64</v>
      </c>
      <c r="DF446" s="263">
        <v>72889.327000000005</v>
      </c>
      <c r="DG446" s="263">
        <v>-5267.3370000000004</v>
      </c>
      <c r="DH446" s="263">
        <v>-7838.7740000000003</v>
      </c>
      <c r="DI446" s="263">
        <v>-26163.323</v>
      </c>
      <c r="DJ446" s="263">
        <v>105938.99800000001</v>
      </c>
      <c r="DK446" s="263">
        <v>-16570.792000000001</v>
      </c>
      <c r="DL446" s="263">
        <v>-46937.281000000003</v>
      </c>
      <c r="DM446" s="263">
        <v>39263.188000000002</v>
      </c>
      <c r="DN446" s="263">
        <v>-72798.554999999993</v>
      </c>
      <c r="DO446" s="263">
        <v>194001.95199999999</v>
      </c>
      <c r="DP446" s="263">
        <v>-119452.355</v>
      </c>
      <c r="DQ446" s="263">
        <v>-1361.001</v>
      </c>
      <c r="DR446" s="263">
        <v>-29482.738000000001</v>
      </c>
      <c r="DS446" s="263">
        <v>29602.174999999999</v>
      </c>
      <c r="DT446" s="263">
        <v>-12885.343000000001</v>
      </c>
      <c r="DU446" s="263">
        <v>-45754.868000000002</v>
      </c>
      <c r="DV446" s="263">
        <v>48615.38</v>
      </c>
      <c r="DW446" s="263">
        <v>-42448.838000000003</v>
      </c>
      <c r="DX446" s="263">
        <v>125296.01</v>
      </c>
      <c r="DY446" s="263">
        <v>-56090.476000000002</v>
      </c>
      <c r="DZ446" s="263">
        <v>-86639.168999999994</v>
      </c>
      <c r="EA446" s="263">
        <v>-1906.327</v>
      </c>
      <c r="EB446" s="263">
        <v>-106518.577</v>
      </c>
      <c r="EC446" s="263">
        <v>58527.703000000001</v>
      </c>
      <c r="ED446" s="263">
        <v>-13641.696</v>
      </c>
      <c r="EE446" s="263">
        <v>-12659.97</v>
      </c>
      <c r="EF446" s="279">
        <f t="shared" si="12"/>
        <v>48201.494000000006</v>
      </c>
      <c r="EG446" s="279">
        <f t="shared" si="13"/>
        <v>-146106.171</v>
      </c>
    </row>
    <row r="447" spans="1:137" x14ac:dyDescent="0.2">
      <c r="A447" s="186" t="str">
        <f>IF('1'!$A$1=1,B447,C447)</f>
        <v>Debt securities</v>
      </c>
      <c r="B447" s="187" t="s">
        <v>158</v>
      </c>
      <c r="C447" s="187" t="s">
        <v>88</v>
      </c>
      <c r="D447" s="263">
        <v>-22454.011999999999</v>
      </c>
      <c r="E447" s="263">
        <v>-15397.852999999999</v>
      </c>
      <c r="F447" s="263">
        <v>32628.47</v>
      </c>
      <c r="G447" s="263">
        <v>20097.883000000002</v>
      </c>
      <c r="H447" s="263">
        <v>146.40700000000001</v>
      </c>
      <c r="I447" s="263">
        <v>21232.831999999999</v>
      </c>
      <c r="J447" s="263">
        <v>-2436.826</v>
      </c>
      <c r="K447" s="263">
        <v>1038.0899999999999</v>
      </c>
      <c r="L447" s="263">
        <v>1219.8710000000001</v>
      </c>
      <c r="M447" s="263">
        <v>4630.357</v>
      </c>
      <c r="N447" s="263">
        <v>932.505</v>
      </c>
      <c r="O447" s="263">
        <v>3675.1170000000002</v>
      </c>
      <c r="P447" s="263">
        <v>3178.02</v>
      </c>
      <c r="Q447" s="263">
        <v>27000.092000000001</v>
      </c>
      <c r="R447" s="263">
        <v>8196.7659999999996</v>
      </c>
      <c r="S447" s="263">
        <v>24578.687999999998</v>
      </c>
      <c r="T447" s="263">
        <v>4940.47</v>
      </c>
      <c r="U447" s="263">
        <v>-1322.421</v>
      </c>
      <c r="V447" s="263">
        <v>-6899.0649999999996</v>
      </c>
      <c r="W447" s="263">
        <v>-5288.6750000000002</v>
      </c>
      <c r="X447" s="263">
        <v>7830.0879999999997</v>
      </c>
      <c r="Y447" s="263">
        <v>12415.004999999999</v>
      </c>
      <c r="Z447" s="263">
        <v>899.53300000000002</v>
      </c>
      <c r="AA447" s="263">
        <v>4507.1779999999999</v>
      </c>
      <c r="AB447" s="263">
        <v>3285.2240000000002</v>
      </c>
      <c r="AC447" s="263">
        <v>-5297.4430000000002</v>
      </c>
      <c r="AD447" s="263">
        <v>7290.4219999999996</v>
      </c>
      <c r="AE447" s="263">
        <v>15872.385</v>
      </c>
      <c r="AF447" s="263">
        <v>25604.559000000001</v>
      </c>
      <c r="AG447" s="263">
        <v>19686.079000000002</v>
      </c>
      <c r="AH447" s="263">
        <v>-8258.2420000000002</v>
      </c>
      <c r="AI447" s="263">
        <v>5973.018</v>
      </c>
      <c r="AJ447" s="263">
        <v>32766.302</v>
      </c>
      <c r="AK447" s="263">
        <v>1839.193</v>
      </c>
      <c r="AL447" s="263">
        <v>4620.0129999999999</v>
      </c>
      <c r="AM447" s="263">
        <v>12932.759</v>
      </c>
      <c r="AN447" s="263">
        <v>-19335.343000000001</v>
      </c>
      <c r="AO447" s="263">
        <v>1277.039</v>
      </c>
      <c r="AP447" s="263">
        <v>-7322.8549999999996</v>
      </c>
      <c r="AQ447" s="263">
        <v>8368.56</v>
      </c>
      <c r="AR447" s="263">
        <v>-261.81200000000001</v>
      </c>
      <c r="AS447" s="263">
        <v>2908.4409999999998</v>
      </c>
      <c r="AT447" s="263">
        <v>-3775.2979999999998</v>
      </c>
      <c r="AU447" s="263">
        <v>-11295.188</v>
      </c>
      <c r="AV447" s="263">
        <v>-4623.3680000000004</v>
      </c>
      <c r="AW447" s="263">
        <v>3065.8850000000002</v>
      </c>
      <c r="AX447" s="263">
        <v>19693.116000000002</v>
      </c>
      <c r="AY447" s="263">
        <v>38682.481</v>
      </c>
      <c r="AZ447" s="263">
        <v>9980.7450000000008</v>
      </c>
      <c r="BA447" s="263">
        <v>13145.769</v>
      </c>
      <c r="BB447" s="263">
        <v>-2901.2620000000002</v>
      </c>
      <c r="BC447" s="263">
        <v>10081.121999999999</v>
      </c>
      <c r="BD447" s="263">
        <v>4510.7830000000004</v>
      </c>
      <c r="BE447" s="263">
        <v>-16509.569</v>
      </c>
      <c r="BF447" s="263">
        <v>16403.613000000001</v>
      </c>
      <c r="BG447" s="263">
        <v>4544.4579999999996</v>
      </c>
      <c r="BH447" s="263">
        <v>8545.5550000000003</v>
      </c>
      <c r="BI447" s="263">
        <v>2183.1219999999998</v>
      </c>
      <c r="BJ447" s="263">
        <v>32652.474999999999</v>
      </c>
      <c r="BK447" s="263">
        <v>58929.15</v>
      </c>
      <c r="BL447" s="263">
        <v>-2001.9059999999999</v>
      </c>
      <c r="BM447" s="263">
        <v>28212.213</v>
      </c>
      <c r="BN447" s="263">
        <v>-51820.92</v>
      </c>
      <c r="BO447" s="263">
        <v>7840.7</v>
      </c>
      <c r="BP447" s="263">
        <v>2279.2179999999998</v>
      </c>
      <c r="BQ447" s="263">
        <v>22354.045999999998</v>
      </c>
      <c r="BR447" s="263">
        <v>21522.517</v>
      </c>
      <c r="BS447" s="263">
        <v>4183.2560000000003</v>
      </c>
      <c r="BT447" s="263">
        <v>-7637.6440000000002</v>
      </c>
      <c r="BU447" s="263">
        <v>-3795.5439999999999</v>
      </c>
      <c r="BV447" s="263">
        <v>-10531.377</v>
      </c>
      <c r="BW447" s="263">
        <v>42198.239999999998</v>
      </c>
      <c r="BX447" s="263">
        <v>12586.017</v>
      </c>
      <c r="BY447" s="263">
        <v>-2593.2730000000001</v>
      </c>
      <c r="BZ447" s="263">
        <v>-22097.47</v>
      </c>
      <c r="CA447" s="263">
        <v>-15975.966</v>
      </c>
      <c r="CB447" s="263">
        <v>15899.242</v>
      </c>
      <c r="CC447" s="263">
        <v>3486.703</v>
      </c>
      <c r="CD447" s="263">
        <v>13389.558999999999</v>
      </c>
      <c r="CE447" s="263">
        <v>-6722.9970000000003</v>
      </c>
      <c r="CF447" s="263">
        <v>-7964.8810000000003</v>
      </c>
      <c r="CG447" s="263">
        <v>-10444.373</v>
      </c>
      <c r="CH447" s="263">
        <v>5447.9210000000003</v>
      </c>
      <c r="CI447" s="263">
        <v>25988.853999999999</v>
      </c>
      <c r="CJ447" s="263">
        <v>-25295.069</v>
      </c>
      <c r="CK447" s="263">
        <v>-43217.182999999997</v>
      </c>
      <c r="CL447" s="263">
        <v>-52658.82</v>
      </c>
      <c r="CM447" s="263">
        <v>10356.235000000001</v>
      </c>
      <c r="CN447" s="263">
        <v>-59445.957000000002</v>
      </c>
      <c r="CO447" s="263">
        <v>-107306.973</v>
      </c>
      <c r="CP447" s="263">
        <v>-48762.478000000003</v>
      </c>
      <c r="CQ447" s="263">
        <v>34703.601000000002</v>
      </c>
      <c r="CR447" s="263">
        <v>73832.002999999997</v>
      </c>
      <c r="CS447" s="263">
        <v>-38616.442000000003</v>
      </c>
      <c r="CT447" s="263">
        <v>114679.13</v>
      </c>
      <c r="CU447" s="263">
        <v>55437.998</v>
      </c>
      <c r="CV447" s="263">
        <v>-57047.016000000003</v>
      </c>
      <c r="CW447" s="263">
        <v>12250.481</v>
      </c>
      <c r="CX447" s="263">
        <v>-45966.73</v>
      </c>
      <c r="CY447" s="263">
        <v>58656.034</v>
      </c>
      <c r="CZ447" s="263">
        <v>130805.882</v>
      </c>
      <c r="DA447" s="263">
        <v>59899.366999999998</v>
      </c>
      <c r="DB447" s="263">
        <v>-30973.603999999999</v>
      </c>
      <c r="DC447" s="263">
        <v>63007.697999999997</v>
      </c>
      <c r="DD447" s="263">
        <v>95846.301000000007</v>
      </c>
      <c r="DE447" s="263">
        <v>-32063.64</v>
      </c>
      <c r="DF447" s="263">
        <v>72889.327000000005</v>
      </c>
      <c r="DG447" s="263">
        <v>-5267.3370000000004</v>
      </c>
      <c r="DH447" s="263">
        <v>-7838.7740000000003</v>
      </c>
      <c r="DI447" s="263">
        <v>-26163.323</v>
      </c>
      <c r="DJ447" s="263">
        <v>105938.99800000001</v>
      </c>
      <c r="DK447" s="263">
        <v>-16570.792000000001</v>
      </c>
      <c r="DL447" s="263">
        <v>-46937.281000000003</v>
      </c>
      <c r="DM447" s="263">
        <v>39263.188000000002</v>
      </c>
      <c r="DN447" s="263">
        <v>-72798.554999999993</v>
      </c>
      <c r="DO447" s="263">
        <v>194001.95199999999</v>
      </c>
      <c r="DP447" s="263">
        <v>-119452.355</v>
      </c>
      <c r="DQ447" s="263">
        <v>-1361.001</v>
      </c>
      <c r="DR447" s="263">
        <v>-29482.738000000001</v>
      </c>
      <c r="DS447" s="263">
        <v>29602.174999999999</v>
      </c>
      <c r="DT447" s="263">
        <v>-12885.343000000001</v>
      </c>
      <c r="DU447" s="263">
        <v>-45754.868000000002</v>
      </c>
      <c r="DV447" s="263">
        <v>48615.38</v>
      </c>
      <c r="DW447" s="263">
        <v>-42448.838000000003</v>
      </c>
      <c r="DX447" s="263">
        <v>125296.01</v>
      </c>
      <c r="DY447" s="263">
        <v>-56090.476000000002</v>
      </c>
      <c r="DZ447" s="263">
        <v>-86639.168999999994</v>
      </c>
      <c r="EA447" s="263">
        <v>-1906.327</v>
      </c>
      <c r="EB447" s="263">
        <v>-106518.577</v>
      </c>
      <c r="EC447" s="263">
        <v>58527.703000000001</v>
      </c>
      <c r="ED447" s="263">
        <v>-13641.696</v>
      </c>
      <c r="EE447" s="263">
        <v>-12659.97</v>
      </c>
      <c r="EF447" s="279">
        <f t="shared" si="12"/>
        <v>48201.494000000006</v>
      </c>
      <c r="EG447" s="279">
        <f t="shared" si="13"/>
        <v>-146106.171</v>
      </c>
    </row>
    <row r="448" spans="1:137" x14ac:dyDescent="0.2">
      <c r="A448" s="242" t="str">
        <f>IF('1'!$A$1=1,B448,C448)</f>
        <v>Long-term</v>
      </c>
      <c r="B448" s="243" t="s">
        <v>175</v>
      </c>
      <c r="C448" s="243" t="s">
        <v>174</v>
      </c>
      <c r="D448" s="263">
        <v>-22454.011999999999</v>
      </c>
      <c r="E448" s="263">
        <v>-15397.852999999999</v>
      </c>
      <c r="F448" s="263">
        <v>32628.47</v>
      </c>
      <c r="G448" s="263">
        <v>20097.883000000002</v>
      </c>
      <c r="H448" s="263">
        <v>146.40700000000001</v>
      </c>
      <c r="I448" s="263">
        <v>21232.831999999999</v>
      </c>
      <c r="J448" s="263">
        <v>-2436.826</v>
      </c>
      <c r="K448" s="263">
        <v>1038.0899999999999</v>
      </c>
      <c r="L448" s="263">
        <v>1219.8710000000001</v>
      </c>
      <c r="M448" s="263">
        <v>4630.357</v>
      </c>
      <c r="N448" s="263">
        <v>932.505</v>
      </c>
      <c r="O448" s="263">
        <v>3675.1170000000002</v>
      </c>
      <c r="P448" s="263">
        <v>3178.02</v>
      </c>
      <c r="Q448" s="263">
        <v>27000.092000000001</v>
      </c>
      <c r="R448" s="263">
        <v>8196.7659999999996</v>
      </c>
      <c r="S448" s="263">
        <v>24578.687999999998</v>
      </c>
      <c r="T448" s="263">
        <v>4940.47</v>
      </c>
      <c r="U448" s="263">
        <v>-1322.421</v>
      </c>
      <c r="V448" s="263">
        <v>-6899.0649999999996</v>
      </c>
      <c r="W448" s="263">
        <v>-5288.6750000000002</v>
      </c>
      <c r="X448" s="263">
        <v>7830.0879999999997</v>
      </c>
      <c r="Y448" s="263">
        <v>12415.004999999999</v>
      </c>
      <c r="Z448" s="263">
        <v>899.53300000000002</v>
      </c>
      <c r="AA448" s="263">
        <v>4507.1779999999999</v>
      </c>
      <c r="AB448" s="263">
        <v>3285.2240000000002</v>
      </c>
      <c r="AC448" s="263">
        <v>-5297.4430000000002</v>
      </c>
      <c r="AD448" s="263">
        <v>7290.4219999999996</v>
      </c>
      <c r="AE448" s="263">
        <v>15872.385</v>
      </c>
      <c r="AF448" s="263">
        <v>25604.559000000001</v>
      </c>
      <c r="AG448" s="263">
        <v>19686.079000000002</v>
      </c>
      <c r="AH448" s="263">
        <v>-8258.2420000000002</v>
      </c>
      <c r="AI448" s="263">
        <v>5973.018</v>
      </c>
      <c r="AJ448" s="263">
        <v>32766.302</v>
      </c>
      <c r="AK448" s="263">
        <v>1839.193</v>
      </c>
      <c r="AL448" s="263">
        <v>4620.0129999999999</v>
      </c>
      <c r="AM448" s="263">
        <v>12932.759</v>
      </c>
      <c r="AN448" s="263">
        <v>-19335.343000000001</v>
      </c>
      <c r="AO448" s="263">
        <v>1277.039</v>
      </c>
      <c r="AP448" s="263">
        <v>-7322.8549999999996</v>
      </c>
      <c r="AQ448" s="263">
        <v>8368.56</v>
      </c>
      <c r="AR448" s="263">
        <v>-261.81200000000001</v>
      </c>
      <c r="AS448" s="263">
        <v>2908.4409999999998</v>
      </c>
      <c r="AT448" s="263">
        <v>-3775.2979999999998</v>
      </c>
      <c r="AU448" s="263">
        <v>-11295.188</v>
      </c>
      <c r="AV448" s="263">
        <v>-4623.3680000000004</v>
      </c>
      <c r="AW448" s="263">
        <v>3065.8850000000002</v>
      </c>
      <c r="AX448" s="263">
        <v>19693.116000000002</v>
      </c>
      <c r="AY448" s="263">
        <v>38682.481</v>
      </c>
      <c r="AZ448" s="263">
        <v>9980.7450000000008</v>
      </c>
      <c r="BA448" s="263">
        <v>13145.769</v>
      </c>
      <c r="BB448" s="263">
        <v>-2901.2620000000002</v>
      </c>
      <c r="BC448" s="263">
        <v>10081.121999999999</v>
      </c>
      <c r="BD448" s="263">
        <v>4510.7830000000004</v>
      </c>
      <c r="BE448" s="263">
        <v>-16509.569</v>
      </c>
      <c r="BF448" s="263">
        <v>16403.613000000001</v>
      </c>
      <c r="BG448" s="263">
        <v>4544.4579999999996</v>
      </c>
      <c r="BH448" s="263">
        <v>8545.5550000000003</v>
      </c>
      <c r="BI448" s="263">
        <v>2183.1219999999998</v>
      </c>
      <c r="BJ448" s="263">
        <v>32652.474999999999</v>
      </c>
      <c r="BK448" s="263">
        <v>58929.15</v>
      </c>
      <c r="BL448" s="263">
        <v>-2001.9059999999999</v>
      </c>
      <c r="BM448" s="263">
        <v>28212.213</v>
      </c>
      <c r="BN448" s="263">
        <v>-51820.92</v>
      </c>
      <c r="BO448" s="263">
        <v>7840.7</v>
      </c>
      <c r="BP448" s="263">
        <v>2279.2179999999998</v>
      </c>
      <c r="BQ448" s="263">
        <v>22354.045999999998</v>
      </c>
      <c r="BR448" s="263">
        <v>21522.517</v>
      </c>
      <c r="BS448" s="263">
        <v>4183.2560000000003</v>
      </c>
      <c r="BT448" s="263">
        <v>-7637.6440000000002</v>
      </c>
      <c r="BU448" s="263">
        <v>-3795.5439999999999</v>
      </c>
      <c r="BV448" s="263">
        <v>-10531.377</v>
      </c>
      <c r="BW448" s="263">
        <v>42198.239999999998</v>
      </c>
      <c r="BX448" s="263">
        <v>12586.017</v>
      </c>
      <c r="BY448" s="263">
        <v>-2593.2730000000001</v>
      </c>
      <c r="BZ448" s="263">
        <v>-22097.47</v>
      </c>
      <c r="CA448" s="263">
        <v>-15975.966</v>
      </c>
      <c r="CB448" s="263">
        <v>15899.242</v>
      </c>
      <c r="CC448" s="263">
        <v>3486.703</v>
      </c>
      <c r="CD448" s="263">
        <v>13389.558999999999</v>
      </c>
      <c r="CE448" s="263">
        <v>-6722.9970000000003</v>
      </c>
      <c r="CF448" s="263">
        <v>-7964.8810000000003</v>
      </c>
      <c r="CG448" s="263">
        <v>-10444.373</v>
      </c>
      <c r="CH448" s="263">
        <v>5447.9210000000003</v>
      </c>
      <c r="CI448" s="263">
        <v>25988.853999999999</v>
      </c>
      <c r="CJ448" s="263">
        <v>-25295.069</v>
      </c>
      <c r="CK448" s="263">
        <v>-43217.182999999997</v>
      </c>
      <c r="CL448" s="263">
        <v>-52658.82</v>
      </c>
      <c r="CM448" s="263">
        <v>10356.235000000001</v>
      </c>
      <c r="CN448" s="263">
        <v>-59445.957000000002</v>
      </c>
      <c r="CO448" s="263">
        <v>-107306.973</v>
      </c>
      <c r="CP448" s="263">
        <v>-48762.478000000003</v>
      </c>
      <c r="CQ448" s="263">
        <v>34703.601000000002</v>
      </c>
      <c r="CR448" s="263">
        <v>73832.002999999997</v>
      </c>
      <c r="CS448" s="263">
        <v>-38616.442000000003</v>
      </c>
      <c r="CT448" s="263">
        <v>114679.13</v>
      </c>
      <c r="CU448" s="263">
        <v>55437.998</v>
      </c>
      <c r="CV448" s="263">
        <v>-57047.016000000003</v>
      </c>
      <c r="CW448" s="263">
        <v>12250.481</v>
      </c>
      <c r="CX448" s="263">
        <v>-45966.73</v>
      </c>
      <c r="CY448" s="263">
        <v>58656.034</v>
      </c>
      <c r="CZ448" s="263">
        <v>130805.882</v>
      </c>
      <c r="DA448" s="263">
        <v>59899.366999999998</v>
      </c>
      <c r="DB448" s="263">
        <v>-30973.603999999999</v>
      </c>
      <c r="DC448" s="263">
        <v>63007.697999999997</v>
      </c>
      <c r="DD448" s="263">
        <v>95846.301000000007</v>
      </c>
      <c r="DE448" s="263">
        <v>-32063.64</v>
      </c>
      <c r="DF448" s="263">
        <v>72889.327000000005</v>
      </c>
      <c r="DG448" s="263">
        <v>-5267.3370000000004</v>
      </c>
      <c r="DH448" s="263">
        <v>-7838.7740000000003</v>
      </c>
      <c r="DI448" s="263">
        <v>-26163.323</v>
      </c>
      <c r="DJ448" s="263">
        <v>105938.99800000001</v>
      </c>
      <c r="DK448" s="263">
        <v>-16570.792000000001</v>
      </c>
      <c r="DL448" s="263">
        <v>-46937.281000000003</v>
      </c>
      <c r="DM448" s="263">
        <v>39263.188000000002</v>
      </c>
      <c r="DN448" s="263">
        <v>-72798.554999999993</v>
      </c>
      <c r="DO448" s="263">
        <v>194001.95199999999</v>
      </c>
      <c r="DP448" s="263">
        <v>-119452.355</v>
      </c>
      <c r="DQ448" s="263">
        <v>-1361.001</v>
      </c>
      <c r="DR448" s="263">
        <v>-29482.738000000001</v>
      </c>
      <c r="DS448" s="263">
        <v>29602.174999999999</v>
      </c>
      <c r="DT448" s="263">
        <v>-12885.343000000001</v>
      </c>
      <c r="DU448" s="263">
        <v>-45754.868000000002</v>
      </c>
      <c r="DV448" s="263">
        <v>48615.38</v>
      </c>
      <c r="DW448" s="263">
        <v>-42448.838000000003</v>
      </c>
      <c r="DX448" s="263">
        <v>125296.01</v>
      </c>
      <c r="DY448" s="263">
        <v>-56090.476000000002</v>
      </c>
      <c r="DZ448" s="263">
        <v>-86639.168999999994</v>
      </c>
      <c r="EA448" s="263">
        <v>-1906.327</v>
      </c>
      <c r="EB448" s="263">
        <v>-106518.577</v>
      </c>
      <c r="EC448" s="263">
        <v>58527.703000000001</v>
      </c>
      <c r="ED448" s="263">
        <v>-13641.696</v>
      </c>
      <c r="EE448" s="263">
        <v>-12659.97</v>
      </c>
      <c r="EF448" s="279">
        <f t="shared" si="12"/>
        <v>48201.494000000006</v>
      </c>
      <c r="EG448" s="279">
        <f t="shared" si="13"/>
        <v>-146106.171</v>
      </c>
    </row>
    <row r="449" spans="1:277" x14ac:dyDescent="0.2">
      <c r="A449" s="236" t="str">
        <f>IF('1'!$A$1=1,B449,C449)</f>
        <v>Net errors and omissions</v>
      </c>
      <c r="B449" s="237" t="s">
        <v>427</v>
      </c>
      <c r="C449" s="266" t="s">
        <v>426</v>
      </c>
      <c r="D449" s="264">
        <v>664.12399999998161</v>
      </c>
      <c r="E449" s="264">
        <v>1493.2730000000047</v>
      </c>
      <c r="F449" s="264">
        <v>7378.5199999999604</v>
      </c>
      <c r="G449" s="264">
        <v>-2974.9339999999993</v>
      </c>
      <c r="H449" s="264">
        <v>-2781.7249999999913</v>
      </c>
      <c r="I449" s="264">
        <v>-7580.1269999999913</v>
      </c>
      <c r="J449" s="264">
        <v>-9442.7000000000189</v>
      </c>
      <c r="K449" s="264">
        <v>-10530.404000000031</v>
      </c>
      <c r="L449" s="264">
        <v>-10063.935000000016</v>
      </c>
      <c r="M449" s="264">
        <v>10767.762999999984</v>
      </c>
      <c r="N449" s="264">
        <v>9394.9859999999826</v>
      </c>
      <c r="O449" s="264">
        <v>15285.678</v>
      </c>
      <c r="P449" s="264">
        <v>-3905.8129999999874</v>
      </c>
      <c r="Q449" s="264">
        <v>7416.4449999999842</v>
      </c>
      <c r="R449" s="264">
        <v>474.41300000001047</v>
      </c>
      <c r="S449" s="264">
        <v>-6253.6010000000106</v>
      </c>
      <c r="T449" s="264">
        <v>-6200.7900000000054</v>
      </c>
      <c r="U449" s="264">
        <v>-2669.7980000000025</v>
      </c>
      <c r="V449" s="264">
        <v>-3796.9670000000006</v>
      </c>
      <c r="W449" s="264">
        <v>-3634.4020000000155</v>
      </c>
      <c r="X449" s="264">
        <v>-3014.4039999999877</v>
      </c>
      <c r="Y449" s="264">
        <v>2575.7219999999788</v>
      </c>
      <c r="Z449" s="264">
        <v>5731.3100000000068</v>
      </c>
      <c r="AA449" s="264">
        <v>-314.45499999998174</v>
      </c>
      <c r="AB449" s="264">
        <v>-54.301000000012436</v>
      </c>
      <c r="AC449" s="264">
        <v>6810.9959999999992</v>
      </c>
      <c r="AD449" s="264">
        <v>837.0399999999936</v>
      </c>
      <c r="AE449" s="264">
        <v>-674.97599999999511</v>
      </c>
      <c r="AF449" s="264">
        <v>6500.2229999999981</v>
      </c>
      <c r="AG449" s="264">
        <v>-4281.8509999999587</v>
      </c>
      <c r="AH449" s="264">
        <v>-8076.4590000000062</v>
      </c>
      <c r="AI449" s="264">
        <v>-820.33000000001448</v>
      </c>
      <c r="AJ449" s="264">
        <v>-5926.6519999999764</v>
      </c>
      <c r="AK449" s="264">
        <v>2265.6720000000068</v>
      </c>
      <c r="AL449" s="264">
        <v>8946.2739999999758</v>
      </c>
      <c r="AM449" s="264">
        <v>6136.1850000000159</v>
      </c>
      <c r="AN449" s="264">
        <v>-4151.4120000000112</v>
      </c>
      <c r="AO449" s="264">
        <v>8613.2209999999741</v>
      </c>
      <c r="AP449" s="264">
        <v>21362.715999999968</v>
      </c>
      <c r="AQ449" s="264">
        <v>3556.6390000000256</v>
      </c>
      <c r="AR449" s="264">
        <v>1047.2559999999885</v>
      </c>
      <c r="AS449" s="264">
        <v>-8672.9169999999704</v>
      </c>
      <c r="AT449" s="264">
        <v>11484.297000000046</v>
      </c>
      <c r="AU449" s="264">
        <v>-4232.2610000000077</v>
      </c>
      <c r="AV449" s="264">
        <v>15448.819000000014</v>
      </c>
      <c r="AW449" s="264">
        <v>7059.970000000063</v>
      </c>
      <c r="AX449" s="264">
        <v>-6005.704999999969</v>
      </c>
      <c r="AY449" s="264">
        <v>-288.3060000000296</v>
      </c>
      <c r="AZ449" s="264">
        <v>752.73999999997795</v>
      </c>
      <c r="BA449" s="264">
        <v>7740.7950000000001</v>
      </c>
      <c r="BB449" s="264">
        <v>2149.0800000000272</v>
      </c>
      <c r="BC449" s="264">
        <v>-1286.9499999999662</v>
      </c>
      <c r="BD449" s="264">
        <v>-4273.3740000000107</v>
      </c>
      <c r="BE449" s="264">
        <v>-3339.0139999999847</v>
      </c>
      <c r="BF449" s="264">
        <v>10146.029999999973</v>
      </c>
      <c r="BG449" s="264">
        <v>-151.48800000000119</v>
      </c>
      <c r="BH449" s="264">
        <v>5845.6539999999732</v>
      </c>
      <c r="BI449" s="264">
        <v>5135.3010000000249</v>
      </c>
      <c r="BJ449" s="264">
        <v>4313.0500000000138</v>
      </c>
      <c r="BK449" s="264">
        <v>3069.2260000000388</v>
      </c>
      <c r="BL449" s="264">
        <v>5668.0510000000104</v>
      </c>
      <c r="BM449" s="264">
        <v>4747.1290000000081</v>
      </c>
      <c r="BN449" s="264">
        <v>1531.9099999999999</v>
      </c>
      <c r="BO449" s="264">
        <v>2341.3199999999924</v>
      </c>
      <c r="BP449" s="264">
        <v>3968.5220000000045</v>
      </c>
      <c r="BQ449" s="264">
        <v>276.46800000001622</v>
      </c>
      <c r="BR449" s="264">
        <v>-901.32200000004411</v>
      </c>
      <c r="BS449" s="264">
        <v>9687.5390000000334</v>
      </c>
      <c r="BT449" s="264">
        <v>3245.2990000000063</v>
      </c>
      <c r="BU449" s="264">
        <v>906.39800000000287</v>
      </c>
      <c r="BV449" s="264">
        <v>3991.7329999999474</v>
      </c>
      <c r="BW449" s="264">
        <v>2929.6479999999883</v>
      </c>
      <c r="BX449" s="264">
        <v>1326.3310000000497</v>
      </c>
      <c r="BY449" s="264">
        <v>2927.8859999999886</v>
      </c>
      <c r="BZ449" s="264">
        <v>5698.0920000000333</v>
      </c>
      <c r="CA449" s="264">
        <v>3938.1339999999768</v>
      </c>
      <c r="CB449" s="264">
        <v>8943.3220000000256</v>
      </c>
      <c r="CC449" s="264">
        <v>8526.0820000000003</v>
      </c>
      <c r="CD449" s="264">
        <v>9361.8049999999694</v>
      </c>
      <c r="CE449" s="264">
        <v>10620.79399999998</v>
      </c>
      <c r="CF449" s="264">
        <v>7857.9729999999763</v>
      </c>
      <c r="CG449" s="264">
        <v>6171.6730000000243</v>
      </c>
      <c r="CH449" s="264">
        <v>9018.1640000000407</v>
      </c>
      <c r="CI449" s="264">
        <v>299.34999999998399</v>
      </c>
      <c r="CJ449" s="264">
        <v>-419.72100000001228</v>
      </c>
      <c r="CK449" s="264">
        <v>1619.580999999994</v>
      </c>
      <c r="CL449" s="264">
        <v>-468.07700000001205</v>
      </c>
      <c r="CM449" s="264">
        <v>-1784.546000000013</v>
      </c>
      <c r="CN449" s="264">
        <v>-3744.6279999999679</v>
      </c>
      <c r="CO449" s="264">
        <v>3598.350999999966</v>
      </c>
      <c r="CP449" s="264">
        <v>12739.779999999992</v>
      </c>
      <c r="CQ449" s="264">
        <v>6618.9179999999615</v>
      </c>
      <c r="CR449" s="264">
        <v>4132.2479999999778</v>
      </c>
      <c r="CS449" s="264">
        <v>-1206.7669999999853</v>
      </c>
      <c r="CT449" s="264">
        <v>-7021.174999999992</v>
      </c>
      <c r="CU449" s="264">
        <v>3949.4080000000649</v>
      </c>
      <c r="CV449" s="264">
        <v>4571.0722000000314</v>
      </c>
      <c r="CW449" s="264">
        <v>14298.319999999945</v>
      </c>
      <c r="CX449" s="264">
        <v>2815.7863999999722</v>
      </c>
      <c r="CY449" s="264">
        <v>5375.5879999999979</v>
      </c>
      <c r="CZ449" s="264">
        <v>5339.0136000000621</v>
      </c>
      <c r="DA449" s="264">
        <v>1060.4821999999433</v>
      </c>
      <c r="DB449" s="264">
        <v>-9105.576399999969</v>
      </c>
      <c r="DC449" s="264">
        <v>-5192.7420000000129</v>
      </c>
      <c r="DD449" s="264">
        <v>-329.12220000004163</v>
      </c>
      <c r="DE449" s="264">
        <v>1159.9091451612912</v>
      </c>
      <c r="DF449" s="264">
        <v>1805.9086800000077</v>
      </c>
      <c r="DG449" s="264">
        <v>-3170.7826645161258</v>
      </c>
      <c r="DH449" s="264">
        <v>-607.83800000001065</v>
      </c>
      <c r="DI449" s="264">
        <v>-51.675000000079308</v>
      </c>
      <c r="DJ449" s="264">
        <v>4770.2459999999555</v>
      </c>
      <c r="DK449" s="264">
        <v>2788.8860000000568</v>
      </c>
      <c r="DL449" s="264">
        <v>1787.2709999999934</v>
      </c>
      <c r="DM449" s="264">
        <v>-2104.3419999999314</v>
      </c>
      <c r="DN449" s="264">
        <v>3778.070000000007</v>
      </c>
      <c r="DO449" s="264">
        <v>8653.6890000000712</v>
      </c>
      <c r="DP449" s="264">
        <v>7592.7129999999888</v>
      </c>
      <c r="DQ449" s="264">
        <v>298.93999999998778</v>
      </c>
      <c r="DR449" s="264">
        <v>-518.20500000003813</v>
      </c>
      <c r="DS449" s="264">
        <v>-27859.719999999888</v>
      </c>
      <c r="DT449" s="264">
        <v>10643.92200000002</v>
      </c>
      <c r="DU449" s="264">
        <v>14254.001000000018</v>
      </c>
      <c r="DV449" s="264">
        <v>5665.2309999999779</v>
      </c>
      <c r="DW449" s="264">
        <v>8120.6589999999997</v>
      </c>
      <c r="DX449" s="264">
        <v>14016.722000000038</v>
      </c>
      <c r="DY449" s="264">
        <v>6399.4639999999345</v>
      </c>
      <c r="DZ449" s="264">
        <v>3359.7939999999362</v>
      </c>
      <c r="EA449" s="264">
        <v>13120.124000000054</v>
      </c>
      <c r="EB449" s="264">
        <v>3201.5549999999494</v>
      </c>
      <c r="EC449" s="264">
        <v>19420.764000000025</v>
      </c>
      <c r="ED449" s="264">
        <v>16592.17200000002</v>
      </c>
      <c r="EE449" s="264">
        <v>5614.4249999998574</v>
      </c>
      <c r="EF449" s="280">
        <f t="shared" si="12"/>
        <v>-1471.9649999998874</v>
      </c>
      <c r="EG449" s="280">
        <f t="shared" si="13"/>
        <v>120408.83299999984</v>
      </c>
    </row>
    <row r="450" spans="1:277" x14ac:dyDescent="0.2">
      <c r="A450" s="268" t="str">
        <f>IF('1'!$A$1=1,B450,C450)</f>
        <v>Overall balance</v>
      </c>
      <c r="B450" s="269" t="s">
        <v>429</v>
      </c>
      <c r="C450" s="269" t="s">
        <v>428</v>
      </c>
      <c r="D450" s="270">
        <v>0</v>
      </c>
      <c r="E450" s="270">
        <v>0</v>
      </c>
      <c r="F450" s="270">
        <v>0</v>
      </c>
      <c r="G450" s="270">
        <v>0</v>
      </c>
      <c r="H450" s="270">
        <v>0</v>
      </c>
      <c r="I450" s="270">
        <v>0</v>
      </c>
      <c r="J450" s="270">
        <v>0</v>
      </c>
      <c r="K450" s="270">
        <v>0</v>
      </c>
      <c r="L450" s="270">
        <v>0</v>
      </c>
      <c r="M450" s="270">
        <v>0</v>
      </c>
      <c r="N450" s="270">
        <v>0</v>
      </c>
      <c r="O450" s="270">
        <v>0</v>
      </c>
      <c r="P450" s="270">
        <v>0</v>
      </c>
      <c r="Q450" s="270">
        <v>0</v>
      </c>
      <c r="R450" s="270">
        <v>0</v>
      </c>
      <c r="S450" s="270">
        <v>0</v>
      </c>
      <c r="T450" s="270">
        <v>0</v>
      </c>
      <c r="U450" s="270">
        <v>0</v>
      </c>
      <c r="V450" s="270">
        <v>0</v>
      </c>
      <c r="W450" s="270">
        <v>0</v>
      </c>
      <c r="X450" s="270">
        <v>0</v>
      </c>
      <c r="Y450" s="270">
        <v>0</v>
      </c>
      <c r="Z450" s="270">
        <v>0</v>
      </c>
      <c r="AA450" s="270">
        <v>0</v>
      </c>
      <c r="AB450" s="270">
        <v>0</v>
      </c>
      <c r="AC450" s="270">
        <v>0</v>
      </c>
      <c r="AD450" s="270">
        <v>0</v>
      </c>
      <c r="AE450" s="270">
        <v>0</v>
      </c>
      <c r="AF450" s="270">
        <v>0</v>
      </c>
      <c r="AG450" s="270">
        <v>0</v>
      </c>
      <c r="AH450" s="270">
        <v>0</v>
      </c>
      <c r="AI450" s="270">
        <v>0</v>
      </c>
      <c r="AJ450" s="270">
        <v>0</v>
      </c>
      <c r="AK450" s="270">
        <v>0</v>
      </c>
      <c r="AL450" s="270">
        <v>0</v>
      </c>
      <c r="AM450" s="270">
        <v>0</v>
      </c>
      <c r="AN450" s="270">
        <v>0</v>
      </c>
      <c r="AO450" s="270">
        <v>0</v>
      </c>
      <c r="AP450" s="270">
        <v>0</v>
      </c>
      <c r="AQ450" s="270">
        <v>0</v>
      </c>
      <c r="AR450" s="270">
        <v>0</v>
      </c>
      <c r="AS450" s="270">
        <v>0</v>
      </c>
      <c r="AT450" s="270">
        <v>0</v>
      </c>
      <c r="AU450" s="270">
        <v>0</v>
      </c>
      <c r="AV450" s="270">
        <v>0</v>
      </c>
      <c r="AW450" s="270">
        <v>0</v>
      </c>
      <c r="AX450" s="270">
        <v>0</v>
      </c>
      <c r="AY450" s="270">
        <v>0</v>
      </c>
      <c r="AZ450" s="270">
        <v>0</v>
      </c>
      <c r="BA450" s="270">
        <v>0</v>
      </c>
      <c r="BB450" s="270">
        <v>0</v>
      </c>
      <c r="BC450" s="270">
        <v>0</v>
      </c>
      <c r="BD450" s="270">
        <v>0</v>
      </c>
      <c r="BE450" s="270">
        <v>0</v>
      </c>
      <c r="BF450" s="270">
        <v>0</v>
      </c>
      <c r="BG450" s="270">
        <v>0</v>
      </c>
      <c r="BH450" s="270">
        <v>0</v>
      </c>
      <c r="BI450" s="270">
        <v>0</v>
      </c>
      <c r="BJ450" s="270">
        <v>0</v>
      </c>
      <c r="BK450" s="270">
        <v>0</v>
      </c>
      <c r="BL450" s="270">
        <v>0</v>
      </c>
      <c r="BM450" s="270">
        <v>0</v>
      </c>
      <c r="BN450" s="270">
        <v>0</v>
      </c>
      <c r="BO450" s="270">
        <v>0</v>
      </c>
      <c r="BP450" s="270">
        <v>0</v>
      </c>
      <c r="BQ450" s="270">
        <v>0</v>
      </c>
      <c r="BR450" s="270">
        <v>0</v>
      </c>
      <c r="BS450" s="270">
        <v>0</v>
      </c>
      <c r="BT450" s="270">
        <v>0</v>
      </c>
      <c r="BU450" s="270">
        <v>0</v>
      </c>
      <c r="BV450" s="270">
        <v>0</v>
      </c>
      <c r="BW450" s="270">
        <v>0</v>
      </c>
      <c r="BX450" s="270">
        <v>0</v>
      </c>
      <c r="BY450" s="270">
        <v>0</v>
      </c>
      <c r="BZ450" s="270">
        <v>0</v>
      </c>
      <c r="CA450" s="270">
        <v>0</v>
      </c>
      <c r="CB450" s="270">
        <v>0</v>
      </c>
      <c r="CC450" s="270">
        <v>0</v>
      </c>
      <c r="CD450" s="270">
        <v>0</v>
      </c>
      <c r="CE450" s="270">
        <v>0</v>
      </c>
      <c r="CF450" s="270">
        <v>0</v>
      </c>
      <c r="CG450" s="270">
        <v>0</v>
      </c>
      <c r="CH450" s="270">
        <v>0</v>
      </c>
      <c r="CI450" s="270">
        <v>0</v>
      </c>
      <c r="CJ450" s="270">
        <v>0</v>
      </c>
      <c r="CK450" s="270">
        <v>0</v>
      </c>
      <c r="CL450" s="270">
        <v>0</v>
      </c>
      <c r="CM450" s="270">
        <v>0</v>
      </c>
      <c r="CN450" s="270">
        <v>0</v>
      </c>
      <c r="CO450" s="270">
        <v>0</v>
      </c>
      <c r="CP450" s="270">
        <v>0</v>
      </c>
      <c r="CQ450" s="270">
        <v>0</v>
      </c>
      <c r="CR450" s="270">
        <v>0</v>
      </c>
      <c r="CS450" s="270">
        <v>0</v>
      </c>
      <c r="CT450" s="270">
        <v>0</v>
      </c>
      <c r="CU450" s="270">
        <v>0</v>
      </c>
      <c r="CV450" s="270">
        <v>0</v>
      </c>
      <c r="CW450" s="270">
        <v>0</v>
      </c>
      <c r="CX450" s="270">
        <v>0</v>
      </c>
      <c r="CY450" s="270">
        <v>0</v>
      </c>
      <c r="CZ450" s="270">
        <v>0</v>
      </c>
      <c r="DA450" s="270">
        <v>0</v>
      </c>
      <c r="DB450" s="270">
        <v>0</v>
      </c>
      <c r="DC450" s="270">
        <v>0</v>
      </c>
      <c r="DD450" s="270">
        <v>0</v>
      </c>
      <c r="DE450" s="270">
        <v>0</v>
      </c>
      <c r="DF450" s="270">
        <v>0</v>
      </c>
      <c r="DG450" s="270">
        <v>0</v>
      </c>
      <c r="DH450" s="270">
        <v>0</v>
      </c>
      <c r="DI450" s="270">
        <v>0</v>
      </c>
      <c r="DJ450" s="270">
        <v>0</v>
      </c>
      <c r="DK450" s="270">
        <v>0</v>
      </c>
      <c r="DL450" s="270">
        <v>0</v>
      </c>
      <c r="DM450" s="270">
        <v>0</v>
      </c>
      <c r="DN450" s="270">
        <v>0</v>
      </c>
      <c r="DO450" s="270">
        <v>0</v>
      </c>
      <c r="DP450" s="270">
        <v>0</v>
      </c>
      <c r="DQ450" s="270">
        <v>0</v>
      </c>
      <c r="DR450" s="270">
        <v>0</v>
      </c>
      <c r="DS450" s="270">
        <v>0</v>
      </c>
      <c r="DT450" s="270">
        <v>0</v>
      </c>
      <c r="DU450" s="270">
        <v>0</v>
      </c>
      <c r="DV450" s="270">
        <v>0</v>
      </c>
      <c r="DW450" s="270">
        <v>0</v>
      </c>
      <c r="DX450" s="270">
        <v>0</v>
      </c>
      <c r="DY450" s="270">
        <v>0</v>
      </c>
      <c r="DZ450" s="270">
        <v>0</v>
      </c>
      <c r="EA450" s="270">
        <v>0</v>
      </c>
      <c r="EB450" s="270">
        <v>0</v>
      </c>
      <c r="EC450" s="270">
        <v>0</v>
      </c>
      <c r="ED450" s="270">
        <v>0</v>
      </c>
      <c r="EE450" s="270">
        <v>0</v>
      </c>
      <c r="EF450" s="281">
        <f t="shared" si="12"/>
        <v>0</v>
      </c>
      <c r="EG450" s="281">
        <f t="shared" si="13"/>
        <v>0</v>
      </c>
    </row>
    <row r="451" spans="1:277" x14ac:dyDescent="0.2">
      <c r="A451" s="286" t="str">
        <f>IF('1'!$A$1=1,B451,C451)</f>
        <v>* Preliminary data</v>
      </c>
      <c r="B451" s="287" t="s">
        <v>430</v>
      </c>
      <c r="C451" s="288" t="s">
        <v>431</v>
      </c>
      <c r="D451" s="289"/>
      <c r="E451" s="289"/>
      <c r="F451" s="289"/>
      <c r="G451" s="289"/>
      <c r="H451" s="289"/>
      <c r="I451" s="289"/>
      <c r="J451" s="289"/>
      <c r="K451" s="289"/>
      <c r="L451" s="289"/>
      <c r="M451" s="289"/>
      <c r="N451" s="289"/>
      <c r="O451" s="289"/>
      <c r="P451" s="289"/>
      <c r="Q451" s="289"/>
      <c r="R451" s="289"/>
      <c r="S451" s="289"/>
      <c r="T451" s="289"/>
      <c r="U451" s="289"/>
      <c r="V451" s="289"/>
      <c r="W451" s="289"/>
      <c r="X451" s="289"/>
      <c r="Y451" s="289"/>
      <c r="Z451" s="289"/>
      <c r="AA451" s="289"/>
      <c r="AB451" s="289"/>
      <c r="AC451" s="289"/>
      <c r="AD451" s="289"/>
      <c r="AE451" s="289"/>
      <c r="AF451" s="289"/>
      <c r="AG451" s="289"/>
      <c r="AH451" s="289"/>
      <c r="AI451" s="289"/>
      <c r="AJ451" s="289"/>
      <c r="AK451" s="289"/>
      <c r="AL451" s="289"/>
      <c r="AM451" s="289"/>
      <c r="AN451" s="289"/>
      <c r="AO451" s="289"/>
      <c r="AP451" s="289"/>
      <c r="AQ451" s="289"/>
      <c r="AR451" s="289"/>
      <c r="AS451" s="289"/>
      <c r="AT451" s="289"/>
      <c r="AU451" s="289"/>
      <c r="AV451" s="289"/>
      <c r="AW451" s="289"/>
      <c r="AX451" s="289"/>
      <c r="AY451" s="289"/>
      <c r="AZ451" s="289"/>
      <c r="BA451" s="289"/>
      <c r="BB451" s="289"/>
      <c r="BC451" s="289"/>
      <c r="BD451" s="289"/>
      <c r="BE451" s="289"/>
      <c r="BF451" s="289"/>
      <c r="BG451" s="289"/>
      <c r="BH451" s="289"/>
      <c r="BI451" s="289"/>
      <c r="BJ451" s="289"/>
      <c r="BK451" s="289"/>
      <c r="BL451" s="289"/>
      <c r="BM451" s="289"/>
      <c r="BN451" s="289"/>
      <c r="BO451" s="289"/>
      <c r="BP451" s="289"/>
      <c r="BQ451" s="289"/>
      <c r="BR451" s="289"/>
      <c r="BS451" s="289"/>
      <c r="BT451" s="289"/>
      <c r="BU451" s="289"/>
      <c r="BV451" s="289"/>
      <c r="BW451" s="289"/>
      <c r="BX451" s="289"/>
      <c r="BY451" s="289"/>
      <c r="BZ451" s="289"/>
      <c r="CA451" s="289"/>
      <c r="CB451" s="289"/>
      <c r="CC451" s="289"/>
      <c r="CD451" s="289"/>
      <c r="CE451" s="289"/>
      <c r="CF451" s="289"/>
      <c r="CG451" s="289"/>
      <c r="CH451" s="289"/>
      <c r="CI451" s="289"/>
      <c r="CJ451" s="289"/>
      <c r="CK451" s="289"/>
      <c r="CL451" s="289"/>
      <c r="CM451" s="289"/>
      <c r="CN451" s="289"/>
      <c r="CO451" s="289"/>
      <c r="CP451" s="289"/>
      <c r="CQ451" s="289"/>
      <c r="CR451" s="289"/>
      <c r="CS451" s="289"/>
      <c r="CT451" s="289"/>
      <c r="CU451" s="289"/>
      <c r="CV451" s="289"/>
      <c r="CW451" s="289"/>
      <c r="CX451" s="289"/>
      <c r="CY451" s="289"/>
      <c r="CZ451" s="289"/>
      <c r="DA451" s="289"/>
      <c r="DB451" s="289"/>
      <c r="DC451" s="289"/>
      <c r="DD451" s="289"/>
      <c r="DE451" s="289"/>
      <c r="DF451" s="289"/>
      <c r="DG451" s="289"/>
      <c r="DH451" s="289"/>
      <c r="DI451" s="289"/>
      <c r="DJ451" s="289"/>
      <c r="DK451" s="289"/>
      <c r="DL451" s="289"/>
      <c r="DM451" s="289"/>
      <c r="DN451" s="289"/>
      <c r="DO451" s="289"/>
      <c r="DP451" s="289"/>
      <c r="DQ451" s="289"/>
      <c r="DR451" s="289"/>
      <c r="DS451" s="289"/>
      <c r="DT451" s="289"/>
      <c r="DU451" s="289"/>
      <c r="DV451" s="289"/>
      <c r="DW451" s="289"/>
      <c r="DX451" s="289"/>
      <c r="DY451" s="289"/>
      <c r="DZ451" s="289"/>
      <c r="EA451" s="289"/>
      <c r="EB451" s="289"/>
      <c r="EC451" s="289"/>
      <c r="ED451" s="289"/>
      <c r="EE451" s="289"/>
      <c r="EF451" s="296"/>
      <c r="EG451" s="296"/>
    </row>
    <row r="452" spans="1:277" s="291" customFormat="1" ht="81.75" customHeight="1" x14ac:dyDescent="0.25">
      <c r="A452" s="347" t="s">
        <v>456</v>
      </c>
      <c r="B452" s="348"/>
      <c r="C452" s="348"/>
      <c r="D452" s="348"/>
      <c r="E452" s="348"/>
      <c r="F452" s="348"/>
      <c r="G452" s="348"/>
      <c r="H452" s="348"/>
      <c r="I452" s="348"/>
      <c r="J452" s="348"/>
      <c r="K452" s="348"/>
      <c r="L452" s="348"/>
      <c r="M452" s="348"/>
      <c r="N452" s="348"/>
      <c r="O452" s="348"/>
      <c r="P452" s="348"/>
      <c r="Q452" s="348"/>
      <c r="R452" s="348"/>
      <c r="S452" s="348"/>
      <c r="T452" s="348"/>
      <c r="U452" s="348"/>
      <c r="V452" s="348"/>
      <c r="W452" s="348"/>
      <c r="X452" s="348"/>
      <c r="Y452" s="348"/>
      <c r="Z452" s="348"/>
      <c r="AA452" s="348"/>
      <c r="AB452" s="348"/>
      <c r="AC452" s="348"/>
      <c r="AD452" s="348"/>
      <c r="AE452" s="348"/>
      <c r="AF452" s="348"/>
      <c r="AG452" s="348"/>
      <c r="AH452" s="348"/>
      <c r="AI452" s="348"/>
      <c r="AJ452" s="348"/>
      <c r="AK452" s="348"/>
      <c r="AL452" s="348"/>
      <c r="AM452" s="348"/>
      <c r="AN452" s="348"/>
      <c r="AO452" s="348"/>
      <c r="AP452" s="348"/>
      <c r="AQ452" s="348"/>
      <c r="AR452" s="348"/>
      <c r="AS452" s="348"/>
      <c r="AT452" s="348"/>
      <c r="AU452" s="348"/>
      <c r="AV452" s="348"/>
      <c r="AW452" s="348"/>
      <c r="AX452" s="348"/>
      <c r="AY452" s="348"/>
      <c r="AZ452" s="348"/>
      <c r="BA452" s="348"/>
      <c r="BB452" s="348"/>
      <c r="BC452" s="348"/>
      <c r="BD452" s="348"/>
      <c r="BE452" s="348"/>
      <c r="BF452" s="348"/>
      <c r="BG452" s="348"/>
      <c r="BH452" s="348"/>
      <c r="BI452" s="348"/>
      <c r="BJ452" s="348"/>
      <c r="BK452" s="348"/>
      <c r="BL452" s="348"/>
      <c r="BM452" s="348"/>
      <c r="BN452" s="348"/>
      <c r="BO452" s="348"/>
      <c r="BP452" s="348"/>
      <c r="BQ452" s="348"/>
      <c r="BR452" s="348"/>
      <c r="BS452" s="348"/>
      <c r="BT452" s="348"/>
      <c r="BU452" s="348"/>
      <c r="BV452" s="348"/>
      <c r="BW452" s="348"/>
      <c r="BX452" s="348"/>
      <c r="BY452" s="348"/>
      <c r="BZ452" s="348"/>
      <c r="CA452" s="348"/>
      <c r="CB452" s="348"/>
      <c r="CC452" s="348"/>
      <c r="CD452" s="348"/>
      <c r="CE452" s="348"/>
      <c r="CF452" s="348"/>
      <c r="CG452" s="348"/>
      <c r="CH452" s="348"/>
      <c r="CI452" s="348"/>
      <c r="CJ452" s="348"/>
      <c r="CK452" s="348"/>
      <c r="CL452" s="348"/>
      <c r="CM452" s="348"/>
      <c r="CN452" s="348"/>
      <c r="CO452" s="348"/>
      <c r="CP452" s="348"/>
      <c r="CQ452" s="348"/>
      <c r="CR452" s="348"/>
      <c r="CS452" s="348"/>
      <c r="CT452" s="348"/>
      <c r="CU452" s="348"/>
      <c r="CV452" s="348"/>
      <c r="CW452" s="348"/>
      <c r="CX452" s="348"/>
      <c r="CY452" s="348"/>
      <c r="CZ452" s="348"/>
      <c r="DA452" s="348"/>
      <c r="DB452" s="348"/>
      <c r="DC452" s="348"/>
      <c r="DD452" s="348"/>
      <c r="DE452" s="348"/>
      <c r="DF452" s="348"/>
      <c r="DG452" s="348"/>
      <c r="DH452" s="348"/>
      <c r="DI452" s="348"/>
      <c r="DJ452" s="348"/>
      <c r="DK452" s="348"/>
      <c r="DL452" s="348"/>
      <c r="DM452" s="348"/>
      <c r="DN452" s="348"/>
      <c r="DO452" s="348"/>
      <c r="DP452" s="348"/>
      <c r="DQ452" s="348"/>
      <c r="DR452" s="348"/>
      <c r="DS452" s="348"/>
      <c r="DT452" s="348"/>
      <c r="DU452" s="348"/>
      <c r="DV452" s="348"/>
      <c r="DW452" s="348"/>
      <c r="DX452" s="348"/>
      <c r="DY452" s="348"/>
      <c r="DZ452" s="348"/>
      <c r="EA452" s="348"/>
      <c r="EB452" s="348"/>
      <c r="EC452" s="348"/>
      <c r="ED452" s="348"/>
      <c r="EE452" s="348"/>
      <c r="EF452" s="348"/>
      <c r="EG452" s="348"/>
      <c r="EH452" s="323"/>
      <c r="EI452" s="323"/>
      <c r="EJ452" s="323"/>
      <c r="EK452" s="323"/>
      <c r="EL452" s="323"/>
      <c r="EM452" s="323"/>
      <c r="EN452" s="323"/>
      <c r="EO452" s="323"/>
      <c r="EP452" s="323"/>
      <c r="EQ452" s="323"/>
      <c r="ER452" s="323"/>
      <c r="ES452" s="323"/>
      <c r="ET452" s="323"/>
      <c r="EU452" s="323"/>
      <c r="EV452" s="323"/>
      <c r="EW452" s="323"/>
      <c r="EX452" s="323"/>
      <c r="EY452" s="323"/>
      <c r="EZ452" s="323"/>
      <c r="FA452" s="323"/>
      <c r="FB452" s="323"/>
      <c r="FC452" s="323"/>
      <c r="FD452" s="323"/>
      <c r="FE452" s="323"/>
      <c r="FF452" s="323"/>
      <c r="FG452" s="323"/>
      <c r="FH452" s="323"/>
      <c r="FI452" s="323"/>
      <c r="FJ452" s="323"/>
      <c r="FK452" s="323"/>
      <c r="FL452" s="323"/>
      <c r="FM452" s="323"/>
      <c r="FN452" s="323"/>
      <c r="FO452" s="323"/>
      <c r="FP452" s="323"/>
      <c r="FQ452" s="323"/>
      <c r="FR452" s="323"/>
      <c r="FS452" s="323"/>
      <c r="FT452" s="323"/>
      <c r="FU452" s="323"/>
      <c r="FV452" s="323"/>
      <c r="FW452" s="323"/>
      <c r="FX452" s="323"/>
      <c r="FY452" s="323"/>
      <c r="FZ452" s="323"/>
      <c r="GA452" s="323"/>
      <c r="GB452" s="323"/>
      <c r="GC452" s="323"/>
      <c r="GD452" s="323"/>
      <c r="GE452" s="323"/>
      <c r="GF452" s="323"/>
      <c r="GG452" s="323"/>
      <c r="GH452" s="323"/>
      <c r="GI452" s="323"/>
      <c r="GJ452" s="323"/>
      <c r="GK452" s="323"/>
      <c r="GL452" s="323"/>
      <c r="GM452" s="323"/>
      <c r="GN452" s="323"/>
      <c r="GO452" s="323"/>
      <c r="GP452" s="323"/>
      <c r="GQ452" s="323"/>
      <c r="GR452" s="323"/>
      <c r="GS452" s="323"/>
      <c r="GT452" s="323"/>
      <c r="GU452" s="323"/>
      <c r="GV452" s="323"/>
      <c r="GW452" s="323"/>
      <c r="GX452" s="323"/>
      <c r="GY452" s="323"/>
      <c r="GZ452" s="323"/>
      <c r="HA452" s="323"/>
      <c r="HB452" s="323"/>
      <c r="HC452" s="323"/>
      <c r="HD452" s="323"/>
      <c r="HE452" s="323"/>
      <c r="HF452" s="323"/>
      <c r="HG452" s="323"/>
      <c r="HH452" s="323"/>
      <c r="HI452" s="323"/>
      <c r="HJ452" s="323"/>
      <c r="HK452" s="323"/>
      <c r="HL452" s="323"/>
      <c r="HM452" s="323"/>
      <c r="HN452" s="323"/>
      <c r="HO452" s="323"/>
      <c r="HP452" s="323"/>
      <c r="HQ452" s="323"/>
      <c r="HR452" s="323"/>
      <c r="HS452" s="323"/>
      <c r="HT452" s="323"/>
      <c r="HU452" s="323"/>
      <c r="HV452" s="323"/>
      <c r="HW452" s="323"/>
      <c r="HX452" s="323"/>
      <c r="HY452" s="323"/>
      <c r="HZ452" s="323"/>
      <c r="IA452" s="323"/>
      <c r="IB452" s="323"/>
      <c r="IC452" s="323"/>
      <c r="ID452" s="323"/>
      <c r="IE452" s="323"/>
      <c r="IF452" s="323"/>
      <c r="IG452" s="323"/>
      <c r="IH452" s="323"/>
      <c r="II452" s="323"/>
      <c r="IJ452" s="323"/>
      <c r="IK452" s="323"/>
      <c r="IL452" s="323"/>
      <c r="IM452" s="323"/>
      <c r="IN452" s="323"/>
      <c r="IO452" s="323"/>
      <c r="IP452" s="323"/>
      <c r="IQ452" s="323"/>
      <c r="IR452" s="323"/>
      <c r="IS452" s="323"/>
      <c r="IT452" s="323"/>
      <c r="IU452" s="323"/>
      <c r="IV452" s="323"/>
      <c r="IW452" s="323"/>
      <c r="IX452" s="323"/>
      <c r="IY452" s="323"/>
      <c r="IZ452" s="323"/>
      <c r="JA452" s="323"/>
      <c r="JB452" s="323"/>
      <c r="JC452" s="323"/>
      <c r="JD452" s="323"/>
      <c r="JE452" s="323"/>
      <c r="JF452" s="323"/>
      <c r="JG452" s="323"/>
      <c r="JH452" s="323"/>
      <c r="JI452" s="323"/>
      <c r="JJ452" s="323"/>
      <c r="JK452" s="323"/>
      <c r="JL452" s="323"/>
      <c r="JM452" s="323"/>
      <c r="JN452" s="323"/>
      <c r="JO452" s="323"/>
      <c r="JP452" s="323"/>
      <c r="JQ452" s="323"/>
    </row>
  </sheetData>
  <mergeCells count="1">
    <mergeCell ref="A452:EG452"/>
  </mergeCells>
  <hyperlinks>
    <hyperlink ref="A1" location="'1'!A1" display="to title"/>
  </hyperlinks>
  <printOptions horizontalCentered="1"/>
  <pageMargins left="0.70866141732283472" right="0.70866141732283472" top="0.94488188976377963" bottom="0.6692913385826772" header="0.51181102362204722" footer="0.51181102362204722"/>
  <pageSetup paperSize="9" scale="45" fitToHeight="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6</vt:i4>
      </vt:variant>
    </vt:vector>
  </HeadingPairs>
  <TitlesOfParts>
    <vt:vector size="11" baseType="lpstr">
      <vt:lpstr>1</vt:lpstr>
      <vt:lpstr>1.1</vt:lpstr>
      <vt:lpstr>1.2</vt:lpstr>
      <vt:lpstr>1.3</vt:lpstr>
      <vt:lpstr>1.4</vt:lpstr>
      <vt:lpstr>'1.4'!Заголовки_для_друку</vt:lpstr>
      <vt:lpstr>'1'!Область_друку</vt:lpstr>
      <vt:lpstr>'1.1'!Область_друку</vt:lpstr>
      <vt:lpstr>'1.2'!Область_друку</vt:lpstr>
      <vt:lpstr>'1.3'!Область_друку</vt:lpstr>
      <vt:lpstr>'1.4'!Область_друку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Якименко Інна Михайлівна</dc:creator>
  <cp:lastModifiedBy>Якименко Інна Михайлівна</cp:lastModifiedBy>
  <cp:lastPrinted>2026-01-29T13:52:54Z</cp:lastPrinted>
  <dcterms:created xsi:type="dcterms:W3CDTF">2024-03-28T13:05:02Z</dcterms:created>
  <dcterms:modified xsi:type="dcterms:W3CDTF">2026-01-29T13:53:01Z</dcterms:modified>
</cp:coreProperties>
</file>