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M:\DSZ\EX_SEC_STATISTICS\PB\ВИДАННЯ\2025\2_кв_2025_розміщ\РІК\"/>
    </mc:Choice>
  </mc:AlternateContent>
  <bookViews>
    <workbookView xWindow="0" yWindow="0" windowWidth="19200" windowHeight="6890" tabRatio="393"/>
  </bookViews>
  <sheets>
    <sheet name="1" sheetId="3" r:id="rId1"/>
    <sheet name="1.1" sheetId="18" r:id="rId2"/>
    <sheet name="1.2" sheetId="19" r:id="rId3"/>
    <sheet name="1.3" sheetId="20" r:id="rId4"/>
    <sheet name="1.4" sheetId="2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tab06">#REF!</definedName>
    <definedName name="_tab07">#REF!</definedName>
    <definedName name="_Tab1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>#REF!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Range_Country">#REF!</definedName>
    <definedName name="Range_DownloadAnnual">[2]Control!$C$4</definedName>
    <definedName name="Range_DownloadDateTime">#REF!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ReportFormName">#REF!</definedName>
    <definedName name="Range_ValidationResultsStart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'1'!$B$1:$G$11</definedName>
    <definedName name="_xlnm.Print_Area" localSheetId="1">'1.1'!$A$2:$U$42</definedName>
    <definedName name="_xlnm.Print_Area" localSheetId="2">'1.2'!$A$2:$U$42</definedName>
    <definedName name="_xlnm.Print_Area" localSheetId="3">'1.3'!$A$2:$U$41</definedName>
    <definedName name="_xlnm.Print_Area" localSheetId="4">'1.4'!$A$2:$U$44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4" i="21" l="1"/>
  <c r="A41" i="20"/>
  <c r="A42" i="19"/>
  <c r="A42" i="18"/>
  <c r="A41" i="18" l="1"/>
  <c r="T7" i="19" l="1"/>
  <c r="B11" i="3" l="1"/>
  <c r="B10" i="21" l="1"/>
  <c r="T8" i="18" l="1"/>
  <c r="B21" i="21" l="1"/>
  <c r="B16" i="20" l="1"/>
  <c r="S8" i="19"/>
  <c r="S8" i="18"/>
  <c r="R8" i="19" l="1"/>
  <c r="Q8" i="19" l="1"/>
  <c r="R8" i="18" l="1"/>
  <c r="B7" i="21" l="1"/>
  <c r="A43" i="21"/>
  <c r="B38" i="21"/>
  <c r="B36" i="21"/>
  <c r="B35" i="21"/>
  <c r="B33" i="21"/>
  <c r="B32" i="21"/>
  <c r="B18" i="20"/>
  <c r="B15" i="20"/>
  <c r="B14" i="20"/>
  <c r="B12" i="20"/>
  <c r="B11" i="20"/>
  <c r="A41" i="19" l="1"/>
  <c r="A40" i="20"/>
  <c r="B8" i="20"/>
  <c r="B8" i="19" l="1"/>
  <c r="B7" i="19"/>
  <c r="H8" i="19"/>
  <c r="I8" i="19"/>
  <c r="J8" i="19"/>
  <c r="K8" i="19"/>
  <c r="L8" i="19"/>
  <c r="M8" i="19"/>
  <c r="N8" i="19"/>
  <c r="O8" i="19"/>
  <c r="P8" i="19"/>
  <c r="G8" i="19"/>
  <c r="B8" i="18"/>
  <c r="B7" i="18"/>
  <c r="H8" i="18" l="1"/>
  <c r="I8" i="18"/>
  <c r="J8" i="18"/>
  <c r="K8" i="18"/>
  <c r="L8" i="18"/>
  <c r="M8" i="18"/>
  <c r="N8" i="18"/>
  <c r="O8" i="18"/>
  <c r="P8" i="18"/>
  <c r="Q8" i="18"/>
  <c r="G8" i="18"/>
  <c r="A42" i="21" l="1"/>
  <c r="A39" i="20"/>
  <c r="A40" i="19"/>
  <c r="A40" i="18"/>
  <c r="A41" i="21" l="1"/>
  <c r="A40" i="21"/>
  <c r="B37" i="21"/>
  <c r="B34" i="21"/>
  <c r="B31" i="21"/>
  <c r="B30" i="21"/>
  <c r="B29" i="21"/>
  <c r="B28" i="21"/>
  <c r="B27" i="21"/>
  <c r="B26" i="21"/>
  <c r="B25" i="21"/>
  <c r="B24" i="21"/>
  <c r="B23" i="21"/>
  <c r="B22" i="21"/>
  <c r="B20" i="21"/>
  <c r="B19" i="21"/>
  <c r="B18" i="21"/>
  <c r="B17" i="21"/>
  <c r="B16" i="21"/>
  <c r="B15" i="21"/>
  <c r="B14" i="21"/>
  <c r="B13" i="21"/>
  <c r="B12" i="21"/>
  <c r="B11" i="21"/>
  <c r="B9" i="21"/>
  <c r="B8" i="21"/>
  <c r="B5" i="21"/>
  <c r="A5" i="21"/>
  <c r="A4" i="21"/>
  <c r="A3" i="21"/>
  <c r="A2" i="21"/>
  <c r="A1" i="21"/>
  <c r="A38" i="20"/>
  <c r="A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7" i="20"/>
  <c r="B13" i="20"/>
  <c r="B10" i="20"/>
  <c r="B9" i="20"/>
  <c r="A6" i="20"/>
  <c r="B6" i="20"/>
  <c r="A4" i="20"/>
  <c r="A3" i="20"/>
  <c r="A2" i="20"/>
  <c r="A1" i="20"/>
  <c r="B35" i="19"/>
  <c r="B31" i="19"/>
  <c r="B32" i="19"/>
  <c r="B33" i="19"/>
  <c r="B34" i="19"/>
  <c r="B26" i="19"/>
  <c r="B30" i="19"/>
  <c r="B29" i="19"/>
  <c r="B27" i="19"/>
  <c r="B25" i="19"/>
  <c r="B22" i="19"/>
  <c r="B28" i="19"/>
  <c r="B14" i="19"/>
  <c r="B13" i="19"/>
  <c r="B17" i="19"/>
  <c r="B24" i="19"/>
  <c r="B23" i="19"/>
  <c r="B12" i="19"/>
  <c r="B20" i="19"/>
  <c r="B21" i="19"/>
  <c r="B15" i="19"/>
  <c r="B36" i="19"/>
  <c r="B19" i="19"/>
  <c r="B11" i="19"/>
  <c r="B16" i="19"/>
  <c r="B18" i="19"/>
  <c r="B9" i="19"/>
  <c r="B10" i="19"/>
  <c r="B5" i="19"/>
  <c r="A5" i="19"/>
  <c r="A39" i="19"/>
  <c r="A38" i="19"/>
  <c r="A4" i="19"/>
  <c r="A3" i="19"/>
  <c r="A2" i="19"/>
  <c r="A1" i="19"/>
  <c r="A39" i="18"/>
  <c r="A38" i="18"/>
  <c r="B35" i="18"/>
  <c r="B33" i="18"/>
  <c r="B31" i="18"/>
  <c r="B30" i="18"/>
  <c r="B34" i="18"/>
  <c r="B29" i="18"/>
  <c r="B28" i="18"/>
  <c r="B32" i="18"/>
  <c r="B26" i="18"/>
  <c r="B27" i="18"/>
  <c r="B24" i="18"/>
  <c r="B23" i="18"/>
  <c r="B20" i="18"/>
  <c r="B17" i="18"/>
  <c r="B25" i="18"/>
  <c r="B21" i="18"/>
  <c r="B36" i="18"/>
  <c r="B16" i="18"/>
  <c r="B18" i="18"/>
  <c r="B22" i="18"/>
  <c r="B15" i="18"/>
  <c r="B19" i="18"/>
  <c r="B14" i="18"/>
  <c r="B12" i="18"/>
  <c r="B11" i="18"/>
  <c r="B10" i="18"/>
  <c r="B9" i="18"/>
  <c r="B13" i="18"/>
  <c r="B5" i="18"/>
  <c r="A5" i="18"/>
  <c r="A4" i="18"/>
  <c r="A3" i="18"/>
  <c r="A2" i="18"/>
  <c r="A1" i="18"/>
  <c r="B5" i="3"/>
  <c r="B4" i="3"/>
  <c r="B3" i="3"/>
  <c r="B2" i="3"/>
  <c r="B1" i="3"/>
</calcChain>
</file>

<file path=xl/sharedStrings.xml><?xml version="1.0" encoding="utf-8"?>
<sst xmlns="http://schemas.openxmlformats.org/spreadsheetml/2006/main" count="370" uniqueCount="226">
  <si>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</si>
  <si>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</si>
  <si>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</si>
  <si>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</si>
  <si>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</si>
  <si>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</si>
  <si>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</si>
  <si>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</si>
  <si>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Iрландія</t>
  </si>
  <si>
    <t>Румунія</t>
  </si>
  <si>
    <t>Угорщина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</si>
  <si>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</si>
  <si>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</si>
  <si>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</si>
  <si>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</si>
  <si>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</si>
  <si>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</si>
  <si>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</si>
  <si>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</si>
  <si>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</si>
  <si>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</si>
  <si>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</si>
  <si>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</si>
  <si>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</si>
  <si>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</si>
  <si>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</si>
  <si>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</si>
  <si>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</si>
  <si>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</si>
  <si>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</si>
  <si>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(відповідно до КПБ6)</t>
  </si>
  <si>
    <t xml:space="preserve">1.4.Динаміка товарної структури імпорту з країн ЄС 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</si>
  <si>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</si>
  <si>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</si>
  <si>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</si>
  <si>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</si>
  <si>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</si>
  <si>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</si>
  <si>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</si>
  <si>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</si>
  <si>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</si>
  <si>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</si>
  <si>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 xml:space="preserve">1.3.Динаміка товарної структури експорту в країни ЄС </t>
  </si>
  <si>
    <t>Код згідно з УКТЗЕД</t>
  </si>
  <si>
    <t xml:space="preserve">            % до попереднього року</t>
  </si>
  <si>
    <t xml:space="preserve">№ </t>
  </si>
  <si>
    <t xml:space="preserve">1. Зовнішньоторговельні відносини України  з країнами ЄС </t>
  </si>
  <si>
    <t>№</t>
  </si>
  <si>
    <t>ефірні олії та резиноїди, парфумерні, косметичні та туалетні препарати</t>
  </si>
  <si>
    <t xml:space="preserve">1.3. Динаміка товарної структури експорту в країни ЄС*  </t>
  </si>
  <si>
    <t xml:space="preserve">1.4. Динаміка товарної структури імпорту з країн ЄС* </t>
  </si>
  <si>
    <t>укр</t>
  </si>
  <si>
    <t>eng</t>
  </si>
  <si>
    <t xml:space="preserve">1 Ukraine's External Trade with EU Countries </t>
  </si>
  <si>
    <t xml:space="preserve">1.1 Dynamics of Goods Exports by EU country                   </t>
  </si>
  <si>
    <t xml:space="preserve">1.2 Dynamics of Goods Imports by EU country                   </t>
  </si>
  <si>
    <t xml:space="preserve">1.3 Dynamics of the Commodity Composition of Exports to EU countries            </t>
  </si>
  <si>
    <t xml:space="preserve">1.4 Dynamics of the Commodity Composition of Imports from EU countries        </t>
  </si>
  <si>
    <t>Rank</t>
  </si>
  <si>
    <t>Countries</t>
  </si>
  <si>
    <t>Italy</t>
  </si>
  <si>
    <t>Poland</t>
  </si>
  <si>
    <t>Spain</t>
  </si>
  <si>
    <t>Germany</t>
  </si>
  <si>
    <t>Netherlands</t>
  </si>
  <si>
    <t>Romania</t>
  </si>
  <si>
    <t>France</t>
  </si>
  <si>
    <t>Bulgaria</t>
  </si>
  <si>
    <t>Hungary</t>
  </si>
  <si>
    <t>Czech Republic</t>
  </si>
  <si>
    <t>Slovakia</t>
  </si>
  <si>
    <t>Austria</t>
  </si>
  <si>
    <t>Portugal</t>
  </si>
  <si>
    <t>Belgium</t>
  </si>
  <si>
    <t>Lithuania</t>
  </si>
  <si>
    <t>Greece</t>
  </si>
  <si>
    <t>Latvia</t>
  </si>
  <si>
    <t>Denmark</t>
  </si>
  <si>
    <t>Cyprus</t>
  </si>
  <si>
    <t>Ireland</t>
  </si>
  <si>
    <t>Sweden</t>
  </si>
  <si>
    <t>Estonia</t>
  </si>
  <si>
    <t>Finland</t>
  </si>
  <si>
    <t>Croatia</t>
  </si>
  <si>
    <t>Slovenia</t>
  </si>
  <si>
    <t>Malta</t>
  </si>
  <si>
    <t>Luxembourg</t>
  </si>
  <si>
    <t xml:space="preserve">1.1 Dynamics of Goods Exports by EU country*                   </t>
  </si>
  <si>
    <t>(according to BPM6 methodology)</t>
  </si>
  <si>
    <t>Million USD</t>
  </si>
  <si>
    <t>*According to State Statistics Service of Ukraine data.</t>
  </si>
  <si>
    <t>Index on values on a year-on-year basis in %</t>
  </si>
  <si>
    <t xml:space="preserve">  % до попереднього року</t>
  </si>
  <si>
    <t>1.2 Dynamics of Goods Imports by EU country</t>
  </si>
  <si>
    <t>Code</t>
  </si>
  <si>
    <t>Commodity</t>
  </si>
  <si>
    <t>I квартал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</si>
  <si>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</si>
  <si>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</si>
  <si>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</si>
  <si>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</si>
  <si>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</si>
  <si>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</si>
  <si>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</si>
  <si>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</si>
  <si>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</si>
  <si>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</si>
  <si>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</si>
  <si>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</si>
  <si>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</si>
  <si>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</si>
  <si>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</si>
  <si>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</si>
  <si>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</si>
  <si>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</si>
  <si>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</si>
  <si>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</si>
  <si>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</si>
  <si>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1.3 Dynamics of the Commodity Composition of Exports to EU countries</t>
  </si>
  <si>
    <t xml:space="preserve">   % до попереднього року</t>
  </si>
  <si>
    <t>iron ores and concentrates</t>
  </si>
  <si>
    <t>1.4 Dynamics of the Commodity Composition of Imports from EU countries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</si>
  <si>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</si>
  <si>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</si>
  <si>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</si>
  <si>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</si>
  <si>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</si>
  <si>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</si>
  <si>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</si>
  <si>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</si>
  <si>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</si>
  <si>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</si>
  <si>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</si>
  <si>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</si>
  <si>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</si>
  <si>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у 11 р.б.</t>
  </si>
  <si>
    <t>11 times more</t>
  </si>
  <si>
    <t>1.1. Динаміка експорту товарів за країнами ЄС*</t>
  </si>
  <si>
    <t>1.1.Динаміка експорту товарів за країнами ЄС</t>
  </si>
  <si>
    <t>1.2.Динаміка імпорту товарів за країнами ЄС</t>
  </si>
  <si>
    <t>1.2. Динаміка імпорту товарів за країнами ЄС*</t>
  </si>
  <si>
    <t>Млн дол. США</t>
  </si>
  <si>
    <t>*За даними Державної служби статистики України</t>
  </si>
  <si>
    <t>Notes:</t>
  </si>
  <si>
    <t>Примітки:</t>
  </si>
  <si>
    <t>ЄС 28</t>
  </si>
  <si>
    <t>ЄС 27 **</t>
  </si>
  <si>
    <t>EU 28</t>
  </si>
  <si>
    <t>EU 27**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</si>
  <si>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</si>
  <si>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</si>
  <si>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</si>
  <si>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</si>
  <si>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</si>
  <si>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 xml:space="preserve"> **В даний час до складу ЄС входить 27 країн. Велика Британія вийшла з ЄС 31 січня 2020.</t>
  </si>
  <si>
    <t xml:space="preserve"> **The Union currently counts 27 EU countries. The United Kingdom withdrew from the European Union on 31 January 2020</t>
  </si>
  <si>
    <t xml:space="preserve">wheat </t>
  </si>
  <si>
    <t xml:space="preserve">maize </t>
  </si>
  <si>
    <t>soya beans</t>
  </si>
  <si>
    <t>rape or colza seeds</t>
  </si>
  <si>
    <t>sunflower oil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</si>
  <si>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</si>
  <si>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</si>
  <si>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</si>
  <si>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</si>
  <si>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</si>
  <si>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</si>
  <si>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</si>
  <si>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</si>
  <si>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monitors and projectors</t>
  </si>
  <si>
    <t>motor cars</t>
  </si>
  <si>
    <t>** В даний час до складу ЄС входить 27 країн. Велика Британія вийшла з ЄС 31 січня 2020.</t>
  </si>
  <si>
    <t>** The Union currently counts 27 EU countries. The United Kingdom withdrew from the European Union on 31 January 2020</t>
  </si>
  <si>
    <t>у 37.1 р.б.</t>
  </si>
  <si>
    <t>37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</si>
  <si>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</si>
  <si>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</si>
  <si>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>у 8,4 р.б.</t>
  </si>
  <si>
    <t>8,4 times more</t>
  </si>
  <si>
    <t>насiння соняшнику, подрiбнене або неподрiбнене</t>
  </si>
  <si>
    <t>sunflower seeds, chopped or whole</t>
  </si>
  <si>
    <t>у 215 р.б.</t>
  </si>
  <si>
    <t>215 times more</t>
  </si>
  <si>
    <t>у 62 р.б.</t>
  </si>
  <si>
    <t>62 times more</t>
  </si>
  <si>
    <t>лiкарськi засоби</t>
  </si>
  <si>
    <t>medicines</t>
  </si>
  <si>
    <t>у 5.1 р.б.</t>
  </si>
  <si>
    <t>5.1 times more</t>
  </si>
  <si>
    <t>у 9.6 р.б.</t>
  </si>
  <si>
    <t>9.6 times more</t>
  </si>
  <si>
    <t>Італія</t>
  </si>
  <si>
    <t>Іспанія</t>
  </si>
  <si>
    <t>Словаччина</t>
  </si>
  <si>
    <t>Болгарія</t>
  </si>
  <si>
    <t>Чехія</t>
  </si>
  <si>
    <t>Австрія</t>
  </si>
  <si>
    <t>Литва</t>
  </si>
  <si>
    <t>Франція</t>
  </si>
  <si>
    <t>Латвія</t>
  </si>
  <si>
    <t>Греція</t>
  </si>
  <si>
    <t>Португалія</t>
  </si>
  <si>
    <t>Люксембург</t>
  </si>
  <si>
    <t>Польща</t>
  </si>
  <si>
    <t>Німеччина</t>
  </si>
  <si>
    <t>Нідерланди</t>
  </si>
  <si>
    <t>Бельгія</t>
  </si>
  <si>
    <t>Данія</t>
  </si>
  <si>
    <t>Естонія</t>
  </si>
  <si>
    <t>Хорватія</t>
  </si>
  <si>
    <t>Швеція</t>
  </si>
  <si>
    <t>Фінляндія</t>
  </si>
  <si>
    <t>Словенія</t>
  </si>
  <si>
    <t>Кіпр</t>
  </si>
  <si>
    <t>Мальта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</si>
  <si>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</si>
  <si>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</si>
  <si>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>у 7.6 р.б.</t>
  </si>
  <si>
    <t>7.6 times more</t>
  </si>
  <si>
    <t>у 7,8 р.б.</t>
  </si>
  <si>
    <t>7,8 times more</t>
  </si>
  <si>
    <t xml:space="preserve">  З 2014 року дані подаються без урахування тимчасово окупованої російською федерацією території України.</t>
  </si>
  <si>
    <t>Дата останнього оновлення: 30.09.2025</t>
  </si>
  <si>
    <t>Last updated on: 30.09.2025</t>
  </si>
  <si>
    <t xml:space="preserve"> Дані за 2024 рік було скориговано у зв'язку з уточненням звітної інформації.</t>
  </si>
  <si>
    <t xml:space="preserve"> Data for 2024 were revised due to the changes in the reporting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</si>
</sst>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79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theme="0"/>
      <name val="Arial"/>
      <family val="2"/>
      <charset val="204"/>
    </font>
    <font>
      <i/>
      <sz val="10"/>
      <color theme="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indexed="10"/>
      <name val="Arial"/>
      <family val="2"/>
      <charset val="204"/>
    </font>
    <font>
      <i/>
      <u/>
      <sz val="10"/>
      <color indexed="22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9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202122"/>
      <name val="Arial"/>
      <family val="2"/>
      <charset val="204"/>
    </font>
    <font>
      <sz val="10"/>
      <color rgb="FF212121"/>
      <name val="Arial"/>
      <family val="2"/>
      <charset val="204"/>
    </font>
    <font>
      <i/>
      <sz val="10"/>
      <color theme="0" tint="-0.34998626667073579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indexed="12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0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4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5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</cellStyleXfs>
  <cellXfs count="322">
    <xf numFmtId="0" fontId="0" fillId="0" borderId="0" xfId="0"/>
    <xf numFmtId="0" fontId="10" fillId="24" borderId="0" xfId="0" applyFont="1" applyFill="1" applyBorder="1"/>
    <xf numFmtId="0" fontId="6" fillId="24" borderId="0" xfId="0" applyFont="1" applyFill="1"/>
    <xf numFmtId="0" fontId="48" fillId="24" borderId="0" xfId="0" applyFont="1" applyFill="1"/>
    <xf numFmtId="0" fontId="49" fillId="24" borderId="0" xfId="0" applyFont="1" applyFill="1"/>
    <xf numFmtId="0" fontId="47" fillId="24" borderId="0" xfId="197" applyFont="1" applyFill="1"/>
    <xf numFmtId="0" fontId="49" fillId="24" borderId="0" xfId="103" applyFont="1" applyFill="1" applyAlignment="1" applyProtection="1"/>
    <xf numFmtId="0" fontId="48" fillId="24" borderId="0" xfId="197" applyFont="1" applyFill="1"/>
    <xf numFmtId="0" fontId="50" fillId="24" borderId="0" xfId="103" applyFont="1" applyFill="1" applyBorder="1" applyAlignment="1" applyProtection="1">
      <alignment wrapText="1"/>
    </xf>
    <xf numFmtId="0" fontId="49" fillId="24" borderId="0" xfId="103" applyFont="1" applyFill="1" applyAlignment="1" applyProtection="1">
      <alignment horizontal="left" vertical="center"/>
    </xf>
    <xf numFmtId="0" fontId="48" fillId="24" borderId="0" xfId="192" applyFont="1" applyFill="1" applyAlignment="1">
      <alignment horizontal="left" vertical="center"/>
    </xf>
    <xf numFmtId="2" fontId="50" fillId="24" borderId="0" xfId="103" applyNumberFormat="1" applyFont="1" applyFill="1" applyBorder="1" applyAlignment="1" applyProtection="1">
      <alignment horizontal="left" wrapText="1"/>
    </xf>
    <xf numFmtId="0" fontId="47" fillId="24" borderId="0" xfId="192" applyFont="1" applyFill="1" applyAlignment="1">
      <alignment horizontal="left" vertical="center"/>
    </xf>
    <xf numFmtId="0" fontId="47" fillId="24" borderId="0" xfId="192" applyFont="1" applyFill="1"/>
    <xf numFmtId="0" fontId="48" fillId="24" borderId="0" xfId="192" applyFont="1" applyFill="1"/>
    <xf numFmtId="0" fontId="51" fillId="24" borderId="0" xfId="103" applyFont="1" applyFill="1" applyAlignment="1" applyProtection="1"/>
    <xf numFmtId="0" fontId="52" fillId="24" borderId="0" xfId="197" applyFont="1" applyFill="1"/>
    <xf numFmtId="0" fontId="6" fillId="24" borderId="0" xfId="197" applyFont="1" applyFill="1"/>
    <xf numFmtId="0" fontId="49" fillId="24" borderId="0" xfId="197" applyFont="1" applyFill="1"/>
    <xf numFmtId="0" fontId="49" fillId="24" borderId="0" xfId="197" applyFont="1" applyFill="1" applyAlignment="1">
      <alignment horizontal="left" vertical="center"/>
    </xf>
    <xf numFmtId="0" fontId="48" fillId="24" borderId="0" xfId="203" applyFont="1" applyFill="1" applyAlignment="1">
      <alignment horizontal="centerContinuous" vertical="center"/>
    </xf>
    <xf numFmtId="0" fontId="55" fillId="24" borderId="0" xfId="197" applyFont="1" applyFill="1"/>
    <xf numFmtId="0" fontId="53" fillId="24" borderId="0" xfId="197" applyFont="1" applyFill="1"/>
    <xf numFmtId="0" fontId="6" fillId="24" borderId="0" xfId="197" applyFont="1" applyFill="1" applyAlignment="1">
      <alignment horizontal="left" vertical="center"/>
    </xf>
    <xf numFmtId="0" fontId="57" fillId="24" borderId="0" xfId="203" applyFont="1" applyFill="1" applyAlignment="1">
      <alignment horizontal="centerContinuous" vertical="center"/>
    </xf>
    <xf numFmtId="0" fontId="58" fillId="24" borderId="0" xfId="203" applyFont="1" applyFill="1" applyAlignment="1">
      <alignment horizontal="centerContinuous" vertical="center"/>
    </xf>
    <xf numFmtId="0" fontId="59" fillId="24" borderId="0" xfId="197" applyFont="1" applyFill="1"/>
    <xf numFmtId="0" fontId="49" fillId="24" borderId="0" xfId="191" applyFont="1" applyFill="1" applyAlignment="1">
      <alignment horizontal="left" vertical="center"/>
    </xf>
    <xf numFmtId="0" fontId="6" fillId="24" borderId="0" xfId="191" applyFont="1" applyFill="1" applyAlignment="1">
      <alignment horizontal="left" vertical="center"/>
    </xf>
    <xf numFmtId="0" fontId="60" fillId="24" borderId="0" xfId="187" applyFont="1" applyFill="1" applyBorder="1" applyAlignment="1">
      <alignment horizontal="center" vertical="center"/>
    </xf>
    <xf numFmtId="3" fontId="6" fillId="24" borderId="23" xfId="197" applyNumberFormat="1" applyFont="1" applyFill="1" applyBorder="1" applyAlignment="1">
      <alignment horizontal="center" vertical="center"/>
    </xf>
    <xf numFmtId="3" fontId="6" fillId="24" borderId="0" xfId="197" applyNumberFormat="1" applyFont="1" applyFill="1" applyBorder="1" applyAlignment="1">
      <alignment horizontal="center" vertical="center"/>
    </xf>
    <xf numFmtId="169" fontId="53" fillId="24" borderId="0" xfId="197" applyNumberFormat="1" applyFont="1" applyFill="1" applyBorder="1" applyAlignment="1">
      <alignment horizontal="center" vertical="center"/>
    </xf>
    <xf numFmtId="1" fontId="6" fillId="24" borderId="23" xfId="195" applyNumberFormat="1" applyFont="1" applyFill="1" applyBorder="1" applyAlignment="1">
      <alignment horizontal="center" vertical="center"/>
    </xf>
    <xf numFmtId="1" fontId="6" fillId="24" borderId="0" xfId="195" applyNumberFormat="1" applyFont="1" applyFill="1" applyBorder="1" applyAlignment="1">
      <alignment horizontal="center" vertical="center"/>
    </xf>
    <xf numFmtId="0" fontId="49" fillId="24" borderId="0" xfId="197" applyFont="1" applyFill="1" applyBorder="1"/>
    <xf numFmtId="0" fontId="61" fillId="24" borderId="0" xfId="203" applyFont="1" applyFill="1"/>
    <xf numFmtId="0" fontId="62" fillId="24" borderId="0" xfId="197" applyFont="1" applyFill="1"/>
    <xf numFmtId="0" fontId="62" fillId="24" borderId="0" xfId="203" applyFont="1" applyFill="1"/>
    <xf numFmtId="0" fontId="62" fillId="24" borderId="0" xfId="189" applyFont="1" applyFill="1"/>
    <xf numFmtId="0" fontId="6" fillId="24" borderId="0" xfId="203" applyFont="1" applyFill="1"/>
    <xf numFmtId="0" fontId="10" fillId="24" borderId="0" xfId="203" applyFont="1" applyFill="1"/>
    <xf numFmtId="0" fontId="57" fillId="24" borderId="0" xfId="203" applyFont="1" applyFill="1"/>
    <xf numFmtId="0" fontId="58" fillId="24" borderId="0" xfId="203" applyFont="1" applyFill="1"/>
    <xf numFmtId="0" fontId="52" fillId="24" borderId="0" xfId="201" applyFont="1" applyFill="1"/>
    <xf numFmtId="173" fontId="52" fillId="24" borderId="0" xfId="188" applyNumberFormat="1" applyFont="1" applyFill="1" applyAlignment="1" applyProtection="1"/>
    <xf numFmtId="173" fontId="6" fillId="24" borderId="0" xfId="188" applyNumberFormat="1" applyFont="1" applyFill="1" applyAlignment="1" applyProtection="1"/>
    <xf numFmtId="0" fontId="47" fillId="24" borderId="0" xfId="203" applyFont="1" applyFill="1"/>
    <xf numFmtId="0" fontId="63" fillId="0" borderId="0" xfId="0" applyFont="1" applyAlignment="1">
      <alignment vertical="center"/>
    </xf>
    <xf numFmtId="0" fontId="47" fillId="24" borderId="0" xfId="193" applyFont="1" applyFill="1" applyAlignment="1">
      <alignment horizontal="right"/>
    </xf>
    <xf numFmtId="0" fontId="52" fillId="24" borderId="0" xfId="203" applyFont="1" applyFill="1"/>
    <xf numFmtId="1" fontId="6" fillId="24" borderId="0" xfId="197" applyNumberFormat="1" applyFont="1" applyFill="1"/>
    <xf numFmtId="0" fontId="58" fillId="24" borderId="0" xfId="197" applyFont="1" applyFill="1"/>
    <xf numFmtId="0" fontId="55" fillId="24" borderId="0" xfId="187" applyFont="1" applyFill="1" applyBorder="1" applyAlignment="1">
      <alignment horizontal="left" vertical="center"/>
    </xf>
    <xf numFmtId="0" fontId="54" fillId="24" borderId="0" xfId="193" applyFont="1" applyFill="1" applyBorder="1" applyAlignment="1">
      <alignment horizontal="centerContinuous" vertical="center"/>
    </xf>
    <xf numFmtId="169" fontId="53" fillId="24" borderId="0" xfId="197" applyNumberFormat="1" applyFont="1" applyFill="1" applyBorder="1" applyAlignment="1">
      <alignment horizontal="center" vertical="center" wrapText="1"/>
    </xf>
    <xf numFmtId="169" fontId="55" fillId="24" borderId="0" xfId="197" applyNumberFormat="1" applyFont="1" applyFill="1" applyBorder="1" applyAlignment="1">
      <alignment horizontal="center" vertical="center"/>
    </xf>
    <xf numFmtId="169" fontId="55" fillId="24" borderId="0" xfId="197" applyNumberFormat="1" applyFont="1" applyFill="1" applyBorder="1" applyAlignment="1">
      <alignment horizontal="center" vertical="center" wrapText="1"/>
    </xf>
    <xf numFmtId="0" fontId="64" fillId="24" borderId="0" xfId="197" applyFont="1" applyFill="1"/>
    <xf numFmtId="0" fontId="49" fillId="24" borderId="0" xfId="203" applyFont="1" applyFill="1" applyAlignment="1">
      <alignment horizontal="left" vertical="center"/>
    </xf>
    <xf numFmtId="0" fontId="49" fillId="24" borderId="0" xfId="203" applyFont="1" applyFill="1" applyAlignment="1">
      <alignment horizontal="centerContinuous" vertical="center"/>
    </xf>
    <xf numFmtId="0" fontId="49" fillId="24" borderId="0" xfId="0" applyFont="1" applyFill="1" applyBorder="1"/>
    <xf numFmtId="0" fontId="65" fillId="24" borderId="0" xfId="103" applyFont="1" applyFill="1" applyAlignment="1" applyProtection="1"/>
    <xf numFmtId="0" fontId="55" fillId="24" borderId="0" xfId="192" applyFont="1" applyFill="1"/>
    <xf numFmtId="3" fontId="47" fillId="24" borderId="16" xfId="197" applyNumberFormat="1" applyFont="1" applyFill="1" applyBorder="1" applyAlignment="1">
      <alignment horizontal="center" vertical="center"/>
    </xf>
    <xf numFmtId="3" fontId="47" fillId="24" borderId="17" xfId="197" applyNumberFormat="1" applyFont="1" applyFill="1" applyBorder="1" applyAlignment="1">
      <alignment horizontal="center" vertical="center"/>
    </xf>
    <xf numFmtId="0" fontId="6" fillId="24" borderId="19" xfId="192" applyFont="1" applyFill="1" applyBorder="1" applyAlignment="1">
      <alignment horizontal="center"/>
    </xf>
    <xf numFmtId="0" fontId="53" fillId="24" borderId="19" xfId="196" applyFont="1" applyFill="1" applyBorder="1" applyAlignment="1">
      <alignment vertical="center"/>
    </xf>
    <xf numFmtId="3" fontId="47" fillId="24" borderId="23" xfId="197" applyNumberFormat="1" applyFont="1" applyFill="1" applyBorder="1" applyAlignment="1">
      <alignment horizontal="center" vertical="center"/>
    </xf>
    <xf numFmtId="3" fontId="47" fillId="24" borderId="0" xfId="197" applyNumberFormat="1" applyFont="1" applyFill="1" applyBorder="1" applyAlignment="1">
      <alignment horizontal="center" vertical="center"/>
    </xf>
    <xf numFmtId="0" fontId="47" fillId="24" borderId="19" xfId="196" applyFont="1" applyFill="1" applyBorder="1" applyAlignment="1">
      <alignment vertical="center" wrapText="1"/>
    </xf>
    <xf numFmtId="3" fontId="53" fillId="24" borderId="23" xfId="197" applyNumberFormat="1" applyFont="1" applyFill="1" applyBorder="1" applyAlignment="1">
      <alignment horizontal="center" vertical="center"/>
    </xf>
    <xf numFmtId="3" fontId="53" fillId="24" borderId="0" xfId="197" applyNumberFormat="1" applyFont="1" applyFill="1" applyBorder="1" applyAlignment="1">
      <alignment horizontal="center" vertical="center"/>
    </xf>
    <xf numFmtId="0" fontId="53" fillId="24" borderId="19" xfId="196" applyFont="1" applyFill="1" applyBorder="1" applyAlignment="1">
      <alignment vertical="center" wrapText="1"/>
    </xf>
    <xf numFmtId="0" fontId="62" fillId="24" borderId="0" xfId="193" applyFont="1" applyFill="1" applyAlignment="1">
      <alignment horizontal="right"/>
    </xf>
    <xf numFmtId="0" fontId="53" fillId="24" borderId="0" xfId="192" applyFont="1" applyFill="1" applyBorder="1" applyAlignment="1">
      <alignment horizontal="right" vertical="center"/>
    </xf>
    <xf numFmtId="0" fontId="47" fillId="24" borderId="0" xfId="192" applyFont="1" applyFill="1" applyBorder="1"/>
    <xf numFmtId="170" fontId="58" fillId="24" borderId="0" xfId="192" applyNumberFormat="1" applyFont="1" applyFill="1" applyAlignment="1">
      <alignment horizontal="right" vertical="center"/>
    </xf>
    <xf numFmtId="170" fontId="47" fillId="24" borderId="0" xfId="192" applyNumberFormat="1" applyFont="1" applyFill="1" applyAlignment="1">
      <alignment horizontal="right" vertical="center"/>
    </xf>
    <xf numFmtId="0" fontId="47" fillId="24" borderId="0" xfId="192" applyFont="1" applyFill="1" applyAlignment="1">
      <alignment horizontal="right" vertical="center"/>
    </xf>
    <xf numFmtId="3" fontId="47" fillId="24" borderId="0" xfId="192" applyNumberFormat="1" applyFont="1" applyFill="1" applyBorder="1"/>
    <xf numFmtId="0" fontId="66" fillId="24" borderId="0" xfId="197" applyFont="1" applyFill="1"/>
    <xf numFmtId="169" fontId="47" fillId="24" borderId="0" xfId="192" applyNumberFormat="1" applyFont="1" applyFill="1" applyAlignment="1">
      <alignment horizontal="right" vertical="center"/>
    </xf>
    <xf numFmtId="0" fontId="52" fillId="24" borderId="0" xfId="192" applyFont="1" applyFill="1"/>
    <xf numFmtId="0" fontId="48" fillId="24" borderId="0" xfId="192" applyFont="1" applyFill="1" applyBorder="1" applyAlignment="1">
      <alignment horizontal="left" vertical="center"/>
    </xf>
    <xf numFmtId="0" fontId="58" fillId="24" borderId="0" xfId="192" applyFont="1" applyFill="1" applyAlignment="1">
      <alignment horizontal="left" vertical="center"/>
    </xf>
    <xf numFmtId="0" fontId="6" fillId="24" borderId="0" xfId="192" applyFont="1" applyFill="1" applyAlignment="1">
      <alignment horizontal="left" vertical="center"/>
    </xf>
    <xf numFmtId="0" fontId="49" fillId="24" borderId="0" xfId="192" applyFont="1" applyFill="1" applyAlignment="1">
      <alignment horizontal="left" vertical="center"/>
    </xf>
    <xf numFmtId="0" fontId="49" fillId="24" borderId="0" xfId="203" applyFont="1" applyFill="1" applyBorder="1" applyAlignment="1">
      <alignment horizontal="left" vertical="center"/>
    </xf>
    <xf numFmtId="0" fontId="49" fillId="24" borderId="0" xfId="192" applyFont="1" applyFill="1" applyBorder="1" applyAlignment="1">
      <alignment horizontal="left" vertical="center"/>
    </xf>
    <xf numFmtId="0" fontId="49" fillId="24" borderId="0" xfId="192" applyFont="1" applyFill="1"/>
    <xf numFmtId="0" fontId="52" fillId="24" borderId="0" xfId="192" applyFont="1" applyFill="1" applyAlignment="1">
      <alignment horizontal="left" vertical="center"/>
    </xf>
    <xf numFmtId="0" fontId="47" fillId="24" borderId="0" xfId="203" applyFont="1" applyFill="1" applyAlignment="1">
      <alignment horizontal="left" vertical="center"/>
    </xf>
    <xf numFmtId="0" fontId="47" fillId="24" borderId="0" xfId="192" applyFont="1" applyFill="1" applyBorder="1" applyAlignment="1">
      <alignment horizontal="left" vertical="center"/>
    </xf>
    <xf numFmtId="0" fontId="6" fillId="24" borderId="0" xfId="192" applyFont="1" applyFill="1"/>
    <xf numFmtId="0" fontId="60" fillId="24" borderId="0" xfId="192" applyFont="1" applyFill="1" applyBorder="1" applyAlignment="1">
      <alignment horizontal="right" vertical="center"/>
    </xf>
    <xf numFmtId="0" fontId="60" fillId="24" borderId="0" xfId="192" applyFont="1" applyFill="1" applyAlignment="1">
      <alignment horizontal="right" vertical="center"/>
    </xf>
    <xf numFmtId="0" fontId="60" fillId="24" borderId="0" xfId="192" applyFont="1" applyFill="1" applyAlignment="1">
      <alignment horizontal="center"/>
    </xf>
    <xf numFmtId="0" fontId="67" fillId="24" borderId="0" xfId="192" applyFont="1" applyFill="1"/>
    <xf numFmtId="0" fontId="47" fillId="24" borderId="0" xfId="192" applyFont="1" applyFill="1" applyAlignment="1">
      <alignment vertical="center"/>
    </xf>
    <xf numFmtId="0" fontId="67" fillId="24" borderId="0" xfId="192" applyFont="1" applyFill="1" applyAlignment="1">
      <alignment vertical="center"/>
    </xf>
    <xf numFmtId="0" fontId="48" fillId="24" borderId="0" xfId="192" applyFont="1" applyFill="1" applyAlignment="1">
      <alignment vertical="center"/>
    </xf>
    <xf numFmtId="0" fontId="47" fillId="24" borderId="19" xfId="192" applyFont="1" applyFill="1" applyBorder="1" applyAlignment="1">
      <alignment horizontal="center" vertical="center"/>
    </xf>
    <xf numFmtId="0" fontId="58" fillId="24" borderId="0" xfId="192" applyFont="1" applyFill="1"/>
    <xf numFmtId="0" fontId="53" fillId="24" borderId="0" xfId="192" applyFont="1" applyFill="1"/>
    <xf numFmtId="0" fontId="68" fillId="24" borderId="0" xfId="192" applyFont="1" applyFill="1"/>
    <xf numFmtId="0" fontId="50" fillId="24" borderId="0" xfId="192" applyFont="1" applyFill="1"/>
    <xf numFmtId="0" fontId="69" fillId="24" borderId="0" xfId="197" applyFont="1" applyFill="1"/>
    <xf numFmtId="3" fontId="66" fillId="24" borderId="0" xfId="197" applyNumberFormat="1" applyFont="1" applyFill="1" applyBorder="1" applyAlignment="1">
      <alignment horizontal="center" vertical="center"/>
    </xf>
    <xf numFmtId="0" fontId="57" fillId="30" borderId="0" xfId="203" applyFont="1" applyFill="1"/>
    <xf numFmtId="0" fontId="47" fillId="30" borderId="0" xfId="203" applyFont="1" applyFill="1"/>
    <xf numFmtId="0" fontId="48" fillId="30" borderId="0" xfId="203" applyFont="1" applyFill="1"/>
    <xf numFmtId="1" fontId="6" fillId="30" borderId="0" xfId="195" applyNumberFormat="1" applyFont="1" applyFill="1" applyBorder="1" applyAlignment="1">
      <alignment horizontal="center" vertical="center"/>
    </xf>
    <xf numFmtId="0" fontId="53" fillId="24" borderId="20" xfId="196" applyFont="1" applyFill="1" applyBorder="1" applyAlignment="1">
      <alignment vertical="center" wrapText="1"/>
    </xf>
    <xf numFmtId="3" fontId="53" fillId="24" borderId="24" xfId="197" applyNumberFormat="1" applyFont="1" applyFill="1" applyBorder="1" applyAlignment="1">
      <alignment horizontal="center" vertical="center"/>
    </xf>
    <xf numFmtId="3" fontId="53" fillId="24" borderId="21" xfId="197" applyNumberFormat="1" applyFont="1" applyFill="1" applyBorder="1" applyAlignment="1">
      <alignment horizontal="center" vertical="center"/>
    </xf>
    <xf numFmtId="0" fontId="47" fillId="24" borderId="19" xfId="79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24" borderId="0" xfId="197" applyFont="1" applyFill="1" applyBorder="1"/>
    <xf numFmtId="0" fontId="63" fillId="0" borderId="0" xfId="0" applyFont="1" applyBorder="1" applyAlignment="1">
      <alignment vertical="center"/>
    </xf>
    <xf numFmtId="0" fontId="58" fillId="24" borderId="16" xfId="79" applyFont="1" applyFill="1" applyBorder="1" applyAlignment="1">
      <alignment horizontal="center" vertical="center" wrapText="1"/>
    </xf>
    <xf numFmtId="1" fontId="52" fillId="24" borderId="0" xfId="194" applyNumberFormat="1" applyFont="1" applyFill="1" applyBorder="1" applyAlignment="1">
      <alignment horizontal="left" vertical="center"/>
    </xf>
    <xf numFmtId="1" fontId="52" fillId="24" borderId="0" xfId="202" applyNumberFormat="1" applyFont="1" applyFill="1" applyBorder="1" applyAlignment="1">
      <alignment horizontal="left" vertical="center"/>
    </xf>
    <xf numFmtId="1" fontId="52" fillId="24" borderId="0" xfId="200" applyNumberFormat="1" applyFont="1" applyFill="1" applyBorder="1" applyAlignment="1">
      <alignment horizontal="left" vertical="center"/>
    </xf>
    <xf numFmtId="0" fontId="6" fillId="24" borderId="0" xfId="197" applyFont="1" applyFill="1" applyBorder="1" applyAlignment="1">
      <alignment horizontal="center" vertical="center"/>
    </xf>
    <xf numFmtId="0" fontId="58" fillId="24" borderId="17" xfId="79" applyFont="1" applyFill="1" applyBorder="1" applyAlignment="1">
      <alignment horizontal="center" vertical="center" wrapText="1"/>
    </xf>
    <xf numFmtId="0" fontId="58" fillId="24" borderId="17" xfId="203" applyFont="1" applyFill="1" applyBorder="1" applyAlignment="1">
      <alignment horizontal="center" vertical="center"/>
    </xf>
    <xf numFmtId="0" fontId="58" fillId="24" borderId="17" xfId="79" applyFont="1" applyFill="1" applyBorder="1" applyAlignment="1">
      <alignment horizontal="center" vertical="center"/>
    </xf>
    <xf numFmtId="0" fontId="58" fillId="24" borderId="0" xfId="203" applyFont="1" applyFill="1" applyBorder="1" applyAlignment="1">
      <alignment horizontal="center" vertical="center"/>
    </xf>
    <xf numFmtId="0" fontId="58" fillId="24" borderId="21" xfId="203" applyFont="1" applyFill="1" applyBorder="1" applyAlignment="1">
      <alignment horizontal="center" vertical="center"/>
    </xf>
    <xf numFmtId="0" fontId="57" fillId="24" borderId="18" xfId="203" applyFont="1" applyFill="1" applyBorder="1" applyAlignment="1">
      <alignment horizontal="left" vertical="center"/>
    </xf>
    <xf numFmtId="1" fontId="6" fillId="24" borderId="0" xfId="198" applyNumberFormat="1" applyFont="1" applyFill="1" applyBorder="1" applyAlignment="1">
      <alignment horizontal="center" vertical="center"/>
    </xf>
    <xf numFmtId="0" fontId="66" fillId="24" borderId="0" xfId="197" applyFont="1" applyFill="1" applyBorder="1"/>
    <xf numFmtId="0" fontId="66" fillId="0" borderId="0" xfId="0" applyFont="1" applyBorder="1" applyAlignment="1">
      <alignment vertical="center"/>
    </xf>
    <xf numFmtId="1" fontId="6" fillId="24" borderId="0" xfId="194" applyNumberFormat="1" applyFont="1" applyFill="1" applyBorder="1" applyAlignment="1">
      <alignment vertical="center"/>
    </xf>
    <xf numFmtId="1" fontId="52" fillId="24" borderId="0" xfId="194" applyNumberFormat="1" applyFont="1" applyFill="1" applyBorder="1" applyAlignment="1">
      <alignment vertical="center"/>
    </xf>
    <xf numFmtId="1" fontId="70" fillId="24" borderId="28" xfId="194" applyNumberFormat="1" applyFont="1" applyFill="1" applyBorder="1" applyAlignment="1">
      <alignment horizontal="left" vertical="center"/>
    </xf>
    <xf numFmtId="1" fontId="52" fillId="24" borderId="23" xfId="194" applyNumberFormat="1" applyFont="1" applyFill="1" applyBorder="1" applyAlignment="1">
      <alignment horizontal="left" vertical="center"/>
    </xf>
    <xf numFmtId="0" fontId="57" fillId="24" borderId="17" xfId="203" applyFont="1" applyFill="1" applyBorder="1" applyAlignment="1">
      <alignment horizontal="left" vertical="center"/>
    </xf>
    <xf numFmtId="0" fontId="58" fillId="24" borderId="24" xfId="79" applyFont="1" applyFill="1" applyBorder="1" applyAlignment="1">
      <alignment horizontal="center" vertical="center" wrapText="1"/>
    </xf>
    <xf numFmtId="0" fontId="57" fillId="24" borderId="21" xfId="203" applyFont="1" applyFill="1" applyBorder="1" applyAlignment="1">
      <alignment horizontal="left" vertical="center"/>
    </xf>
    <xf numFmtId="0" fontId="58" fillId="24" borderId="21" xfId="79" applyFont="1" applyFill="1" applyBorder="1" applyAlignment="1">
      <alignment horizontal="center" vertical="center"/>
    </xf>
    <xf numFmtId="1" fontId="52" fillId="24" borderId="27" xfId="194" applyNumberFormat="1" applyFont="1" applyFill="1" applyBorder="1" applyAlignment="1">
      <alignment horizontal="left" vertical="center"/>
    </xf>
    <xf numFmtId="1" fontId="52" fillId="24" borderId="28" xfId="194" applyNumberFormat="1" applyFont="1" applyFill="1" applyBorder="1" applyAlignment="1">
      <alignment horizontal="left" vertical="center"/>
    </xf>
    <xf numFmtId="1" fontId="6" fillId="24" borderId="27" xfId="195" applyNumberFormat="1" applyFont="1" applyFill="1" applyBorder="1" applyAlignment="1">
      <alignment horizontal="center" vertical="center"/>
    </xf>
    <xf numFmtId="1" fontId="6" fillId="24" borderId="28" xfId="195" applyNumberFormat="1" applyFont="1" applyFill="1" applyBorder="1" applyAlignment="1">
      <alignment horizontal="center" vertical="center"/>
    </xf>
    <xf numFmtId="3" fontId="6" fillId="24" borderId="28" xfId="197" applyNumberFormat="1" applyFont="1" applyFill="1" applyBorder="1" applyAlignment="1">
      <alignment horizontal="center" vertical="center"/>
    </xf>
    <xf numFmtId="0" fontId="70" fillId="24" borderId="19" xfId="192" applyFont="1" applyFill="1" applyBorder="1" applyAlignment="1">
      <alignment horizontal="right" vertical="center"/>
    </xf>
    <xf numFmtId="0" fontId="70" fillId="30" borderId="19" xfId="192" applyFont="1" applyFill="1" applyBorder="1" applyAlignment="1">
      <alignment horizontal="right" vertical="center"/>
    </xf>
    <xf numFmtId="0" fontId="53" fillId="30" borderId="19" xfId="196" applyFont="1" applyFill="1" applyBorder="1" applyAlignment="1">
      <alignment horizontal="left" vertical="center"/>
    </xf>
    <xf numFmtId="0" fontId="53" fillId="30" borderId="19" xfId="196" applyFont="1" applyFill="1" applyBorder="1" applyAlignment="1">
      <alignment vertical="center" wrapText="1"/>
    </xf>
    <xf numFmtId="0" fontId="53" fillId="24" borderId="0" xfId="192" applyFont="1" applyFill="1" applyBorder="1" applyAlignment="1">
      <alignment horizontal="center" vertical="center"/>
    </xf>
    <xf numFmtId="0" fontId="53" fillId="24" borderId="0" xfId="196" applyFont="1" applyFill="1" applyBorder="1" applyAlignment="1">
      <alignment vertical="center" wrapText="1"/>
    </xf>
    <xf numFmtId="0" fontId="62" fillId="24" borderId="0" xfId="192" applyFont="1" applyFill="1" applyBorder="1" applyAlignment="1">
      <alignment horizontal="center" vertical="center"/>
    </xf>
    <xf numFmtId="0" fontId="62" fillId="24" borderId="0" xfId="196" applyFont="1" applyFill="1" applyBorder="1" applyAlignment="1">
      <alignment vertical="center" wrapText="1"/>
    </xf>
    <xf numFmtId="0" fontId="62" fillId="24" borderId="0" xfId="196" applyFont="1" applyFill="1" applyBorder="1" applyAlignment="1">
      <alignment horizontal="left" vertical="center" wrapText="1"/>
    </xf>
    <xf numFmtId="0" fontId="58" fillId="24" borderId="0" xfId="196" applyFont="1" applyFill="1" applyBorder="1" applyAlignment="1">
      <alignment vertical="center" wrapText="1"/>
    </xf>
    <xf numFmtId="0" fontId="62" fillId="24" borderId="0" xfId="196" applyFont="1" applyFill="1" applyBorder="1" applyAlignment="1">
      <alignment horizontal="left" vertical="center"/>
    </xf>
    <xf numFmtId="0" fontId="58" fillId="24" borderId="0" xfId="192" applyFont="1" applyFill="1" applyBorder="1" applyAlignment="1">
      <alignment horizontal="center" vertical="center"/>
    </xf>
    <xf numFmtId="0" fontId="62" fillId="0" borderId="0" xfId="196" applyFont="1" applyFill="1" applyBorder="1" applyAlignment="1">
      <alignment vertical="center" wrapText="1"/>
    </xf>
    <xf numFmtId="170" fontId="58" fillId="24" borderId="0" xfId="191" applyNumberFormat="1" applyFont="1" applyFill="1" applyBorder="1" applyAlignment="1">
      <alignment horizontal="left"/>
    </xf>
    <xf numFmtId="0" fontId="62" fillId="24" borderId="21" xfId="196" applyFont="1" applyFill="1" applyBorder="1" applyAlignment="1">
      <alignment vertical="center" wrapText="1"/>
    </xf>
    <xf numFmtId="0" fontId="62" fillId="24" borderId="21" xfId="192" applyFont="1" applyFill="1" applyBorder="1" applyAlignment="1">
      <alignment horizontal="center" vertical="center"/>
    </xf>
    <xf numFmtId="3" fontId="53" fillId="30" borderId="23" xfId="197" applyNumberFormat="1" applyFont="1" applyFill="1" applyBorder="1" applyAlignment="1">
      <alignment horizontal="center" vertical="center"/>
    </xf>
    <xf numFmtId="3" fontId="53" fillId="30" borderId="0" xfId="197" applyNumberFormat="1" applyFont="1" applyFill="1" applyBorder="1" applyAlignment="1">
      <alignment horizontal="center" vertical="center"/>
    </xf>
    <xf numFmtId="169" fontId="55" fillId="24" borderId="0" xfId="192" applyNumberFormat="1" applyFont="1" applyFill="1" applyBorder="1" applyAlignment="1">
      <alignment horizontal="center" vertical="center"/>
    </xf>
    <xf numFmtId="0" fontId="70" fillId="30" borderId="20" xfId="192" applyFont="1" applyFill="1" applyBorder="1" applyAlignment="1">
      <alignment horizontal="right" vertical="center"/>
    </xf>
    <xf numFmtId="3" fontId="47" fillId="24" borderId="24" xfId="197" applyNumberFormat="1" applyFont="1" applyFill="1" applyBorder="1" applyAlignment="1">
      <alignment horizontal="center" vertical="center"/>
    </xf>
    <xf numFmtId="3" fontId="47" fillId="24" borderId="21" xfId="197" applyNumberFormat="1" applyFont="1" applyFill="1" applyBorder="1" applyAlignment="1">
      <alignment horizontal="center" vertical="center"/>
    </xf>
    <xf numFmtId="0" fontId="71" fillId="24" borderId="0" xfId="197" applyFont="1" applyFill="1"/>
    <xf numFmtId="0" fontId="59" fillId="24" borderId="0" xfId="192" applyFont="1" applyFill="1" applyBorder="1"/>
    <xf numFmtId="0" fontId="54" fillId="24" borderId="0" xfId="187" applyFont="1" applyFill="1" applyBorder="1" applyAlignment="1">
      <alignment horizontal="center" vertical="center"/>
    </xf>
    <xf numFmtId="0" fontId="49" fillId="30" borderId="0" xfId="197" applyFont="1" applyFill="1"/>
    <xf numFmtId="0" fontId="48" fillId="30" borderId="0" xfId="197" applyFont="1" applyFill="1"/>
    <xf numFmtId="0" fontId="60" fillId="24" borderId="19" xfId="192" applyFont="1" applyFill="1" applyBorder="1" applyAlignment="1">
      <alignment horizontal="center" vertical="center"/>
    </xf>
    <xf numFmtId="0" fontId="60" fillId="24" borderId="20" xfId="192" applyFont="1" applyFill="1" applyBorder="1" applyAlignment="1">
      <alignment horizontal="center" vertical="center"/>
    </xf>
    <xf numFmtId="1" fontId="66" fillId="24" borderId="0" xfId="195" applyNumberFormat="1" applyFont="1" applyFill="1" applyBorder="1" applyAlignment="1">
      <alignment horizontal="center" vertical="center"/>
    </xf>
    <xf numFmtId="0" fontId="6" fillId="24" borderId="19" xfId="197" applyFont="1" applyFill="1" applyBorder="1" applyAlignment="1">
      <alignment horizontal="center" vertical="center"/>
    </xf>
    <xf numFmtId="0" fontId="6" fillId="24" borderId="20" xfId="197" applyFont="1" applyFill="1" applyBorder="1" applyAlignment="1">
      <alignment horizontal="center" vertical="center"/>
    </xf>
    <xf numFmtId="0" fontId="58" fillId="24" borderId="21" xfId="79" applyFont="1" applyFill="1" applyBorder="1" applyAlignment="1">
      <alignment horizontal="center" vertical="center" wrapText="1"/>
    </xf>
    <xf numFmtId="3" fontId="71" fillId="24" borderId="21" xfId="197" applyNumberFormat="1" applyFont="1" applyFill="1" applyBorder="1" applyAlignment="1">
      <alignment horizontal="center" vertical="center"/>
    </xf>
    <xf numFmtId="1" fontId="52" fillId="24" borderId="28" xfId="194" applyNumberFormat="1" applyFont="1" applyFill="1" applyBorder="1" applyAlignment="1">
      <alignment vertical="center"/>
    </xf>
    <xf numFmtId="1" fontId="6" fillId="24" borderId="28" xfId="198" applyNumberFormat="1" applyFont="1" applyFill="1" applyBorder="1" applyAlignment="1">
      <alignment horizontal="center" vertical="center"/>
    </xf>
    <xf numFmtId="0" fontId="53" fillId="24" borderId="19" xfId="192" applyFont="1" applyFill="1" applyBorder="1" applyAlignment="1">
      <alignment horizontal="right" vertical="center"/>
    </xf>
    <xf numFmtId="0" fontId="72" fillId="0" borderId="0" xfId="0" applyFont="1"/>
    <xf numFmtId="0" fontId="73" fillId="0" borderId="0" xfId="0" applyFont="1" applyAlignment="1">
      <alignment vertical="center"/>
    </xf>
    <xf numFmtId="0" fontId="6" fillId="30" borderId="0" xfId="197" applyFont="1" applyFill="1"/>
    <xf numFmtId="0" fontId="71" fillId="24" borderId="0" xfId="192" applyFont="1" applyFill="1"/>
    <xf numFmtId="0" fontId="57" fillId="24" borderId="0" xfId="203" applyFont="1" applyFill="1" applyBorder="1" applyAlignment="1">
      <alignment horizontal="left" vertical="center"/>
    </xf>
    <xf numFmtId="0" fontId="52" fillId="24" borderId="0" xfId="0" applyFont="1" applyFill="1" applyBorder="1" applyAlignment="1">
      <alignment wrapText="1"/>
    </xf>
    <xf numFmtId="0" fontId="58" fillId="24" borderId="0" xfId="190" applyFont="1" applyFill="1" applyBorder="1" applyAlignment="1">
      <alignment horizontal="center" vertical="center"/>
    </xf>
    <xf numFmtId="0" fontId="52" fillId="24" borderId="0" xfId="192" applyFont="1" applyFill="1" applyBorder="1" applyAlignment="1">
      <alignment horizontal="center"/>
    </xf>
    <xf numFmtId="0" fontId="62" fillId="24" borderId="0" xfId="196" applyFont="1" applyFill="1" applyBorder="1" applyAlignment="1">
      <alignment vertical="center"/>
    </xf>
    <xf numFmtId="0" fontId="53" fillId="30" borderId="0" xfId="192" applyFont="1" applyFill="1" applyBorder="1" applyAlignment="1">
      <alignment horizontal="right" vertical="center"/>
    </xf>
    <xf numFmtId="0" fontId="70" fillId="24" borderId="0" xfId="192" applyFont="1" applyFill="1" applyBorder="1" applyAlignment="1">
      <alignment horizontal="center" vertical="center"/>
    </xf>
    <xf numFmtId="0" fontId="52" fillId="24" borderId="17" xfId="0" applyFont="1" applyFill="1" applyBorder="1" applyAlignment="1">
      <alignment wrapText="1"/>
    </xf>
    <xf numFmtId="0" fontId="58" fillId="24" borderId="17" xfId="190" applyFont="1" applyFill="1" applyBorder="1" applyAlignment="1">
      <alignment horizontal="center" vertical="center"/>
    </xf>
    <xf numFmtId="1" fontId="47" fillId="24" borderId="17" xfId="193" applyNumberFormat="1" applyFont="1" applyFill="1" applyBorder="1" applyAlignment="1">
      <alignment horizontal="center" vertical="center"/>
    </xf>
    <xf numFmtId="1" fontId="47" fillId="24" borderId="16" xfId="193" applyNumberFormat="1" applyFont="1" applyFill="1" applyBorder="1" applyAlignment="1">
      <alignment horizontal="center" vertical="center"/>
    </xf>
    <xf numFmtId="0" fontId="6" fillId="24" borderId="18" xfId="0" applyFont="1" applyFill="1" applyBorder="1" applyAlignment="1">
      <alignment wrapText="1"/>
    </xf>
    <xf numFmtId="0" fontId="62" fillId="24" borderId="0" xfId="192" applyFont="1" applyFill="1" applyBorder="1" applyAlignment="1">
      <alignment horizontal="center"/>
    </xf>
    <xf numFmtId="0" fontId="53" fillId="24" borderId="19" xfId="192" applyFont="1" applyFill="1" applyBorder="1" applyAlignment="1">
      <alignment horizontal="center"/>
    </xf>
    <xf numFmtId="0" fontId="53" fillId="0" borderId="19" xfId="196" applyFont="1" applyFill="1" applyBorder="1" applyAlignment="1">
      <alignment vertical="center" wrapText="1"/>
    </xf>
    <xf numFmtId="0" fontId="53" fillId="30" borderId="20" xfId="196" applyFont="1" applyFill="1" applyBorder="1" applyAlignment="1">
      <alignment vertical="center" wrapText="1"/>
    </xf>
    <xf numFmtId="1" fontId="53" fillId="24" borderId="28" xfId="195" applyNumberFormat="1" applyFont="1" applyFill="1" applyBorder="1" applyAlignment="1">
      <alignment horizontal="center" vertical="center"/>
    </xf>
    <xf numFmtId="0" fontId="69" fillId="30" borderId="0" xfId="197" applyFont="1" applyFill="1"/>
    <xf numFmtId="3" fontId="53" fillId="24" borderId="28" xfId="197" applyNumberFormat="1" applyFont="1" applyFill="1" applyBorder="1" applyAlignment="1">
      <alignment horizontal="center" vertical="center"/>
    </xf>
    <xf numFmtId="0" fontId="59" fillId="30" borderId="0" xfId="192" applyFont="1" applyFill="1"/>
    <xf numFmtId="3" fontId="6" fillId="30" borderId="0" xfId="197" applyNumberFormat="1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3" fontId="71" fillId="30" borderId="21" xfId="197" applyNumberFormat="1" applyFont="1" applyFill="1" applyBorder="1" applyAlignment="1">
      <alignment horizontal="center" vertical="center"/>
    </xf>
    <xf numFmtId="0" fontId="66" fillId="24" borderId="0" xfId="0" applyFont="1" applyFill="1" applyBorder="1"/>
    <xf numFmtId="0" fontId="66" fillId="24" borderId="0" xfId="0" applyFont="1" applyFill="1"/>
    <xf numFmtId="0" fontId="47" fillId="24" borderId="18" xfId="79" applyFont="1" applyFill="1" applyBorder="1" applyAlignment="1">
      <alignment horizontal="center" vertical="center" wrapText="1"/>
    </xf>
    <xf numFmtId="0" fontId="47" fillId="24" borderId="18" xfId="79" applyFont="1" applyFill="1" applyBorder="1" applyAlignment="1">
      <alignment horizontal="center" vertical="center" wrapText="1"/>
    </xf>
    <xf numFmtId="0" fontId="66" fillId="30" borderId="0" xfId="197" applyFont="1" applyFill="1"/>
    <xf numFmtId="0" fontId="71" fillId="30" borderId="0" xfId="197" applyFont="1" applyFill="1"/>
    <xf numFmtId="0" fontId="57" fillId="24" borderId="0" xfId="203" applyFont="1" applyFill="1" applyBorder="1" applyAlignment="1">
      <alignment horizontal="centerContinuous" vertical="center"/>
    </xf>
    <xf numFmtId="0" fontId="58" fillId="24" borderId="0" xfId="203" applyFont="1" applyFill="1" applyBorder="1" applyAlignment="1">
      <alignment horizontal="centerContinuous" vertical="center"/>
    </xf>
    <xf numFmtId="0" fontId="52" fillId="24" borderId="0" xfId="197" applyFont="1" applyFill="1" applyBorder="1"/>
    <xf numFmtId="0" fontId="59" fillId="24" borderId="0" xfId="197" applyFont="1" applyFill="1" applyBorder="1"/>
    <xf numFmtId="0" fontId="6" fillId="24" borderId="23" xfId="191" applyFont="1" applyFill="1" applyBorder="1" applyAlignment="1">
      <alignment horizontal="left" vertical="center"/>
    </xf>
    <xf numFmtId="3" fontId="6" fillId="24" borderId="0" xfId="197" applyNumberFormat="1" applyFont="1" applyFill="1" applyBorder="1"/>
    <xf numFmtId="0" fontId="57" fillId="24" borderId="0" xfId="203" applyFont="1" applyFill="1" applyBorder="1"/>
    <xf numFmtId="0" fontId="58" fillId="24" borderId="0" xfId="203" applyFont="1" applyFill="1" applyBorder="1"/>
    <xf numFmtId="0" fontId="52" fillId="24" borderId="0" xfId="201" applyFont="1" applyFill="1" applyBorder="1"/>
    <xf numFmtId="173" fontId="52" fillId="24" borderId="0" xfId="188" applyNumberFormat="1" applyFont="1" applyFill="1" applyBorder="1" applyAlignment="1" applyProtection="1"/>
    <xf numFmtId="173" fontId="6" fillId="24" borderId="0" xfId="188" applyNumberFormat="1" applyFont="1" applyFill="1" applyBorder="1" applyAlignment="1" applyProtection="1"/>
    <xf numFmtId="0" fontId="47" fillId="24" borderId="0" xfId="203" applyFont="1" applyFill="1" applyBorder="1"/>
    <xf numFmtId="3" fontId="57" fillId="24" borderId="0" xfId="203" applyNumberFormat="1" applyFont="1" applyFill="1" applyBorder="1"/>
    <xf numFmtId="0" fontId="61" fillId="24" borderId="0" xfId="203" applyFont="1" applyFill="1" applyBorder="1"/>
    <xf numFmtId="0" fontId="62" fillId="24" borderId="0" xfId="197" applyFont="1" applyFill="1" applyBorder="1"/>
    <xf numFmtId="0" fontId="62" fillId="24" borderId="0" xfId="203" applyFont="1" applyFill="1" applyBorder="1"/>
    <xf numFmtId="0" fontId="62" fillId="24" borderId="0" xfId="189" applyFont="1" applyFill="1" applyBorder="1"/>
    <xf numFmtId="0" fontId="6" fillId="24" borderId="0" xfId="203" applyFont="1" applyFill="1" applyBorder="1"/>
    <xf numFmtId="0" fontId="10" fillId="24" borderId="0" xfId="203" applyFont="1" applyFill="1" applyBorder="1"/>
    <xf numFmtId="0" fontId="47" fillId="30" borderId="0" xfId="193" applyFont="1" applyFill="1" applyBorder="1" applyAlignment="1">
      <alignment horizontal="right"/>
    </xf>
    <xf numFmtId="0" fontId="72" fillId="0" borderId="0" xfId="0" applyFont="1" applyBorder="1"/>
    <xf numFmtId="0" fontId="58" fillId="30" borderId="0" xfId="193" applyFont="1" applyFill="1" applyBorder="1" applyAlignment="1">
      <alignment horizontal="right"/>
    </xf>
    <xf numFmtId="1" fontId="52" fillId="30" borderId="0" xfId="196" applyNumberFormat="1" applyFont="1" applyFill="1" applyBorder="1"/>
    <xf numFmtId="1" fontId="6" fillId="30" borderId="0" xfId="196" applyNumberFormat="1" applyFont="1" applyFill="1" applyBorder="1"/>
    <xf numFmtId="0" fontId="53" fillId="24" borderId="0" xfId="197" applyFont="1" applyFill="1" applyBorder="1"/>
    <xf numFmtId="0" fontId="63" fillId="30" borderId="0" xfId="0" applyFont="1" applyFill="1" applyBorder="1" applyAlignment="1">
      <alignment vertical="center"/>
    </xf>
    <xf numFmtId="0" fontId="57" fillId="24" borderId="22" xfId="203" applyFont="1" applyFill="1" applyBorder="1" applyAlignment="1">
      <alignment horizontal="left" vertical="center"/>
    </xf>
    <xf numFmtId="0" fontId="57" fillId="24" borderId="26" xfId="203" applyFont="1" applyFill="1" applyBorder="1" applyAlignment="1">
      <alignment horizontal="left" vertical="center"/>
    </xf>
    <xf numFmtId="1" fontId="6" fillId="24" borderId="22" xfId="194" applyNumberFormat="1" applyFont="1" applyFill="1" applyBorder="1" applyAlignment="1">
      <alignment horizontal="left" vertical="center"/>
    </xf>
    <xf numFmtId="1" fontId="6" fillId="24" borderId="25" xfId="194" applyNumberFormat="1" applyFont="1" applyFill="1" applyBorder="1" applyAlignment="1">
      <alignment horizontal="left" vertical="center"/>
    </xf>
    <xf numFmtId="1" fontId="53" fillId="24" borderId="29" xfId="194" applyNumberFormat="1" applyFont="1" applyFill="1" applyBorder="1" applyAlignment="1">
      <alignment horizontal="left" vertical="center" wrapText="1"/>
    </xf>
    <xf numFmtId="0" fontId="47" fillId="24" borderId="19" xfId="79" applyFont="1" applyFill="1" applyBorder="1" applyAlignment="1">
      <alignment horizontal="center" vertical="center" wrapText="1"/>
    </xf>
    <xf numFmtId="1" fontId="6" fillId="24" borderId="22" xfId="194" applyNumberFormat="1" applyFont="1" applyFill="1" applyBorder="1" applyAlignment="1">
      <alignment vertical="center"/>
    </xf>
    <xf numFmtId="1" fontId="6" fillId="24" borderId="25" xfId="194" applyNumberFormat="1" applyFont="1" applyFill="1" applyBorder="1" applyAlignment="1">
      <alignment vertical="center"/>
    </xf>
    <xf numFmtId="1" fontId="53" fillId="24" borderId="29" xfId="194" applyNumberFormat="1" applyFont="1" applyFill="1" applyBorder="1" applyAlignment="1">
      <alignment vertical="center" wrapText="1"/>
    </xf>
    <xf numFmtId="0" fontId="69" fillId="30" borderId="0" xfId="197" applyFont="1" applyFill="1" applyBorder="1"/>
    <xf numFmtId="0" fontId="71" fillId="24" borderId="0" xfId="197" applyFont="1" applyFill="1" applyBorder="1"/>
    <xf numFmtId="0" fontId="71" fillId="24" borderId="0" xfId="192" applyFont="1" applyFill="1" applyBorder="1"/>
    <xf numFmtId="0" fontId="47" fillId="24" borderId="0" xfId="192" applyFont="1" applyFill="1" applyBorder="1" applyAlignment="1">
      <alignment vertical="center"/>
    </xf>
    <xf numFmtId="0" fontId="53" fillId="24" borderId="0" xfId="192" applyFont="1" applyFill="1" applyBorder="1"/>
    <xf numFmtId="0" fontId="6" fillId="24" borderId="0" xfId="192" applyFont="1" applyFill="1" applyBorder="1"/>
    <xf numFmtId="0" fontId="6" fillId="24" borderId="0" xfId="196" applyFont="1" applyFill="1"/>
    <xf numFmtId="0" fontId="74" fillId="30" borderId="0" xfId="196" applyFont="1" applyFill="1" applyBorder="1" applyAlignment="1">
      <alignment horizontal="left" vertical="center"/>
    </xf>
    <xf numFmtId="0" fontId="74" fillId="24" borderId="0" xfId="192" applyFont="1" applyFill="1" applyBorder="1" applyAlignment="1">
      <alignment horizontal="center" vertical="center"/>
    </xf>
    <xf numFmtId="0" fontId="74" fillId="24" borderId="0" xfId="196" applyFont="1" applyFill="1" applyBorder="1" applyAlignment="1">
      <alignment vertical="center"/>
    </xf>
    <xf numFmtId="0" fontId="74" fillId="24" borderId="0" xfId="196" applyFont="1" applyFill="1" applyBorder="1" applyAlignment="1">
      <alignment vertical="center" wrapText="1"/>
    </xf>
    <xf numFmtId="0" fontId="74" fillId="30" borderId="0" xfId="192" applyFont="1" applyFill="1" applyBorder="1" applyAlignment="1">
      <alignment horizontal="right" vertical="center"/>
    </xf>
    <xf numFmtId="0" fontId="47" fillId="24" borderId="0" xfId="197" applyFont="1" applyFill="1" applyBorder="1"/>
    <xf numFmtId="0" fontId="57" fillId="30" borderId="0" xfId="203" applyFont="1" applyFill="1" applyBorder="1"/>
    <xf numFmtId="0" fontId="51" fillId="24" borderId="0" xfId="103" applyFont="1" applyFill="1" applyBorder="1" applyAlignment="1" applyProtection="1"/>
    <xf numFmtId="0" fontId="69" fillId="24" borderId="0" xfId="197" applyFont="1" applyFill="1" applyBorder="1"/>
    <xf numFmtId="0" fontId="48" fillId="24" borderId="0" xfId="197" applyFont="1" applyFill="1" applyBorder="1"/>
    <xf numFmtId="0" fontId="53" fillId="24" borderId="0" xfId="197" applyFont="1" applyFill="1" applyBorder="1" applyAlignment="1">
      <alignment horizontal="left"/>
    </xf>
    <xf numFmtId="0" fontId="58" fillId="24" borderId="0" xfId="197" applyFont="1" applyFill="1" applyBorder="1"/>
    <xf numFmtId="3" fontId="47" fillId="24" borderId="0" xfId="197" applyNumberFormat="1" applyFont="1" applyFill="1" applyBorder="1"/>
    <xf numFmtId="3" fontId="59" fillId="24" borderId="0" xfId="197" applyNumberFormat="1" applyFont="1" applyFill="1" applyBorder="1"/>
    <xf numFmtId="0" fontId="49" fillId="24" borderId="0" xfId="197" applyFont="1" applyFill="1" applyBorder="1" applyAlignment="1">
      <alignment horizontal="left" vertical="center"/>
    </xf>
    <xf numFmtId="0" fontId="48" fillId="24" borderId="0" xfId="203" applyFont="1" applyFill="1" applyBorder="1" applyAlignment="1">
      <alignment horizontal="centerContinuous" vertical="center"/>
    </xf>
    <xf numFmtId="0" fontId="54" fillId="24" borderId="0" xfId="203" applyFont="1" applyFill="1" applyBorder="1" applyAlignment="1">
      <alignment horizontal="centerContinuous" vertical="center"/>
    </xf>
    <xf numFmtId="0" fontId="55" fillId="24" borderId="0" xfId="197" applyFont="1" applyFill="1" applyBorder="1"/>
    <xf numFmtId="0" fontId="56" fillId="24" borderId="0" xfId="203" applyFont="1" applyFill="1" applyBorder="1" applyAlignment="1">
      <alignment horizontal="centerContinuous" vertical="center"/>
    </xf>
    <xf numFmtId="0" fontId="6" fillId="24" borderId="0" xfId="197" applyFont="1" applyFill="1" applyBorder="1" applyAlignment="1">
      <alignment horizontal="left" vertical="center"/>
    </xf>
    <xf numFmtId="0" fontId="49" fillId="24" borderId="0" xfId="191" applyFont="1" applyFill="1" applyBorder="1" applyAlignment="1">
      <alignment horizontal="left" vertical="center"/>
    </xf>
    <xf numFmtId="0" fontId="47" fillId="24" borderId="18" xfId="193" applyFont="1" applyFill="1" applyBorder="1" applyAlignment="1">
      <alignment horizontal="center" vertical="center"/>
    </xf>
    <xf numFmtId="0" fontId="47" fillId="24" borderId="19" xfId="193" applyFont="1" applyFill="1" applyBorder="1" applyAlignment="1">
      <alignment horizontal="center" vertical="center"/>
    </xf>
    <xf numFmtId="0" fontId="47" fillId="24" borderId="16" xfId="193" applyFont="1" applyFill="1" applyBorder="1" applyAlignment="1">
      <alignment horizontal="center" vertical="center"/>
    </xf>
    <xf numFmtId="0" fontId="47" fillId="24" borderId="23" xfId="193" applyFont="1" applyFill="1" applyBorder="1" applyAlignment="1">
      <alignment horizontal="center" vertical="center"/>
    </xf>
    <xf numFmtId="0" fontId="47" fillId="24" borderId="18" xfId="79" applyFont="1" applyFill="1" applyBorder="1" applyAlignment="1">
      <alignment horizontal="center" vertical="center" wrapText="1"/>
    </xf>
    <xf numFmtId="0" fontId="47" fillId="24" borderId="19" xfId="79" applyFont="1" applyFill="1" applyBorder="1" applyAlignment="1">
      <alignment horizontal="center" vertical="center" wrapText="1"/>
    </xf>
    <xf numFmtId="0" fontId="58" fillId="24" borderId="18" xfId="79" applyFont="1" applyFill="1" applyBorder="1" applyAlignment="1">
      <alignment horizontal="center" vertical="center" wrapText="1"/>
    </xf>
    <xf numFmtId="0" fontId="58" fillId="24" borderId="19" xfId="79" applyFont="1" applyFill="1" applyBorder="1" applyAlignment="1">
      <alignment horizontal="center" vertical="center" wrapText="1"/>
    </xf>
    <xf numFmtId="0" fontId="58" fillId="24" borderId="18" xfId="203" applyFont="1" applyFill="1" applyBorder="1" applyAlignment="1">
      <alignment horizontal="center" vertical="center"/>
    </xf>
    <xf numFmtId="0" fontId="58" fillId="24" borderId="19" xfId="203" applyFont="1" applyFill="1" applyBorder="1" applyAlignment="1">
      <alignment horizontal="center" vertical="center"/>
    </xf>
    <xf numFmtId="0" fontId="57" fillId="24" borderId="18" xfId="203" applyFont="1" applyFill="1" applyBorder="1" applyAlignment="1">
      <alignment horizontal="center" vertical="center"/>
    </xf>
    <xf numFmtId="0" fontId="57" fillId="24" borderId="20" xfId="203" applyFont="1" applyFill="1" applyBorder="1" applyAlignment="1">
      <alignment horizontal="center" vertical="center"/>
    </xf>
    <xf numFmtId="0" fontId="58" fillId="24" borderId="18" xfId="79" applyFont="1" applyFill="1" applyBorder="1" applyAlignment="1">
      <alignment horizontal="center" vertical="center"/>
    </xf>
    <xf numFmtId="0" fontId="58" fillId="24" borderId="19" xfId="79" applyFont="1" applyFill="1" applyBorder="1" applyAlignment="1">
      <alignment horizontal="center" vertical="center"/>
    </xf>
    <xf numFmtId="0" fontId="47" fillId="24" borderId="24" xfId="193" applyFont="1" applyFill="1" applyBorder="1" applyAlignment="1">
      <alignment horizontal="center" vertical="center"/>
    </xf>
    <xf numFmtId="0" fontId="58" fillId="24" borderId="20" xfId="79" applyFont="1" applyFill="1" applyBorder="1" applyAlignment="1">
      <alignment horizontal="center" vertical="center" wrapText="1"/>
    </xf>
    <xf numFmtId="0" fontId="47" fillId="24" borderId="20" xfId="193" applyFont="1" applyFill="1" applyBorder="1" applyAlignment="1">
      <alignment horizontal="center" vertical="center"/>
    </xf>
    <xf numFmtId="0" fontId="58" fillId="24" borderId="20" xfId="203" applyFont="1" applyFill="1" applyBorder="1" applyAlignment="1">
      <alignment horizontal="center" vertical="center"/>
    </xf>
    <xf numFmtId="0" fontId="47" fillId="24" borderId="18" xfId="192" applyFont="1" applyFill="1" applyBorder="1" applyAlignment="1">
      <alignment horizontal="center" vertical="center" wrapText="1"/>
    </xf>
    <xf numFmtId="0" fontId="6" fillId="24" borderId="19" xfId="0" applyFont="1" applyFill="1" applyBorder="1" applyAlignment="1">
      <alignment wrapText="1"/>
    </xf>
    <xf numFmtId="0" fontId="47" fillId="24" borderId="18" xfId="190" applyFont="1" applyFill="1" applyBorder="1" applyAlignment="1">
      <alignment horizontal="center" vertical="center"/>
    </xf>
    <xf numFmtId="0" fontId="47" fillId="24" borderId="19" xfId="190" applyFont="1" applyFill="1" applyBorder="1" applyAlignment="1">
      <alignment horizontal="center" vertical="center"/>
    </xf>
    <xf numFmtId="0" fontId="58" fillId="24" borderId="18" xfId="190" applyFont="1" applyFill="1" applyBorder="1" applyAlignment="1">
      <alignment horizontal="center" vertical="center"/>
    </xf>
    <xf numFmtId="0" fontId="58" fillId="24" borderId="19" xfId="190" applyFont="1" applyFill="1" applyBorder="1" applyAlignment="1">
      <alignment horizontal="center" vertical="center"/>
    </xf>
    <xf numFmtId="0" fontId="58" fillId="24" borderId="18" xfId="192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wrapText="1"/>
    </xf>
    <xf numFmtId="0" fontId="58" fillId="24" borderId="3" xfId="186" applyFont="1" applyFill="1" applyBorder="1" applyAlignment="1">
      <alignment horizontal="center" vertical="center"/>
    </xf>
    <xf numFmtId="0" fontId="58" fillId="24" borderId="18" xfId="117" applyFont="1" applyFill="1" applyBorder="1" applyAlignment="1">
      <alignment horizontal="center" vertical="center"/>
    </xf>
    <xf numFmtId="0" fontId="6" fillId="24" borderId="20" xfId="0" applyFont="1" applyFill="1" applyBorder="1" applyAlignment="1">
      <alignment wrapText="1"/>
    </xf>
    <xf numFmtId="49" fontId="58" fillId="24" borderId="18" xfId="199" applyNumberFormat="1" applyFont="1" applyFill="1" applyBorder="1" applyAlignment="1">
      <alignment horizontal="center" vertical="center"/>
    </xf>
    <xf numFmtId="49" fontId="58" fillId="24" borderId="20" xfId="199" applyNumberFormat="1" applyFont="1" applyFill="1" applyBorder="1" applyAlignment="1">
      <alignment horizontal="center" vertical="center"/>
    </xf>
    <xf numFmtId="0" fontId="58" fillId="24" borderId="20" xfId="190" applyFont="1" applyFill="1" applyBorder="1" applyAlignment="1">
      <alignment horizontal="center" vertical="center"/>
    </xf>
    <xf numFmtId="0" fontId="58" fillId="24" borderId="3" xfId="117" applyFont="1" applyFill="1" applyBorder="1" applyAlignment="1">
      <alignment horizontal="center" vertical="center"/>
    </xf>
    <xf numFmtId="0" fontId="47" fillId="24" borderId="20" xfId="190" applyFont="1" applyFill="1" applyBorder="1" applyAlignment="1">
      <alignment horizontal="center" vertical="center"/>
    </xf>
    <xf numFmtId="0" fontId="52" fillId="24" borderId="20" xfId="0" applyFont="1" applyFill="1" applyBorder="1" applyAlignment="1">
      <alignment wrapText="1"/>
    </xf>
    <xf numFmtId="0" fontId="75" fillId="24" borderId="0" xfId="0" applyFont="1" applyFill="1"/>
    <xf numFmtId="0" fontId="76" fillId="24" borderId="0" xfId="0" applyFont="1" applyFill="1"/>
    <xf numFmtId="0" fontId="77" fillId="24" borderId="0" xfId="103" applyFont="1" applyFill="1" applyAlignment="1" applyProtection="1"/>
    <xf numFmtId="0" fontId="75" fillId="24" borderId="0" xfId="197" applyFont="1" applyFill="1"/>
    <xf numFmtId="0" fontId="77" fillId="24" borderId="0" xfId="103" applyFont="1" applyFill="1" applyAlignment="1" applyProtection="1">
      <alignment horizontal="left" vertical="center"/>
    </xf>
    <xf numFmtId="0" fontId="75" fillId="24" borderId="0" xfId="192" applyFont="1" applyFill="1" applyAlignment="1">
      <alignment horizontal="left" vertical="center"/>
    </xf>
    <xf numFmtId="0" fontId="78" fillId="0" borderId="0" xfId="0" applyFont="1" applyAlignment="1">
      <alignment vertical="center"/>
    </xf>
  </cellXfs>
  <cellStyles count="21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18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4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3.1-Monetary Statistics(1.1-1.4) 2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_ Е.кв." xfId="195"/>
    <cellStyle name="Обычный_Експорт" xfId="196"/>
    <cellStyle name="Обычный_ЄС 9 міс.З_Т. 2015ДЛЯ ЗАПИТІВ річна. квартальна" xfId="197"/>
    <cellStyle name="Обычный_Лист1" xfId="198"/>
    <cellStyle name="Обычный_Лист2 (2)" xfId="199"/>
    <cellStyle name="Обычный_Лист5" xfId="200"/>
    <cellStyle name="Обычный_ПБ_4кв2012_АНФОР_2" xfId="201"/>
    <cellStyle name="Обычный_Таб ек кв." xfId="202"/>
    <cellStyle name="Обычный_Таб_ГС 5 -е  4 кв 2014 OK " xfId="203"/>
    <cellStyle name="Підсумок" xfId="108" builtinId="25" customBuiltin="1"/>
    <cellStyle name="Поганий" xfId="204" builtinId="27" customBuiltin="1"/>
    <cellStyle name="Примітка" xfId="206" builtinId="10" customBuiltin="1"/>
    <cellStyle name="Процентный 2 2" xfId="207"/>
    <cellStyle name="Процентный 2 3" xfId="208"/>
    <cellStyle name="Процентный 2 4" xfId="209"/>
    <cellStyle name="Процентный 2 5" xfId="210"/>
    <cellStyle name="Процентный 2 6" xfId="211"/>
    <cellStyle name="Процентный 2 7" xfId="212"/>
    <cellStyle name="Процентный 3" xfId="213"/>
    <cellStyle name="Результат" xfId="101" builtinId="21" customBuiltin="1"/>
    <cellStyle name="Стиль 1" xfId="215"/>
    <cellStyle name="Текст попередження" xfId="216" builtinId="11" customBuiltin="1"/>
    <cellStyle name="Текст пояснення" xfId="205" builtinId="53" customBuiltin="1"/>
    <cellStyle name="Финансовый 2" xfId="217"/>
  </cellStyles>
  <dxfs count="0"/>
  <tableStyles count="0" defaultTableStyle="TableStyleMedium2" defaultPivotStyle="PivotStyleLight16"/>
  <colors>
    <mruColors>
      <color rgb="FFCC0409"/>
      <color rgb="FFFF69FF"/>
      <color rgb="FFFF66FF"/>
      <color rgb="FFE4D6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trlProps/ctrlProp1.xml><?xml version="1.0" encoding="utf-8"?>
<formControlPr xmlns="http://schemas.microsoft.com/office/spreadsheetml/2009/9/main" objectType="List" dx="26" fmlaLink="$A$1" fmlaRange="$A$4:$A$5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609600</xdr:colOff>
          <xdr:row>1</xdr:row>
          <xdr:rowOff>152400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69" name="Text Box 2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0" name="Text Box 3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1" name="Text Box 4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2" name="Text Box 5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3" name="Text Box 6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4" name="Text Box 7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5" name="Text Box 8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6" name="Text Box 9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7" name="Text Box 10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91439</xdr:rowOff>
    </xdr:to>
    <xdr:sp macro="" textlink="">
      <xdr:nvSpPr>
        <xdr:cNvPr id="2078" name="Text Box 11"/>
        <xdr:cNvSpPr txBox="1">
          <a:spLocks noChangeArrowheads="1"/>
        </xdr:cNvSpPr>
      </xdr:nvSpPr>
      <xdr:spPr bwMode="auto">
        <a:xfrm>
          <a:off x="1927860" y="79781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79" name="Text Box 2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0" name="Text Box 3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1" name="Text Box 4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2" name="Text Box 5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3" name="Text Box 6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4" name="Text Box 7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5" name="Text Box 8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6" name="Text Box 9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7" name="Text Box 10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91440</xdr:colOff>
      <xdr:row>39</xdr:row>
      <xdr:rowOff>91441</xdr:rowOff>
    </xdr:to>
    <xdr:sp macro="" textlink="">
      <xdr:nvSpPr>
        <xdr:cNvPr id="2088" name="Text Box 11"/>
        <xdr:cNvSpPr txBox="1">
          <a:spLocks noChangeArrowheads="1"/>
        </xdr:cNvSpPr>
      </xdr:nvSpPr>
      <xdr:spPr bwMode="auto">
        <a:xfrm>
          <a:off x="1927860" y="814578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3" name="Text Box 2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5" name="Text Box 4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7" name="Text Box 6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8" name="Text Box 7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79" name="Text Box 8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80" name="Text Box 9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81" name="Text Box 10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82" name="Text Box 11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4" name="Text Box 3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5" name="Text Box 4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7" name="Text Box 6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8" name="Text Box 7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89" name="Text Box 8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90" name="Text Box 9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91" name="Text Box 10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092" name="Text Box 11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11</xdr:col>
      <xdr:colOff>91440</xdr:colOff>
      <xdr:row>38</xdr:row>
      <xdr:rowOff>30481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836420" y="784860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3" name="Text Box 2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4" name="Text Box 3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5" name="Text Box 4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6" name="Text Box 5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7" name="Text Box 6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8" name="Text Box 7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09" name="Text Box 8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10" name="Text Box 9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11" name="Text Box 10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11</xdr:col>
      <xdr:colOff>91440</xdr:colOff>
      <xdr:row>34</xdr:row>
      <xdr:rowOff>256891</xdr:rowOff>
    </xdr:to>
    <xdr:sp macro="" textlink="">
      <xdr:nvSpPr>
        <xdr:cNvPr id="3112" name="Text Box 11"/>
        <xdr:cNvSpPr txBox="1">
          <a:spLocks noChangeArrowheads="1"/>
        </xdr:cNvSpPr>
      </xdr:nvSpPr>
      <xdr:spPr bwMode="auto">
        <a:xfrm>
          <a:off x="1836420" y="8016240"/>
          <a:ext cx="914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52"/>
  <sheetViews>
    <sheetView tabSelected="1" zoomScale="76" zoomScaleNormal="76" workbookViewId="0">
      <selection activeCell="Q14" sqref="Q14"/>
    </sheetView>
  </sheetViews>
  <sheetFormatPr defaultColWidth="9.08984375" defaultRowHeight="12.5"/>
  <cols>
    <col min="1" max="1" width="10.36328125" style="1" customWidth="1"/>
    <col min="2" max="30" width="9.08984375" style="2"/>
    <col min="31" max="47" width="9.08984375" style="4"/>
    <col min="48" max="16384" width="9.08984375" style="2"/>
  </cols>
  <sheetData>
    <row r="1" spans="1:47" ht="14.25" customHeight="1">
      <c r="A1" s="1">
        <v>2</v>
      </c>
      <c r="B1" s="315" t="str">
        <f>IF('1'!$A$1=1,AE1,AL1)</f>
        <v xml:space="preserve">1 Ukraine's External Trade with EU Countries </v>
      </c>
      <c r="C1" s="315"/>
      <c r="D1" s="315"/>
      <c r="E1" s="315"/>
      <c r="F1" s="316"/>
      <c r="G1" s="316"/>
      <c r="H1" s="316"/>
      <c r="AE1" s="3" t="s">
        <v>46</v>
      </c>
      <c r="AF1" s="3"/>
      <c r="AG1" s="3"/>
      <c r="AH1" s="3"/>
      <c r="AL1" s="3" t="s">
        <v>53</v>
      </c>
      <c r="AM1" s="3"/>
      <c r="AN1" s="3"/>
      <c r="AO1" s="3"/>
    </row>
    <row r="2" spans="1:47" s="5" customFormat="1" ht="13">
      <c r="A2" s="1"/>
      <c r="B2" s="317" t="str">
        <f>IF('1'!$A$1=1,AE2,AL2)</f>
        <v xml:space="preserve">1.1 Dynamics of Goods Exports by EU country                   </v>
      </c>
      <c r="C2" s="318"/>
      <c r="D2" s="318"/>
      <c r="E2" s="318"/>
      <c r="F2" s="318"/>
      <c r="G2" s="318"/>
      <c r="H2" s="318"/>
      <c r="AE2" s="6" t="s">
        <v>138</v>
      </c>
      <c r="AF2" s="7"/>
      <c r="AG2" s="7"/>
      <c r="AH2" s="7"/>
      <c r="AI2" s="7"/>
      <c r="AJ2" s="7"/>
      <c r="AK2" s="7"/>
      <c r="AL2" s="6" t="s">
        <v>54</v>
      </c>
      <c r="AM2" s="7"/>
      <c r="AN2" s="7"/>
      <c r="AO2" s="7"/>
      <c r="AP2" s="7"/>
      <c r="AQ2" s="7"/>
      <c r="AR2" s="7"/>
      <c r="AS2" s="7"/>
      <c r="AT2" s="7"/>
      <c r="AU2" s="7"/>
    </row>
    <row r="3" spans="1:47" s="5" customFormat="1" ht="13">
      <c r="A3" s="1"/>
      <c r="B3" s="317" t="str">
        <f>IF('1'!$A$1=1,AE3,AL3)</f>
        <v xml:space="preserve">1.2 Dynamics of Goods Imports by EU country                   </v>
      </c>
      <c r="C3" s="318"/>
      <c r="D3" s="318"/>
      <c r="E3" s="318"/>
      <c r="F3" s="318"/>
      <c r="G3" s="318"/>
      <c r="H3" s="318"/>
      <c r="AE3" s="6" t="s">
        <v>139</v>
      </c>
      <c r="AF3" s="7"/>
      <c r="AG3" s="7"/>
      <c r="AH3" s="7"/>
      <c r="AI3" s="7"/>
      <c r="AJ3" s="7"/>
      <c r="AK3" s="7"/>
      <c r="AL3" s="6" t="s">
        <v>55</v>
      </c>
      <c r="AM3" s="7"/>
      <c r="AN3" s="7"/>
      <c r="AO3" s="7"/>
      <c r="AP3" s="7"/>
      <c r="AQ3" s="7"/>
      <c r="AR3" s="7"/>
      <c r="AS3" s="7"/>
      <c r="AT3" s="7"/>
      <c r="AU3" s="7"/>
    </row>
    <row r="4" spans="1:47" s="5" customFormat="1" ht="13">
      <c r="A4" s="8" t="s">
        <v>51</v>
      </c>
      <c r="B4" s="317" t="str">
        <f>IF('1'!$A$1=1,AE4,AL4)</f>
        <v xml:space="preserve">1.3 Dynamics of the Commodity Composition of Exports to EU countries            </v>
      </c>
      <c r="C4" s="318"/>
      <c r="D4" s="318"/>
      <c r="E4" s="318"/>
      <c r="F4" s="318"/>
      <c r="G4" s="318"/>
      <c r="H4" s="318"/>
      <c r="AE4" s="6" t="s">
        <v>42</v>
      </c>
      <c r="AF4" s="7"/>
      <c r="AG4" s="7"/>
      <c r="AH4" s="7"/>
      <c r="AI4" s="7"/>
      <c r="AJ4" s="7"/>
      <c r="AK4" s="7"/>
      <c r="AL4" s="9" t="s">
        <v>56</v>
      </c>
      <c r="AM4" s="10"/>
      <c r="AN4" s="10"/>
      <c r="AO4" s="10"/>
      <c r="AP4" s="10"/>
      <c r="AQ4" s="10"/>
      <c r="AR4" s="10"/>
      <c r="AS4" s="10"/>
      <c r="AT4" s="7"/>
      <c r="AU4" s="7"/>
    </row>
    <row r="5" spans="1:47" s="13" customFormat="1" ht="13">
      <c r="A5" s="11" t="s">
        <v>52</v>
      </c>
      <c r="B5" s="319" t="str">
        <f>IF('1'!$A$1=1,AE5,AL5)</f>
        <v xml:space="preserve">1.4 Dynamics of the Commodity Composition of Imports from EU countries        </v>
      </c>
      <c r="C5" s="320"/>
      <c r="D5" s="320"/>
      <c r="E5" s="320"/>
      <c r="F5" s="320"/>
      <c r="G5" s="320"/>
      <c r="H5" s="320"/>
      <c r="X5" s="12"/>
      <c r="Y5" s="12"/>
      <c r="Z5" s="12"/>
      <c r="AB5" s="12"/>
      <c r="AC5" s="12"/>
      <c r="AD5" s="12"/>
      <c r="AE5" s="9" t="s">
        <v>31</v>
      </c>
      <c r="AF5" s="10"/>
      <c r="AG5" s="10"/>
      <c r="AH5" s="10"/>
      <c r="AI5" s="10"/>
      <c r="AJ5" s="10"/>
      <c r="AK5" s="10"/>
      <c r="AL5" s="9" t="s">
        <v>57</v>
      </c>
      <c r="AM5" s="10"/>
      <c r="AN5" s="10"/>
      <c r="AO5" s="10"/>
      <c r="AP5" s="10"/>
      <c r="AQ5" s="10"/>
      <c r="AR5" s="10"/>
      <c r="AS5" s="10"/>
      <c r="AT5" s="14"/>
      <c r="AU5" s="14"/>
    </row>
    <row r="11" spans="1:47">
      <c r="B11" s="321" t="str">
        <f>IF('1'!$A$1=1,B38,B39)</f>
        <v>Last updated on: 30.09.2025</v>
      </c>
    </row>
    <row r="37" spans="1:2" s="212" customFormat="1">
      <c r="A37" s="211"/>
    </row>
    <row r="38" spans="1:2" s="4" customFormat="1" ht="13">
      <c r="A38" s="61"/>
      <c r="B38" s="209" t="s">
        <v>222</v>
      </c>
    </row>
    <row r="39" spans="1:2" s="4" customFormat="1" ht="13">
      <c r="A39" s="61"/>
      <c r="B39" s="209" t="s">
        <v>223</v>
      </c>
    </row>
    <row r="40" spans="1:2" s="212" customFormat="1">
      <c r="A40" s="211"/>
    </row>
    <row r="41" spans="1:2" s="212" customFormat="1">
      <c r="A41" s="211"/>
    </row>
    <row r="42" spans="1:2" s="212" customFormat="1">
      <c r="A42" s="211"/>
    </row>
    <row r="43" spans="1:2" s="212" customFormat="1">
      <c r="A43" s="211"/>
    </row>
    <row r="44" spans="1:2" s="212" customFormat="1">
      <c r="A44" s="211"/>
    </row>
    <row r="45" spans="1:2" s="212" customFormat="1">
      <c r="A45" s="211"/>
    </row>
    <row r="46" spans="1:2" s="212" customFormat="1">
      <c r="A46" s="211"/>
    </row>
    <row r="47" spans="1:2" s="212" customFormat="1">
      <c r="A47" s="211"/>
    </row>
    <row r="48" spans="1:2" s="212" customFormat="1">
      <c r="A48" s="211"/>
    </row>
    <row r="49" spans="1:1" s="212" customFormat="1">
      <c r="A49" s="211"/>
    </row>
    <row r="50" spans="1:1" s="212" customFormat="1">
      <c r="A50" s="211"/>
    </row>
    <row r="51" spans="1:1" s="212" customFormat="1">
      <c r="A51" s="211"/>
    </row>
    <row r="52" spans="1:1" s="212" customFormat="1">
      <c r="A52" s="211"/>
    </row>
  </sheetData>
  <phoneticPr fontId="39" type="noConversion"/>
  <hyperlinks>
    <hyperlink ref="B2" location="'1.1'!A1" display="1.1.Динаміка експорту товарів у розрізі країн ЄС"/>
    <hyperlink ref="B3" location="'1.2'!A1" display="1.2.Динаміка імпорту товарів у розрізі країн ЄС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  <hyperlink ref="AE2" location="'1.1'!A1" display="1.1.Динаміка експорту товарів у розрізі країн ЄС"/>
    <hyperlink ref="AE3" location="'1.2'!A1" display="1.2.Динаміка імпорту товарів у розрізі країн ЄС"/>
    <hyperlink ref="AE5" location="'1.4'!A1" display="1.4.Динаміка товарної структури імпорту з країн ЄС "/>
    <hyperlink ref="AE4" location="'1.3'!A1" display="1.3.Динаміка товарної структури експорту в країни ЄС "/>
    <hyperlink ref="AL2" location="'1.1'!A1" display="1.1 Dynamics of Exports of Goods by EU country                   "/>
    <hyperlink ref="AL3" location="'1.2'!A1" display="1.2 Dynamics of Imports of Goods by EU country                   "/>
    <hyperlink ref="AL4" location="'1.3'!A1" display="1.3 Dynamics of Commodity Composition of Exports to EU countries            "/>
    <hyperlink ref="AL5" location="'1.4'!A1" display="1.4 Dynamics of Commodity Composition of Imports from EU countries        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609600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C50"/>
  <sheetViews>
    <sheetView zoomScale="76" zoomScaleNormal="76" workbookViewId="0">
      <selection activeCell="P11" sqref="P11"/>
    </sheetView>
  </sheetViews>
  <sheetFormatPr defaultColWidth="8" defaultRowHeight="12.5" outlineLevelCol="2"/>
  <cols>
    <col min="1" max="1" width="6.08984375" style="17" customWidth="1"/>
    <col min="2" max="2" width="34.90625" style="17" customWidth="1"/>
    <col min="3" max="3" width="9.36328125" style="16" hidden="1" customWidth="1" outlineLevel="2"/>
    <col min="4" max="4" width="14.6328125" style="16" hidden="1" customWidth="1" outlineLevel="2"/>
    <col min="5" max="5" width="12.08984375" style="16" hidden="1" customWidth="1" outlineLevel="2"/>
    <col min="6" max="6" width="17.36328125" style="16" hidden="1" customWidth="1" outlineLevel="2"/>
    <col min="7" max="7" width="10.54296875" style="17" hidden="1" customWidth="1" outlineLevel="1" collapsed="1"/>
    <col min="8" max="11" width="8.6328125" style="17" hidden="1" customWidth="1" outlineLevel="1"/>
    <col min="12" max="12" width="8.6328125" style="17" customWidth="1" collapsed="1"/>
    <col min="13" max="21" width="8.6328125" style="17" customWidth="1"/>
    <col min="22" max="22" width="8" style="118" customWidth="1"/>
    <col min="23" max="57" width="8" style="17" customWidth="1"/>
    <col min="58" max="63" width="8" style="18" customWidth="1"/>
    <col min="64" max="83" width="8" style="17" customWidth="1"/>
    <col min="84" max="88" width="8" style="18" customWidth="1"/>
    <col min="89" max="89" width="18.6328125" style="18" customWidth="1"/>
    <col min="90" max="95" width="8" style="18" customWidth="1"/>
    <col min="96" max="118" width="8" style="17" customWidth="1"/>
    <col min="119" max="119" width="8.6328125" style="17" customWidth="1"/>
    <col min="120" max="127" width="8" style="17"/>
    <col min="128" max="145" width="8" style="18"/>
    <col min="146" max="16384" width="8" style="17"/>
  </cols>
  <sheetData>
    <row r="1" spans="1:159" s="118" customFormat="1" ht="13">
      <c r="A1" s="266" t="str">
        <f>IF('1'!$A$1=1,"до змісту","to title")</f>
        <v>to title</v>
      </c>
      <c r="B1" s="241"/>
      <c r="C1" s="219"/>
      <c r="D1" s="219"/>
      <c r="E1" s="219"/>
      <c r="F1" s="219"/>
      <c r="K1" s="267"/>
      <c r="L1" s="267"/>
      <c r="N1" s="76"/>
      <c r="O1" s="267"/>
      <c r="W1" s="252"/>
      <c r="BF1" s="35"/>
      <c r="BG1" s="35"/>
      <c r="BH1" s="35"/>
      <c r="BI1" s="35"/>
      <c r="BJ1" s="35"/>
      <c r="BK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DX1" s="35"/>
      <c r="DY1" s="268" t="s">
        <v>137</v>
      </c>
      <c r="DZ1" s="268"/>
      <c r="EA1" s="268"/>
      <c r="EB1" s="268"/>
      <c r="EC1" s="268"/>
      <c r="ED1" s="268"/>
      <c r="EE1" s="268"/>
      <c r="EF1" s="268"/>
      <c r="EG1" s="268"/>
      <c r="EH1" s="268"/>
      <c r="EI1" s="268" t="s">
        <v>87</v>
      </c>
      <c r="EJ1" s="268"/>
      <c r="EK1" s="268"/>
      <c r="EL1" s="268"/>
      <c r="EM1" s="268"/>
      <c r="EN1" s="268"/>
      <c r="EO1" s="268"/>
      <c r="EP1" s="264"/>
      <c r="EQ1" s="264"/>
      <c r="ER1" s="264"/>
      <c r="ES1" s="264"/>
      <c r="ET1" s="264"/>
      <c r="EU1" s="269"/>
      <c r="EV1" s="269"/>
      <c r="EW1" s="269"/>
      <c r="EX1" s="264"/>
      <c r="EY1" s="269"/>
      <c r="EZ1" s="264"/>
      <c r="FA1" s="264"/>
      <c r="FB1" s="264"/>
      <c r="FC1" s="264"/>
    </row>
    <row r="2" spans="1:159" s="264" customFormat="1" ht="13">
      <c r="A2" s="264" t="str">
        <f>IF('1'!$A$1=1,DY1,EI1)</f>
        <v xml:space="preserve">1.1 Dynamics of Goods Exports by EU country*                   </v>
      </c>
      <c r="C2" s="270"/>
      <c r="D2" s="270"/>
      <c r="E2" s="270"/>
      <c r="F2" s="270"/>
      <c r="M2" s="271"/>
      <c r="N2" s="271"/>
      <c r="O2" s="272"/>
      <c r="P2" s="272"/>
      <c r="Q2" s="272"/>
      <c r="R2" s="272"/>
      <c r="S2" s="272"/>
      <c r="T2" s="272"/>
      <c r="U2" s="272"/>
      <c r="W2" s="220"/>
      <c r="BF2" s="268"/>
      <c r="BG2" s="268"/>
      <c r="BH2" s="268"/>
      <c r="BI2" s="268"/>
      <c r="BJ2" s="268"/>
      <c r="BK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DX2" s="268"/>
      <c r="DY2" s="273" t="s">
        <v>30</v>
      </c>
      <c r="DZ2" s="274"/>
      <c r="EA2" s="274"/>
      <c r="EB2" s="274"/>
      <c r="EC2" s="275"/>
      <c r="ED2" s="275"/>
      <c r="EE2" s="35"/>
      <c r="EF2" s="35"/>
      <c r="EG2" s="35"/>
      <c r="EH2" s="35"/>
      <c r="EI2" s="276" t="s">
        <v>88</v>
      </c>
      <c r="EJ2" s="276"/>
      <c r="EK2" s="276"/>
      <c r="EL2" s="276"/>
      <c r="EM2" s="276"/>
      <c r="EN2" s="276"/>
      <c r="EO2" s="276"/>
      <c r="EP2" s="241"/>
      <c r="EQ2" s="241"/>
      <c r="ER2" s="241"/>
      <c r="ES2" s="241"/>
      <c r="ET2" s="241"/>
      <c r="EU2" s="118"/>
      <c r="EV2" s="118"/>
      <c r="EW2" s="118"/>
      <c r="EX2" s="277"/>
      <c r="EY2" s="118"/>
      <c r="EZ2" s="118"/>
      <c r="FA2" s="118"/>
      <c r="FB2" s="118"/>
      <c r="FC2" s="277"/>
    </row>
    <row r="3" spans="1:159" s="118" customFormat="1" ht="17.25" customHeight="1">
      <c r="A3" s="278" t="str">
        <f>IF('1'!$A$1=1,DY2,EI2)</f>
        <v>(according to BPM6 methodology)</v>
      </c>
      <c r="B3" s="217"/>
      <c r="C3" s="218"/>
      <c r="D3" s="218"/>
      <c r="E3" s="218"/>
      <c r="F3" s="219"/>
      <c r="N3" s="220"/>
      <c r="O3" s="220"/>
      <c r="P3" s="220"/>
      <c r="Q3" s="220"/>
      <c r="R3" s="220"/>
      <c r="S3" s="220"/>
      <c r="T3" s="220"/>
      <c r="U3" s="220"/>
      <c r="BF3" s="35"/>
      <c r="BG3" s="35"/>
      <c r="BH3" s="35"/>
      <c r="BI3" s="35"/>
      <c r="BJ3" s="35"/>
      <c r="BK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DX3" s="35"/>
      <c r="DY3" s="279" t="s">
        <v>141</v>
      </c>
      <c r="DZ3" s="274"/>
      <c r="EA3" s="274"/>
      <c r="EB3" s="274"/>
      <c r="EC3" s="275"/>
      <c r="ED3" s="275"/>
      <c r="EE3" s="35"/>
      <c r="EF3" s="35"/>
      <c r="EG3" s="35"/>
      <c r="EH3" s="35"/>
      <c r="EI3" s="35" t="s">
        <v>89</v>
      </c>
      <c r="EJ3" s="268"/>
      <c r="EK3" s="268"/>
      <c r="EL3" s="268"/>
      <c r="EM3" s="268"/>
      <c r="EN3" s="268"/>
      <c r="EO3" s="268"/>
      <c r="EP3" s="264"/>
      <c r="EQ3" s="264"/>
      <c r="ER3" s="264"/>
      <c r="ES3" s="264"/>
      <c r="ET3" s="264"/>
      <c r="EX3" s="277"/>
      <c r="FC3" s="277"/>
    </row>
    <row r="4" spans="1:159" ht="17.25" customHeight="1">
      <c r="A4" s="221" t="str">
        <f>IF('1'!$A$1=1,DY3,EI3)</f>
        <v>Million USD</v>
      </c>
      <c r="B4" s="217"/>
      <c r="C4" s="218"/>
      <c r="D4" s="218"/>
      <c r="E4" s="218"/>
      <c r="F4" s="219"/>
      <c r="G4" s="222"/>
      <c r="H4" s="222"/>
      <c r="I4" s="222"/>
      <c r="J4" s="222"/>
      <c r="K4" s="222"/>
      <c r="L4" s="222"/>
      <c r="M4" s="222"/>
      <c r="N4" s="118"/>
      <c r="O4" s="118"/>
      <c r="P4" s="118"/>
      <c r="Q4" s="118"/>
      <c r="R4" s="118"/>
      <c r="S4" s="118"/>
      <c r="T4" s="118"/>
      <c r="U4" s="118"/>
    </row>
    <row r="5" spans="1:159" ht="24" customHeight="1">
      <c r="A5" s="284" t="str">
        <f>IF('1'!$A$1=1,C5,E5)</f>
        <v>Rank</v>
      </c>
      <c r="B5" s="290" t="str">
        <f>IF('1'!$A$1=1,D5,F5)</f>
        <v>Countries</v>
      </c>
      <c r="C5" s="286" t="s">
        <v>45</v>
      </c>
      <c r="D5" s="288" t="s">
        <v>7</v>
      </c>
      <c r="E5" s="292" t="s">
        <v>58</v>
      </c>
      <c r="F5" s="292" t="s">
        <v>59</v>
      </c>
      <c r="G5" s="280">
        <v>2010</v>
      </c>
      <c r="H5" s="280">
        <v>2011</v>
      </c>
      <c r="I5" s="280">
        <v>2012</v>
      </c>
      <c r="J5" s="280">
        <v>2013</v>
      </c>
      <c r="K5" s="280">
        <v>2014</v>
      </c>
      <c r="L5" s="280">
        <v>2015</v>
      </c>
      <c r="M5" s="280">
        <v>2016</v>
      </c>
      <c r="N5" s="280">
        <v>2017</v>
      </c>
      <c r="O5" s="280">
        <v>2018</v>
      </c>
      <c r="P5" s="280">
        <v>2019</v>
      </c>
      <c r="Q5" s="280">
        <v>2020</v>
      </c>
      <c r="R5" s="280">
        <v>2021</v>
      </c>
      <c r="S5" s="280">
        <v>2022</v>
      </c>
      <c r="T5" s="280">
        <v>2023</v>
      </c>
      <c r="U5" s="282">
        <v>2024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171"/>
      <c r="BG5" s="171"/>
      <c r="BH5" s="171"/>
      <c r="BI5" s="171"/>
      <c r="BJ5" s="171"/>
      <c r="BK5" s="171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171"/>
      <c r="CG5" s="171"/>
      <c r="CH5" s="171"/>
    </row>
    <row r="6" spans="1:159" ht="18.75" customHeight="1">
      <c r="A6" s="285"/>
      <c r="B6" s="291"/>
      <c r="C6" s="287"/>
      <c r="D6" s="289"/>
      <c r="E6" s="293"/>
      <c r="F6" s="293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3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171"/>
      <c r="BG6" s="171"/>
      <c r="BH6" s="171"/>
      <c r="BI6" s="171"/>
      <c r="BJ6" s="171"/>
      <c r="BK6" s="171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171"/>
      <c r="CG6" s="171"/>
      <c r="CH6" s="171"/>
      <c r="DZ6" s="53" t="s">
        <v>92</v>
      </c>
      <c r="EA6" s="54"/>
      <c r="EB6" s="54"/>
      <c r="EF6" s="21" t="s">
        <v>91</v>
      </c>
      <c r="EG6" s="21"/>
      <c r="EH6" s="21"/>
      <c r="EI6" s="21"/>
      <c r="EJ6" s="21"/>
    </row>
    <row r="7" spans="1:159" ht="18.75" customHeight="1">
      <c r="A7" s="213"/>
      <c r="B7" s="243" t="str">
        <f>IF('1'!$A$1=1,D7,F7)</f>
        <v>EU 28</v>
      </c>
      <c r="C7" s="120"/>
      <c r="D7" s="138" t="s">
        <v>145</v>
      </c>
      <c r="E7" s="127"/>
      <c r="F7" s="126" t="s">
        <v>147</v>
      </c>
      <c r="G7" s="64">
        <v>11110.043227439999</v>
      </c>
      <c r="H7" s="65">
        <v>15466.305334170002</v>
      </c>
      <c r="I7" s="65">
        <v>14381.113722830001</v>
      </c>
      <c r="J7" s="65">
        <v>13970.768068259998</v>
      </c>
      <c r="K7" s="65">
        <v>14156.971652050001</v>
      </c>
      <c r="L7" s="65">
        <v>10446.793055560001</v>
      </c>
      <c r="M7" s="65">
        <v>10697.886244470001</v>
      </c>
      <c r="N7" s="65">
        <v>14116.228084530001</v>
      </c>
      <c r="O7" s="65">
        <v>16314.16155103</v>
      </c>
      <c r="P7" s="65">
        <v>17106.719528430003</v>
      </c>
      <c r="Q7" s="65">
        <v>15202.099543870001</v>
      </c>
      <c r="R7" s="65">
        <v>23856.097436119999</v>
      </c>
      <c r="S7" s="65">
        <v>25181.156558320006</v>
      </c>
      <c r="T7" s="65">
        <v>22283.286718459996</v>
      </c>
      <c r="U7" s="65">
        <v>22729.817623230007</v>
      </c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171"/>
      <c r="BG7" s="171"/>
      <c r="BH7" s="171"/>
      <c r="BI7" s="171"/>
      <c r="BJ7" s="171"/>
      <c r="BK7" s="171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171"/>
      <c r="CG7" s="171"/>
      <c r="CH7" s="171"/>
      <c r="DZ7" s="53"/>
      <c r="EA7" s="54"/>
      <c r="EB7" s="54"/>
      <c r="EF7" s="21"/>
      <c r="EG7" s="21"/>
      <c r="EH7" s="21"/>
      <c r="EI7" s="21"/>
      <c r="EJ7" s="21"/>
    </row>
    <row r="8" spans="1:159" ht="18.75" customHeight="1">
      <c r="A8" s="116"/>
      <c r="B8" s="244" t="str">
        <f>IF('1'!$A$1=1,D8,F8)</f>
        <v>EU 27**</v>
      </c>
      <c r="C8" s="139"/>
      <c r="D8" s="140" t="s">
        <v>146</v>
      </c>
      <c r="E8" s="141"/>
      <c r="F8" s="129" t="s">
        <v>148</v>
      </c>
      <c r="G8" s="167">
        <f t="shared" ref="G8:T8" si="0">G7-G36</f>
        <v>10725.565126509999</v>
      </c>
      <c r="H8" s="168">
        <f t="shared" si="0"/>
        <v>15047.245876920002</v>
      </c>
      <c r="I8" s="168">
        <f t="shared" si="0"/>
        <v>13915.539531830002</v>
      </c>
      <c r="J8" s="168">
        <f t="shared" si="0"/>
        <v>13495.635180259998</v>
      </c>
      <c r="K8" s="168">
        <f t="shared" si="0"/>
        <v>13627.30668523</v>
      </c>
      <c r="L8" s="168">
        <f t="shared" si="0"/>
        <v>10127.022786690002</v>
      </c>
      <c r="M8" s="168">
        <f t="shared" si="0"/>
        <v>10414.107160340001</v>
      </c>
      <c r="N8" s="168">
        <f t="shared" si="0"/>
        <v>13676.344568390001</v>
      </c>
      <c r="O8" s="168">
        <f t="shared" si="0"/>
        <v>15777.65895535</v>
      </c>
      <c r="P8" s="168">
        <f t="shared" si="0"/>
        <v>16535.197522200004</v>
      </c>
      <c r="Q8" s="168">
        <f t="shared" si="0"/>
        <v>14615.828884530001</v>
      </c>
      <c r="R8" s="168">
        <f t="shared" si="0"/>
        <v>22872.403653589998</v>
      </c>
      <c r="S8" s="168">
        <f t="shared" si="0"/>
        <v>24818.529598030007</v>
      </c>
      <c r="T8" s="168">
        <f t="shared" si="0"/>
        <v>21927.017845329996</v>
      </c>
      <c r="U8" s="168">
        <v>22162.183142830003</v>
      </c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171"/>
      <c r="BG8" s="171"/>
      <c r="BH8" s="171"/>
      <c r="BI8" s="171"/>
      <c r="BJ8" s="171"/>
      <c r="BK8" s="171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171"/>
      <c r="CG8" s="171"/>
      <c r="CH8" s="171"/>
      <c r="DZ8" s="53"/>
      <c r="EA8" s="54"/>
      <c r="EB8" s="54"/>
      <c r="EF8" s="21"/>
      <c r="EG8" s="21"/>
      <c r="EH8" s="21"/>
      <c r="EI8" s="21"/>
      <c r="EJ8" s="21"/>
    </row>
    <row r="9" spans="1:159" ht="18" customHeight="1">
      <c r="A9" s="177">
        <v>1</v>
      </c>
      <c r="B9" s="245" t="str">
        <f>IF('1'!$A$1=1,D9,F9)</f>
        <v>Poland</v>
      </c>
      <c r="C9" s="137"/>
      <c r="D9" s="121" t="s">
        <v>203</v>
      </c>
      <c r="E9" s="121"/>
      <c r="F9" s="122" t="s">
        <v>61</v>
      </c>
      <c r="G9" s="30">
        <v>1574.9979913699999</v>
      </c>
      <c r="H9" s="31">
        <v>2417.7040334100002</v>
      </c>
      <c r="I9" s="31">
        <v>2240.357274</v>
      </c>
      <c r="J9" s="31">
        <v>2085.6433470000002</v>
      </c>
      <c r="K9" s="31">
        <v>2153.3752146699999</v>
      </c>
      <c r="L9" s="208">
        <v>1506.38775156</v>
      </c>
      <c r="M9" s="31">
        <v>1685.9941018300001</v>
      </c>
      <c r="N9" s="31">
        <v>2036.6820739</v>
      </c>
      <c r="O9" s="31">
        <v>2464.69147604</v>
      </c>
      <c r="P9" s="31">
        <v>2539.2875052100003</v>
      </c>
      <c r="Q9" s="31">
        <v>2517.9197395199999</v>
      </c>
      <c r="R9" s="31">
        <v>4377.6378873499998</v>
      </c>
      <c r="S9" s="31">
        <v>5982.6556624799996</v>
      </c>
      <c r="T9" s="31">
        <v>4418.2724005500004</v>
      </c>
      <c r="U9" s="31">
        <v>4088.4348867600002</v>
      </c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56"/>
      <c r="BG9" s="56"/>
      <c r="BH9" s="56"/>
      <c r="BI9" s="56"/>
      <c r="BJ9" s="56"/>
      <c r="BK9" s="56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56"/>
      <c r="CG9" s="56"/>
      <c r="CH9" s="56"/>
    </row>
    <row r="10" spans="1:159" ht="18" customHeight="1">
      <c r="A10" s="177">
        <v>2</v>
      </c>
      <c r="B10" s="246" t="str">
        <f>IF('1'!$A$1=1,D10,F10)</f>
        <v>Spain</v>
      </c>
      <c r="C10" s="137"/>
      <c r="D10" s="121" t="s">
        <v>192</v>
      </c>
      <c r="E10" s="121"/>
      <c r="F10" s="122" t="s">
        <v>62</v>
      </c>
      <c r="G10" s="33">
        <v>374.27013166</v>
      </c>
      <c r="H10" s="34">
        <v>943.40163942000004</v>
      </c>
      <c r="I10" s="31">
        <v>1525.1287710000001</v>
      </c>
      <c r="J10" s="34">
        <v>979.2440160000001</v>
      </c>
      <c r="K10" s="31">
        <v>1150.3100244300001</v>
      </c>
      <c r="L10" s="31">
        <v>1025.2167001099999</v>
      </c>
      <c r="M10" s="31">
        <v>988.05259238000008</v>
      </c>
      <c r="N10" s="31">
        <v>1243.19705888</v>
      </c>
      <c r="O10" s="108">
        <v>1361.4052881499999</v>
      </c>
      <c r="P10" s="108">
        <v>1490.3424947999999</v>
      </c>
      <c r="Q10" s="108">
        <v>1241.4077951200002</v>
      </c>
      <c r="R10" s="108">
        <v>1659.0987351799999</v>
      </c>
      <c r="S10" s="108">
        <v>1562.6608698700002</v>
      </c>
      <c r="T10" s="108">
        <v>2004.31699951</v>
      </c>
      <c r="U10" s="108">
        <v>2856.19846444</v>
      </c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56"/>
      <c r="BG10" s="56"/>
      <c r="BH10" s="56"/>
      <c r="BI10" s="56"/>
      <c r="BJ10" s="56"/>
      <c r="BK10" s="56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56"/>
      <c r="CG10" s="56"/>
      <c r="CH10" s="56"/>
    </row>
    <row r="11" spans="1:159" ht="18" customHeight="1">
      <c r="A11" s="177">
        <v>3</v>
      </c>
      <c r="B11" s="246" t="str">
        <f>IF('1'!$A$1=1,D11,F11)</f>
        <v>Germany</v>
      </c>
      <c r="C11" s="137"/>
      <c r="D11" s="121" t="s">
        <v>204</v>
      </c>
      <c r="E11" s="121"/>
      <c r="F11" s="122" t="s">
        <v>63</v>
      </c>
      <c r="G11" s="33">
        <v>940.55438249999997</v>
      </c>
      <c r="H11" s="31">
        <v>1030.0373439499999</v>
      </c>
      <c r="I11" s="34">
        <v>925.34155999999984</v>
      </c>
      <c r="J11" s="34">
        <v>928.72490000000005</v>
      </c>
      <c r="K11" s="34">
        <v>971.16251414999999</v>
      </c>
      <c r="L11" s="31">
        <v>799.37226326999996</v>
      </c>
      <c r="M11" s="34">
        <v>851.71197927000003</v>
      </c>
      <c r="N11" s="31">
        <v>1091.02402856</v>
      </c>
      <c r="O11" s="31">
        <v>1526.0914213000001</v>
      </c>
      <c r="P11" s="31">
        <v>1769.2029024100002</v>
      </c>
      <c r="Q11" s="31">
        <v>1496.7748898700002</v>
      </c>
      <c r="R11" s="31">
        <v>2277.9783960899999</v>
      </c>
      <c r="S11" s="31">
        <v>1785.9200900400001</v>
      </c>
      <c r="T11" s="31">
        <v>1846.98685411</v>
      </c>
      <c r="U11" s="31">
        <v>2271.71673517</v>
      </c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56"/>
      <c r="BG11" s="56"/>
      <c r="BH11" s="56"/>
      <c r="BI11" s="56"/>
      <c r="BJ11" s="56"/>
      <c r="BK11" s="56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56"/>
      <c r="CG11" s="56"/>
      <c r="CH11" s="56"/>
    </row>
    <row r="12" spans="1:159" ht="18" customHeight="1">
      <c r="A12" s="177">
        <v>4</v>
      </c>
      <c r="B12" s="246" t="str">
        <f>IF('1'!$A$1=1,D12,F12)</f>
        <v>Netherlands</v>
      </c>
      <c r="C12" s="137"/>
      <c r="D12" s="121" t="s">
        <v>205</v>
      </c>
      <c r="E12" s="121"/>
      <c r="F12" s="123" t="s">
        <v>64</v>
      </c>
      <c r="G12" s="33">
        <v>451.59627604999997</v>
      </c>
      <c r="H12" s="34">
        <v>700.90699278</v>
      </c>
      <c r="I12" s="34">
        <v>668.96903099999997</v>
      </c>
      <c r="J12" s="34">
        <v>855.3666639999999</v>
      </c>
      <c r="K12" s="34">
        <v>972.03083537999998</v>
      </c>
      <c r="L12" s="31">
        <v>738.31118646000004</v>
      </c>
      <c r="M12" s="34">
        <v>875.53683990000002</v>
      </c>
      <c r="N12" s="31">
        <v>1541.14137252</v>
      </c>
      <c r="O12" s="31">
        <v>1433.9315368099999</v>
      </c>
      <c r="P12" s="31">
        <v>1713.1271915100001</v>
      </c>
      <c r="Q12" s="31">
        <v>1618.89643787</v>
      </c>
      <c r="R12" s="31">
        <v>2116.1975444</v>
      </c>
      <c r="S12" s="31">
        <v>1449.90103447</v>
      </c>
      <c r="T12" s="31">
        <v>1479.2685941500001</v>
      </c>
      <c r="U12" s="31">
        <v>1965.6492515499999</v>
      </c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56"/>
      <c r="BG12" s="56"/>
      <c r="BH12" s="56"/>
      <c r="BI12" s="56"/>
      <c r="BJ12" s="56"/>
      <c r="BK12" s="56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56"/>
      <c r="CG12" s="56"/>
      <c r="CH12" s="56"/>
    </row>
    <row r="13" spans="1:159" ht="18" customHeight="1">
      <c r="A13" s="177">
        <v>5</v>
      </c>
      <c r="B13" s="246" t="str">
        <f>IF('1'!$A$1=1,D13,F13)</f>
        <v>Italy</v>
      </c>
      <c r="C13" s="137"/>
      <c r="D13" s="121" t="s">
        <v>191</v>
      </c>
      <c r="E13" s="121"/>
      <c r="F13" s="122" t="s">
        <v>60</v>
      </c>
      <c r="G13" s="30">
        <v>2275.01605827</v>
      </c>
      <c r="H13" s="31">
        <v>2921.1544371800001</v>
      </c>
      <c r="I13" s="31">
        <v>2388.687903</v>
      </c>
      <c r="J13" s="31">
        <v>2262.885714</v>
      </c>
      <c r="K13" s="31">
        <v>2325.4351928899996</v>
      </c>
      <c r="L13" s="31">
        <v>1821.8222787100001</v>
      </c>
      <c r="M13" s="31">
        <v>1775.6726024499999</v>
      </c>
      <c r="N13" s="31">
        <v>2326.53941033</v>
      </c>
      <c r="O13" s="31">
        <v>2495.10317833</v>
      </c>
      <c r="P13" s="31">
        <v>2286.1571115399997</v>
      </c>
      <c r="Q13" s="31">
        <v>1855.87716131</v>
      </c>
      <c r="R13" s="31">
        <v>3339.9871459200003</v>
      </c>
      <c r="S13" s="31">
        <v>1580.76734861</v>
      </c>
      <c r="T13" s="31">
        <v>1520.6702083299999</v>
      </c>
      <c r="U13" s="31">
        <v>1898.0516944599999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56"/>
      <c r="BG13" s="56"/>
      <c r="BH13" s="56"/>
      <c r="BI13" s="56"/>
      <c r="BJ13" s="56"/>
      <c r="BK13" s="56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56"/>
      <c r="CG13" s="56"/>
      <c r="CH13" s="56"/>
    </row>
    <row r="14" spans="1:159" ht="18" customHeight="1">
      <c r="A14" s="177">
        <v>6</v>
      </c>
      <c r="B14" s="246" t="str">
        <f>IF('1'!$A$1=1,D14,F14)</f>
        <v>Romania</v>
      </c>
      <c r="C14" s="137"/>
      <c r="D14" s="121" t="s">
        <v>9</v>
      </c>
      <c r="E14" s="121"/>
      <c r="F14" s="123" t="s">
        <v>65</v>
      </c>
      <c r="G14" s="33">
        <v>621.63490203000003</v>
      </c>
      <c r="H14" s="34">
        <v>822.47003151999991</v>
      </c>
      <c r="I14" s="34">
        <v>428.20078999999998</v>
      </c>
      <c r="J14" s="34">
        <v>427.12400600000001</v>
      </c>
      <c r="K14" s="34">
        <v>458.81520653999996</v>
      </c>
      <c r="L14" s="208">
        <v>467.51979947999996</v>
      </c>
      <c r="M14" s="34">
        <v>532.77074503999995</v>
      </c>
      <c r="N14" s="34">
        <v>588.21303680999995</v>
      </c>
      <c r="O14" s="34">
        <v>652.88738194999996</v>
      </c>
      <c r="P14" s="34">
        <v>681.96384310999997</v>
      </c>
      <c r="Q14" s="34">
        <v>786.99791348999997</v>
      </c>
      <c r="R14" s="34">
        <v>1203.9624442500001</v>
      </c>
      <c r="S14" s="31">
        <v>3637.78001391</v>
      </c>
      <c r="T14" s="31">
        <v>3629.9534502000006</v>
      </c>
      <c r="U14" s="31">
        <v>1529.3208967099999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56"/>
      <c r="BG14" s="56"/>
      <c r="BH14" s="56"/>
      <c r="BI14" s="56"/>
      <c r="BJ14" s="56"/>
      <c r="BK14" s="56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56"/>
      <c r="CG14" s="56"/>
      <c r="CH14" s="56"/>
    </row>
    <row r="15" spans="1:159" ht="18" customHeight="1">
      <c r="A15" s="177">
        <v>7</v>
      </c>
      <c r="B15" s="246" t="str">
        <f>IF('1'!$A$1=1,D15,F15)</f>
        <v>Bulgaria</v>
      </c>
      <c r="C15" s="137"/>
      <c r="D15" s="121" t="s">
        <v>194</v>
      </c>
      <c r="E15" s="121"/>
      <c r="F15" s="123" t="s">
        <v>67</v>
      </c>
      <c r="G15" s="33">
        <v>447.59010003000003</v>
      </c>
      <c r="H15" s="34">
        <v>749.0586733099999</v>
      </c>
      <c r="I15" s="34">
        <v>566.77873</v>
      </c>
      <c r="J15" s="34">
        <v>584.67241000000001</v>
      </c>
      <c r="K15" s="34">
        <v>547.14794187999996</v>
      </c>
      <c r="L15" s="31">
        <v>418.38129135999998</v>
      </c>
      <c r="M15" s="34">
        <v>416.47694218000004</v>
      </c>
      <c r="N15" s="34">
        <v>428.59134376999998</v>
      </c>
      <c r="O15" s="34">
        <v>511.05883399999999</v>
      </c>
      <c r="P15" s="34">
        <v>467.64816493000001</v>
      </c>
      <c r="Q15" s="34">
        <v>496.25144103000002</v>
      </c>
      <c r="R15" s="176">
        <v>807.3485079699999</v>
      </c>
      <c r="S15" s="176">
        <v>1417.0117716100001</v>
      </c>
      <c r="T15" s="176">
        <v>904.57062998999993</v>
      </c>
      <c r="U15" s="176">
        <v>1130.0453561999998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56"/>
      <c r="BG15" s="56"/>
      <c r="BH15" s="56"/>
      <c r="BI15" s="56"/>
      <c r="BJ15" s="56"/>
      <c r="BK15" s="56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56"/>
      <c r="CG15" s="56"/>
      <c r="CH15" s="56"/>
    </row>
    <row r="16" spans="1:159" ht="18" customHeight="1">
      <c r="A16" s="177">
        <v>8</v>
      </c>
      <c r="B16" s="246" t="str">
        <f>IF('1'!$A$1=1,D16,F16)</f>
        <v>Slovakia</v>
      </c>
      <c r="C16" s="137"/>
      <c r="D16" s="121" t="s">
        <v>193</v>
      </c>
      <c r="E16" s="121"/>
      <c r="F16" s="123" t="s">
        <v>70</v>
      </c>
      <c r="G16" s="33">
        <v>523.98264323000001</v>
      </c>
      <c r="H16" s="34">
        <v>801.64315010999997</v>
      </c>
      <c r="I16" s="34">
        <v>581.718886</v>
      </c>
      <c r="J16" s="34">
        <v>652.159537</v>
      </c>
      <c r="K16" s="34">
        <v>565.59684756000001</v>
      </c>
      <c r="L16" s="31">
        <v>372.90848842000003</v>
      </c>
      <c r="M16" s="34">
        <v>374.67374121</v>
      </c>
      <c r="N16" s="34">
        <v>553.88930857999992</v>
      </c>
      <c r="O16" s="34">
        <v>713.44897360000004</v>
      </c>
      <c r="P16" s="34">
        <v>551.78319822999993</v>
      </c>
      <c r="Q16" s="34">
        <v>354.67686747999994</v>
      </c>
      <c r="R16" s="34">
        <v>923.87660520999998</v>
      </c>
      <c r="S16" s="34">
        <v>1431.8130652</v>
      </c>
      <c r="T16" s="34">
        <v>1054.90376842</v>
      </c>
      <c r="U16" s="34">
        <v>897.20899659999998</v>
      </c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56"/>
      <c r="BG16" s="56"/>
      <c r="BH16" s="56"/>
      <c r="BI16" s="56"/>
      <c r="BJ16" s="56"/>
      <c r="BK16" s="56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56"/>
      <c r="CG16" s="56"/>
      <c r="CH16" s="56"/>
    </row>
    <row r="17" spans="1:130" ht="18" customHeight="1">
      <c r="A17" s="177">
        <v>9</v>
      </c>
      <c r="B17" s="246" t="str">
        <f>IF('1'!$A$1=1,D17,F17)</f>
        <v>Belgium</v>
      </c>
      <c r="C17" s="137"/>
      <c r="D17" s="121" t="s">
        <v>206</v>
      </c>
      <c r="E17" s="121"/>
      <c r="F17" s="123" t="s">
        <v>73</v>
      </c>
      <c r="G17" s="33">
        <v>323.81753534000006</v>
      </c>
      <c r="H17" s="34">
        <v>359.00369648000003</v>
      </c>
      <c r="I17" s="34">
        <v>426.48164299999996</v>
      </c>
      <c r="J17" s="34">
        <v>359.30647200000004</v>
      </c>
      <c r="K17" s="34">
        <v>394.09244315000001</v>
      </c>
      <c r="L17" s="31">
        <v>273.39430009</v>
      </c>
      <c r="M17" s="34">
        <v>223.20715300000001</v>
      </c>
      <c r="N17" s="34">
        <v>424.71921954000004</v>
      </c>
      <c r="O17" s="34">
        <v>570.16629429</v>
      </c>
      <c r="P17" s="34">
        <v>649.86331749999999</v>
      </c>
      <c r="Q17" s="34">
        <v>525.81161964</v>
      </c>
      <c r="R17" s="34">
        <v>613.76907446999996</v>
      </c>
      <c r="S17" s="34">
        <v>442.24224108999999</v>
      </c>
      <c r="T17" s="34">
        <v>352.97441487000003</v>
      </c>
      <c r="U17" s="34">
        <v>831.41891567000005</v>
      </c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56"/>
      <c r="BG17" s="56"/>
      <c r="BH17" s="56"/>
      <c r="BI17" s="56"/>
      <c r="BJ17" s="56"/>
      <c r="BK17" s="56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56"/>
      <c r="CG17" s="56"/>
      <c r="CH17" s="56"/>
    </row>
    <row r="18" spans="1:130" ht="18" customHeight="1">
      <c r="A18" s="177">
        <v>10</v>
      </c>
      <c r="B18" s="246" t="str">
        <f>IF('1'!$A$1=1,D18,F18)</f>
        <v>Czech Republic</v>
      </c>
      <c r="C18" s="137"/>
      <c r="D18" s="121" t="s">
        <v>195</v>
      </c>
      <c r="E18" s="121"/>
      <c r="F18" s="123" t="s">
        <v>69</v>
      </c>
      <c r="G18" s="33">
        <v>552.66882229999999</v>
      </c>
      <c r="H18" s="34">
        <v>758.83646394999994</v>
      </c>
      <c r="I18" s="34">
        <v>613.04971899999998</v>
      </c>
      <c r="J18" s="34">
        <v>670.37860000000001</v>
      </c>
      <c r="K18" s="34">
        <v>615.96090034999997</v>
      </c>
      <c r="L18" s="31">
        <v>378.91662404000004</v>
      </c>
      <c r="M18" s="34">
        <v>407.36400549000001</v>
      </c>
      <c r="N18" s="34">
        <v>529.84992315</v>
      </c>
      <c r="O18" s="34">
        <v>641.81012266000005</v>
      </c>
      <c r="P18" s="34">
        <v>667.46450286999993</v>
      </c>
      <c r="Q18" s="34">
        <v>606.59097460999999</v>
      </c>
      <c r="R18" s="34">
        <v>1103.98819561</v>
      </c>
      <c r="S18" s="34">
        <v>1035.8451286699999</v>
      </c>
      <c r="T18" s="34">
        <v>847.83698504999995</v>
      </c>
      <c r="U18" s="34">
        <v>738.73939786000005</v>
      </c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56"/>
      <c r="BG18" s="56"/>
      <c r="BH18" s="56"/>
      <c r="BI18" s="56"/>
      <c r="BJ18" s="56"/>
      <c r="BK18" s="56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56"/>
      <c r="CG18" s="56"/>
      <c r="CH18" s="56"/>
    </row>
    <row r="19" spans="1:130" ht="18" customHeight="1">
      <c r="A19" s="177">
        <v>11</v>
      </c>
      <c r="B19" s="246" t="str">
        <f>IF('1'!$A$1=1,D19,F19)</f>
        <v>France</v>
      </c>
      <c r="C19" s="137"/>
      <c r="D19" s="121" t="s">
        <v>198</v>
      </c>
      <c r="E19" s="121"/>
      <c r="F19" s="123" t="s">
        <v>66</v>
      </c>
      <c r="G19" s="33">
        <v>435.13422652000008</v>
      </c>
      <c r="H19" s="34">
        <v>524.40549221999993</v>
      </c>
      <c r="I19" s="34">
        <v>512.41235300000005</v>
      </c>
      <c r="J19" s="34">
        <v>656.11843700000009</v>
      </c>
      <c r="K19" s="34">
        <v>498.20422366999998</v>
      </c>
      <c r="L19" s="31">
        <v>467.93116464999997</v>
      </c>
      <c r="M19" s="34">
        <v>418.23308978</v>
      </c>
      <c r="N19" s="34">
        <v>375.00899033000002</v>
      </c>
      <c r="O19" s="34">
        <v>489.91751111999997</v>
      </c>
      <c r="P19" s="34">
        <v>548.88539690000005</v>
      </c>
      <c r="Q19" s="34">
        <v>537.50144197999998</v>
      </c>
      <c r="R19" s="34">
        <v>845.52002912</v>
      </c>
      <c r="S19" s="34">
        <v>558.48002025999995</v>
      </c>
      <c r="T19" s="34">
        <v>471.09905516999999</v>
      </c>
      <c r="U19" s="34">
        <v>715.22302248999995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56"/>
      <c r="BG19" s="56"/>
      <c r="BH19" s="56"/>
      <c r="BI19" s="56"/>
      <c r="BJ19" s="56"/>
      <c r="BK19" s="56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56"/>
      <c r="CG19" s="56"/>
      <c r="CH19" s="56"/>
    </row>
    <row r="20" spans="1:130" ht="18" customHeight="1">
      <c r="A20" s="177">
        <v>12</v>
      </c>
      <c r="B20" s="246" t="str">
        <f>IF('1'!$A$1=1,D20,F20)</f>
        <v>Lithuania</v>
      </c>
      <c r="C20" s="137"/>
      <c r="D20" s="121" t="s">
        <v>197</v>
      </c>
      <c r="E20" s="121"/>
      <c r="F20" s="123" t="s">
        <v>74</v>
      </c>
      <c r="G20" s="33">
        <v>248.07549315</v>
      </c>
      <c r="H20" s="34">
        <v>297.27141015000001</v>
      </c>
      <c r="I20" s="34">
        <v>264.79266000000001</v>
      </c>
      <c r="J20" s="34">
        <v>311.47745200000003</v>
      </c>
      <c r="K20" s="34">
        <v>349.45031672999994</v>
      </c>
      <c r="L20" s="31">
        <v>221.68446666</v>
      </c>
      <c r="M20" s="34">
        <v>240.23366983999998</v>
      </c>
      <c r="N20" s="34">
        <v>359.06279164</v>
      </c>
      <c r="O20" s="34">
        <v>329.91475953999998</v>
      </c>
      <c r="P20" s="112">
        <v>395.47736427000001</v>
      </c>
      <c r="Q20" s="112">
        <v>419.86645072000005</v>
      </c>
      <c r="R20" s="112">
        <v>544.15233629999989</v>
      </c>
      <c r="S20" s="112">
        <v>637.67990591</v>
      </c>
      <c r="T20" s="112">
        <v>626.16327625999998</v>
      </c>
      <c r="U20" s="112">
        <v>570.33112904000006</v>
      </c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56"/>
      <c r="BG20" s="56"/>
      <c r="BH20" s="56"/>
      <c r="BI20" s="56"/>
      <c r="BJ20" s="56"/>
      <c r="BK20" s="56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56"/>
      <c r="CG20" s="56"/>
      <c r="CH20" s="56"/>
    </row>
    <row r="21" spans="1:130" ht="18" customHeight="1">
      <c r="A21" s="177">
        <v>13</v>
      </c>
      <c r="B21" s="246" t="str">
        <f>IF('1'!$A$1=1,D21,F21)</f>
        <v>Austria</v>
      </c>
      <c r="C21" s="137"/>
      <c r="D21" s="121" t="s">
        <v>196</v>
      </c>
      <c r="E21" s="121"/>
      <c r="F21" s="123" t="s">
        <v>71</v>
      </c>
      <c r="G21" s="33">
        <v>426.46853448000002</v>
      </c>
      <c r="H21" s="34">
        <v>494.85439510999998</v>
      </c>
      <c r="I21" s="34">
        <v>427.342782</v>
      </c>
      <c r="J21" s="34">
        <v>465.02311299999997</v>
      </c>
      <c r="K21" s="34">
        <v>440.40659835000002</v>
      </c>
      <c r="L21" s="31">
        <v>290.98000981000001</v>
      </c>
      <c r="M21" s="34">
        <v>299.16664914</v>
      </c>
      <c r="N21" s="34">
        <v>460.20331125999996</v>
      </c>
      <c r="O21" s="34">
        <v>469.77490863000003</v>
      </c>
      <c r="P21" s="34">
        <v>514.33639244999995</v>
      </c>
      <c r="Q21" s="34">
        <v>518.77294997000001</v>
      </c>
      <c r="R21" s="34">
        <v>869.44757322000021</v>
      </c>
      <c r="S21" s="34">
        <v>763.36857492000001</v>
      </c>
      <c r="T21" s="34">
        <v>552.88708936</v>
      </c>
      <c r="U21" s="34">
        <v>562.88779893000003</v>
      </c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56"/>
      <c r="BG21" s="56"/>
      <c r="BH21" s="56"/>
      <c r="BI21" s="56"/>
      <c r="BJ21" s="56"/>
      <c r="BK21" s="56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56"/>
      <c r="CG21" s="56"/>
      <c r="CH21" s="56"/>
    </row>
    <row r="22" spans="1:130" ht="18" customHeight="1">
      <c r="A22" s="177">
        <v>14</v>
      </c>
      <c r="B22" s="246" t="str">
        <f>IF('1'!$A$1=1,D22,F22)</f>
        <v>Hungary</v>
      </c>
      <c r="C22" s="137"/>
      <c r="D22" s="121" t="s">
        <v>10</v>
      </c>
      <c r="E22" s="121"/>
      <c r="F22" s="123" t="s">
        <v>68</v>
      </c>
      <c r="G22" s="33">
        <v>571.04186535000008</v>
      </c>
      <c r="H22" s="34">
        <v>868.13919458999999</v>
      </c>
      <c r="I22" s="34">
        <v>792.40229800000009</v>
      </c>
      <c r="J22" s="34">
        <v>987.42647900000009</v>
      </c>
      <c r="K22" s="34">
        <v>866.19966227999998</v>
      </c>
      <c r="L22" s="31">
        <v>380.54821777000001</v>
      </c>
      <c r="M22" s="34">
        <v>440.19602055000001</v>
      </c>
      <c r="N22" s="34">
        <v>550.08846077999999</v>
      </c>
      <c r="O22" s="34">
        <v>728.84947479999994</v>
      </c>
      <c r="P22" s="34">
        <v>751.97631961999991</v>
      </c>
      <c r="Q22" s="34">
        <v>490.05035762000006</v>
      </c>
      <c r="R22" s="34">
        <v>607.94503985999995</v>
      </c>
      <c r="S22" s="34">
        <v>1356.98991609</v>
      </c>
      <c r="T22" s="34">
        <v>723.84058879999998</v>
      </c>
      <c r="U22" s="34">
        <v>472.16753969000001</v>
      </c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56"/>
      <c r="BG22" s="56"/>
      <c r="BH22" s="56"/>
      <c r="BI22" s="56"/>
      <c r="BJ22" s="56"/>
      <c r="BK22" s="56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56"/>
      <c r="CG22" s="56"/>
      <c r="CH22" s="56"/>
    </row>
    <row r="23" spans="1:130" ht="18" customHeight="1">
      <c r="A23" s="177">
        <v>15</v>
      </c>
      <c r="B23" s="246" t="str">
        <f>IF('1'!$A$1=1,D23,F23)</f>
        <v>Greece</v>
      </c>
      <c r="C23" s="137"/>
      <c r="D23" s="121" t="s">
        <v>200</v>
      </c>
      <c r="E23" s="121"/>
      <c r="F23" s="123" t="s">
        <v>75</v>
      </c>
      <c r="G23" s="33">
        <v>147.09917849999999</v>
      </c>
      <c r="H23" s="34">
        <v>249.67378972</v>
      </c>
      <c r="I23" s="34">
        <v>206.06502800000001</v>
      </c>
      <c r="J23" s="34">
        <v>222.18242700000002</v>
      </c>
      <c r="K23" s="34">
        <v>200.2218268</v>
      </c>
      <c r="L23" s="31">
        <v>152.81296657999999</v>
      </c>
      <c r="M23" s="34">
        <v>158.92408363000001</v>
      </c>
      <c r="N23" s="34">
        <v>194.59651196999999</v>
      </c>
      <c r="O23" s="34">
        <v>279.42535281999994</v>
      </c>
      <c r="P23" s="34">
        <v>273.10074690000005</v>
      </c>
      <c r="Q23" s="34">
        <v>177.52730542</v>
      </c>
      <c r="R23" s="34">
        <v>209.47745519</v>
      </c>
      <c r="S23" s="34">
        <v>181.81028140999999</v>
      </c>
      <c r="T23" s="34">
        <v>257.53906955999997</v>
      </c>
      <c r="U23" s="34">
        <v>407.87807843999997</v>
      </c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56"/>
      <c r="BG23" s="56"/>
      <c r="BH23" s="56"/>
      <c r="BI23" s="56"/>
      <c r="BJ23" s="56"/>
      <c r="BK23" s="56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56"/>
      <c r="CG23" s="56"/>
      <c r="CH23" s="56"/>
    </row>
    <row r="24" spans="1:130" ht="18" customHeight="1">
      <c r="A24" s="177">
        <v>16</v>
      </c>
      <c r="B24" s="246" t="str">
        <f>IF('1'!$A$1=1,D24,F24)</f>
        <v>Latvia</v>
      </c>
      <c r="C24" s="137"/>
      <c r="D24" s="121" t="s">
        <v>199</v>
      </c>
      <c r="E24" s="121"/>
      <c r="F24" s="123" t="s">
        <v>76</v>
      </c>
      <c r="G24" s="33">
        <v>178.15763188</v>
      </c>
      <c r="H24" s="34">
        <v>218.19233896</v>
      </c>
      <c r="I24" s="34">
        <v>282.04206599999998</v>
      </c>
      <c r="J24" s="34">
        <v>160.56254000000001</v>
      </c>
      <c r="K24" s="34">
        <v>209.67938654999998</v>
      </c>
      <c r="L24" s="31">
        <v>134.93530177</v>
      </c>
      <c r="M24" s="34">
        <v>125.03874916000001</v>
      </c>
      <c r="N24" s="34">
        <v>201.5216509</v>
      </c>
      <c r="O24" s="34">
        <v>282.54776270000002</v>
      </c>
      <c r="P24" s="34">
        <v>280.39444559000003</v>
      </c>
      <c r="Q24" s="34">
        <v>222.34972553999998</v>
      </c>
      <c r="R24" s="34">
        <v>271.17329810000001</v>
      </c>
      <c r="S24" s="34">
        <v>277.96992360000002</v>
      </c>
      <c r="T24" s="34">
        <v>321.52382122999995</v>
      </c>
      <c r="U24" s="34">
        <v>290.74312033000001</v>
      </c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56"/>
      <c r="BG24" s="56"/>
      <c r="BH24" s="56"/>
      <c r="BI24" s="56"/>
      <c r="BJ24" s="56"/>
      <c r="BK24" s="56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56"/>
      <c r="CG24" s="56"/>
      <c r="CH24" s="56"/>
    </row>
    <row r="25" spans="1:130" ht="18" customHeight="1">
      <c r="A25" s="177">
        <v>17</v>
      </c>
      <c r="B25" s="246" t="str">
        <f>IF('1'!$A$1=1,D25,F25)</f>
        <v>Portugal</v>
      </c>
      <c r="C25" s="137"/>
      <c r="D25" s="121" t="s">
        <v>201</v>
      </c>
      <c r="E25" s="121"/>
      <c r="F25" s="123" t="s">
        <v>72</v>
      </c>
      <c r="G25" s="33">
        <v>121.62461316</v>
      </c>
      <c r="H25" s="34">
        <v>192.09979902999999</v>
      </c>
      <c r="I25" s="34">
        <v>344.90450999999996</v>
      </c>
      <c r="J25" s="34">
        <v>251.17406799999998</v>
      </c>
      <c r="K25" s="34">
        <v>271.16906793999999</v>
      </c>
      <c r="L25" s="31">
        <v>288.89792999999997</v>
      </c>
      <c r="M25" s="34">
        <v>200.14430106999998</v>
      </c>
      <c r="N25" s="34">
        <v>234.64527090999999</v>
      </c>
      <c r="O25" s="34">
        <v>224.98230247000001</v>
      </c>
      <c r="P25" s="34">
        <v>280.69390856000001</v>
      </c>
      <c r="Q25" s="34">
        <v>231.62760102999999</v>
      </c>
      <c r="R25" s="34">
        <v>331.42921410000002</v>
      </c>
      <c r="S25" s="34">
        <v>132.92871058</v>
      </c>
      <c r="T25" s="34">
        <v>222.77159628999999</v>
      </c>
      <c r="U25" s="34">
        <v>232.97087999000001</v>
      </c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56"/>
      <c r="BG25" s="56"/>
      <c r="BH25" s="56"/>
      <c r="BI25" s="56"/>
      <c r="BJ25" s="56"/>
      <c r="BK25" s="56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56"/>
      <c r="CG25" s="56"/>
      <c r="CH25" s="56"/>
    </row>
    <row r="26" spans="1:130" ht="18" customHeight="1">
      <c r="A26" s="177">
        <v>18</v>
      </c>
      <c r="B26" s="246" t="str">
        <f>IF('1'!$A$1=1,D26,F26)</f>
        <v>Cyprus</v>
      </c>
      <c r="C26" s="137"/>
      <c r="D26" s="121" t="s">
        <v>213</v>
      </c>
      <c r="E26" s="121"/>
      <c r="F26" s="123" t="s">
        <v>78</v>
      </c>
      <c r="G26" s="33">
        <v>161.32331285999999</v>
      </c>
      <c r="H26" s="34">
        <v>174.17080650999998</v>
      </c>
      <c r="I26" s="34">
        <v>166.63926800000002</v>
      </c>
      <c r="J26" s="34">
        <v>161.35267699999997</v>
      </c>
      <c r="K26" s="34">
        <v>283.67139994000001</v>
      </c>
      <c r="L26" s="31">
        <v>61.495858079999998</v>
      </c>
      <c r="M26" s="34">
        <v>53.444444689999997</v>
      </c>
      <c r="N26" s="34">
        <v>79.536706269999996</v>
      </c>
      <c r="O26" s="34">
        <v>40.209330469999998</v>
      </c>
      <c r="P26" s="34">
        <v>42.937773560000004</v>
      </c>
      <c r="Q26" s="34">
        <v>30.707429649999998</v>
      </c>
      <c r="R26" s="34">
        <v>47.200706779999997</v>
      </c>
      <c r="S26" s="34">
        <v>54.678751669999997</v>
      </c>
      <c r="T26" s="34">
        <v>107.77859577999999</v>
      </c>
      <c r="U26" s="34">
        <v>139.75327729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56"/>
      <c r="BG26" s="56"/>
      <c r="BH26" s="56"/>
      <c r="BI26" s="56"/>
      <c r="BJ26" s="56"/>
      <c r="BK26" s="56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56"/>
      <c r="CG26" s="56"/>
      <c r="CH26" s="56"/>
    </row>
    <row r="27" spans="1:130" ht="18" customHeight="1">
      <c r="A27" s="177">
        <v>19</v>
      </c>
      <c r="B27" s="246" t="str">
        <f>IF('1'!$A$1=1,D27,F27)</f>
        <v>Denmark</v>
      </c>
      <c r="C27" s="137"/>
      <c r="D27" s="121" t="s">
        <v>207</v>
      </c>
      <c r="E27" s="121"/>
      <c r="F27" s="123" t="s">
        <v>77</v>
      </c>
      <c r="G27" s="33">
        <v>58.022498259999999</v>
      </c>
      <c r="H27" s="34">
        <v>73.410553539999995</v>
      </c>
      <c r="I27" s="34">
        <v>78.413993000000005</v>
      </c>
      <c r="J27" s="34">
        <v>85.744850999999997</v>
      </c>
      <c r="K27" s="34">
        <v>48.358669580000004</v>
      </c>
      <c r="L27" s="31">
        <v>80.666110520000004</v>
      </c>
      <c r="M27" s="34">
        <v>78.02053380000001</v>
      </c>
      <c r="N27" s="34">
        <v>87.829874379999993</v>
      </c>
      <c r="O27" s="34">
        <v>128.73645981999999</v>
      </c>
      <c r="P27" s="34">
        <v>142.23615644</v>
      </c>
      <c r="Q27" s="34">
        <v>95.16401879</v>
      </c>
      <c r="R27" s="34">
        <v>124.87188098000001</v>
      </c>
      <c r="S27" s="34">
        <v>107.12247542999999</v>
      </c>
      <c r="T27" s="34">
        <v>139.15846247000002</v>
      </c>
      <c r="U27" s="34">
        <v>112.65148170999998</v>
      </c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56"/>
      <c r="BG27" s="56"/>
      <c r="BH27" s="56"/>
      <c r="BI27" s="56"/>
      <c r="BJ27" s="56"/>
      <c r="BK27" s="56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56"/>
      <c r="CG27" s="56"/>
      <c r="CH27" s="56"/>
    </row>
    <row r="28" spans="1:130" ht="18" customHeight="1">
      <c r="A28" s="177">
        <v>20</v>
      </c>
      <c r="B28" s="246" t="str">
        <f>IF('1'!$A$1=1,D28,F28)</f>
        <v>Sweden</v>
      </c>
      <c r="C28" s="137"/>
      <c r="D28" s="121" t="s">
        <v>210</v>
      </c>
      <c r="E28" s="121"/>
      <c r="F28" s="123" t="s">
        <v>80</v>
      </c>
      <c r="G28" s="33">
        <v>57.12185187</v>
      </c>
      <c r="H28" s="34">
        <v>53.738675720000003</v>
      </c>
      <c r="I28" s="34">
        <v>47.265623999999995</v>
      </c>
      <c r="J28" s="34">
        <v>54.564195999999995</v>
      </c>
      <c r="K28" s="34">
        <v>56.832663590000003</v>
      </c>
      <c r="L28" s="31">
        <v>48.01371795</v>
      </c>
      <c r="M28" s="34">
        <v>50.957058400000001</v>
      </c>
      <c r="N28" s="34">
        <v>62.884497490000001</v>
      </c>
      <c r="O28" s="34">
        <v>59.325571529999998</v>
      </c>
      <c r="P28" s="34">
        <v>59.484851159999998</v>
      </c>
      <c r="Q28" s="34">
        <v>62.780685020000007</v>
      </c>
      <c r="R28" s="34">
        <v>89.345011159999999</v>
      </c>
      <c r="S28" s="34">
        <v>66.647799239999998</v>
      </c>
      <c r="T28" s="34">
        <v>71.334636369999998</v>
      </c>
      <c r="U28" s="34">
        <v>87.762529699999988</v>
      </c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56"/>
      <c r="BG28" s="56"/>
      <c r="BH28" s="56"/>
      <c r="BI28" s="56"/>
      <c r="BJ28" s="56"/>
      <c r="BK28" s="56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56"/>
      <c r="CG28" s="56"/>
      <c r="CH28" s="56"/>
    </row>
    <row r="29" spans="1:130" ht="18" customHeight="1">
      <c r="A29" s="177">
        <v>21</v>
      </c>
      <c r="B29" s="246" t="str">
        <f>IF('1'!$A$1=1,D29,F29)</f>
        <v>Estonia</v>
      </c>
      <c r="C29" s="137"/>
      <c r="D29" s="121" t="s">
        <v>208</v>
      </c>
      <c r="E29" s="121"/>
      <c r="F29" s="123" t="s">
        <v>81</v>
      </c>
      <c r="G29" s="33">
        <v>99.604308419999995</v>
      </c>
      <c r="H29" s="34">
        <v>143.40917127999998</v>
      </c>
      <c r="I29" s="34">
        <v>248.50656699999999</v>
      </c>
      <c r="J29" s="34">
        <v>98.186350000000004</v>
      </c>
      <c r="K29" s="34">
        <v>68.841739509999996</v>
      </c>
      <c r="L29" s="31">
        <v>47.8417569</v>
      </c>
      <c r="M29" s="34">
        <v>75.827751239999998</v>
      </c>
      <c r="N29" s="34">
        <v>107.53590339</v>
      </c>
      <c r="O29" s="34">
        <v>122.92681777</v>
      </c>
      <c r="P29" s="34">
        <v>110.35534589</v>
      </c>
      <c r="Q29" s="34">
        <v>88.847664589999994</v>
      </c>
      <c r="R29" s="112">
        <v>145.92793231000002</v>
      </c>
      <c r="S29" s="112">
        <v>102.84638427</v>
      </c>
      <c r="T29" s="112">
        <v>90.688322450000001</v>
      </c>
      <c r="U29" s="112">
        <v>69.621151179999998</v>
      </c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56"/>
      <c r="BG29" s="56"/>
      <c r="BH29" s="56"/>
      <c r="BI29" s="56"/>
      <c r="BJ29" s="56"/>
      <c r="BK29" s="56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56"/>
      <c r="CG29" s="56"/>
      <c r="CH29" s="56"/>
    </row>
    <row r="30" spans="1:130" ht="18" customHeight="1">
      <c r="A30" s="177">
        <v>22</v>
      </c>
      <c r="B30" s="246" t="str">
        <f>IF('1'!$A$1=1,D30,F30)</f>
        <v>Croatia</v>
      </c>
      <c r="C30" s="137"/>
      <c r="D30" s="121" t="s">
        <v>209</v>
      </c>
      <c r="E30" s="121"/>
      <c r="F30" s="123" t="s">
        <v>83</v>
      </c>
      <c r="G30" s="33">
        <v>33.156408089999999</v>
      </c>
      <c r="H30" s="34">
        <v>51.425689320000004</v>
      </c>
      <c r="I30" s="34">
        <v>39.774192000000006</v>
      </c>
      <c r="J30" s="34">
        <v>42.483565999999996</v>
      </c>
      <c r="K30" s="34">
        <v>38.900178769999997</v>
      </c>
      <c r="L30" s="31">
        <v>25.995409280000001</v>
      </c>
      <c r="M30" s="34">
        <v>37.162042939999999</v>
      </c>
      <c r="N30" s="34">
        <v>23.830675940000003</v>
      </c>
      <c r="O30" s="34">
        <v>34.650786399999994</v>
      </c>
      <c r="P30" s="34">
        <v>36.394047290000003</v>
      </c>
      <c r="Q30" s="34">
        <v>28.150845499999999</v>
      </c>
      <c r="R30" s="34">
        <v>43.017596000000005</v>
      </c>
      <c r="S30" s="34">
        <v>72.148211629999992</v>
      </c>
      <c r="T30" s="34">
        <v>86.755406140000005</v>
      </c>
      <c r="U30" s="34">
        <v>64.453779349999991</v>
      </c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56"/>
      <c r="BG30" s="56"/>
      <c r="BH30" s="56"/>
      <c r="BI30" s="56"/>
      <c r="BJ30" s="56"/>
      <c r="BK30" s="56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56"/>
      <c r="CG30" s="56"/>
      <c r="CH30" s="56"/>
    </row>
    <row r="31" spans="1:130" ht="18" customHeight="1">
      <c r="A31" s="177">
        <v>23</v>
      </c>
      <c r="B31" s="246" t="str">
        <f>IF('1'!$A$1=1,D31,F31)</f>
        <v>Slovenia</v>
      </c>
      <c r="C31" s="137"/>
      <c r="D31" s="121" t="s">
        <v>212</v>
      </c>
      <c r="E31" s="121"/>
      <c r="F31" s="123" t="s">
        <v>84</v>
      </c>
      <c r="G31" s="33">
        <v>11.10567526</v>
      </c>
      <c r="H31" s="34">
        <v>9.212089240000001</v>
      </c>
      <c r="I31" s="34">
        <v>9.2028610000000004</v>
      </c>
      <c r="J31" s="34">
        <v>9</v>
      </c>
      <c r="K31" s="34">
        <v>15</v>
      </c>
      <c r="L31" s="31">
        <v>14.67023841</v>
      </c>
      <c r="M31" s="34">
        <v>15.526143110000001</v>
      </c>
      <c r="N31" s="34">
        <v>27.872852320000003</v>
      </c>
      <c r="O31" s="34">
        <v>32.901124920000001</v>
      </c>
      <c r="P31" s="34">
        <v>38.422321269999998</v>
      </c>
      <c r="Q31" s="34">
        <v>39.648134910000003</v>
      </c>
      <c r="R31" s="34">
        <v>75.058435019999976</v>
      </c>
      <c r="S31" s="34">
        <v>58.221085740000007</v>
      </c>
      <c r="T31" s="34">
        <v>64.283906270000003</v>
      </c>
      <c r="U31" s="34">
        <v>63.262883449999997</v>
      </c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56"/>
      <c r="BG31" s="56" t="s">
        <v>219</v>
      </c>
      <c r="BH31" s="56"/>
      <c r="BI31" s="56"/>
      <c r="BJ31" s="56"/>
      <c r="BK31" s="56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56"/>
      <c r="CG31" s="56"/>
      <c r="CH31" s="56"/>
      <c r="DY31" s="35"/>
      <c r="DZ31" s="35"/>
    </row>
    <row r="32" spans="1:130" ht="18" customHeight="1">
      <c r="A32" s="177">
        <v>24</v>
      </c>
      <c r="B32" s="246" t="str">
        <f>IF('1'!$A$1=1,D32,F32)</f>
        <v>Ireland</v>
      </c>
      <c r="C32" s="137"/>
      <c r="D32" s="121" t="s">
        <v>8</v>
      </c>
      <c r="E32" s="121"/>
      <c r="F32" s="123" t="s">
        <v>79</v>
      </c>
      <c r="G32" s="33">
        <v>4.4983914900000004</v>
      </c>
      <c r="H32" s="34">
        <v>14.660490169999999</v>
      </c>
      <c r="I32" s="34">
        <v>75.965324999999993</v>
      </c>
      <c r="J32" s="34">
        <v>120.712974</v>
      </c>
      <c r="K32" s="34">
        <v>69.435324659999992</v>
      </c>
      <c r="L32" s="31">
        <v>59.034998180000002</v>
      </c>
      <c r="M32" s="34">
        <v>45.030318340000001</v>
      </c>
      <c r="N32" s="34">
        <v>54.783770269999998</v>
      </c>
      <c r="O32" s="34">
        <v>76.867182049999997</v>
      </c>
      <c r="P32" s="34">
        <v>152.3892117</v>
      </c>
      <c r="Q32" s="34">
        <v>94.075356800000009</v>
      </c>
      <c r="R32" s="34">
        <v>97.084833799999984</v>
      </c>
      <c r="S32" s="34">
        <v>44.188753320000004</v>
      </c>
      <c r="T32" s="34">
        <v>14.837639960000001</v>
      </c>
      <c r="U32" s="34">
        <v>61.235376529999996</v>
      </c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56"/>
      <c r="BG32" s="56"/>
      <c r="BH32" s="56"/>
      <c r="BI32" s="56"/>
      <c r="BJ32" s="56"/>
      <c r="BK32" s="56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56"/>
      <c r="CG32" s="56"/>
      <c r="CH32" s="56"/>
    </row>
    <row r="33" spans="1:145" ht="24.65" customHeight="1">
      <c r="A33" s="177">
        <v>25</v>
      </c>
      <c r="B33" s="246" t="str">
        <f>IF('1'!$A$1=1,D33,F33)</f>
        <v>Malta</v>
      </c>
      <c r="C33" s="137"/>
      <c r="D33" s="121" t="s">
        <v>214</v>
      </c>
      <c r="E33" s="121"/>
      <c r="F33" s="123" t="s">
        <v>85</v>
      </c>
      <c r="G33" s="33">
        <v>49.599158610000003</v>
      </c>
      <c r="H33" s="34">
        <v>120.27436635999999</v>
      </c>
      <c r="I33" s="34">
        <v>4.749568</v>
      </c>
      <c r="J33" s="34">
        <v>6</v>
      </c>
      <c r="K33" s="34">
        <v>1</v>
      </c>
      <c r="L33" s="31">
        <v>11</v>
      </c>
      <c r="M33" s="34">
        <v>7</v>
      </c>
      <c r="N33" s="34">
        <v>43.895381999999998</v>
      </c>
      <c r="O33" s="34">
        <v>48.550390229999998</v>
      </c>
      <c r="P33" s="34">
        <v>29.054326710000002</v>
      </c>
      <c r="Q33" s="34">
        <v>8.1197374500000006</v>
      </c>
      <c r="R33" s="34">
        <v>26.312417079999999</v>
      </c>
      <c r="S33" s="34">
        <v>9</v>
      </c>
      <c r="T33" s="34">
        <v>70</v>
      </c>
      <c r="U33" s="34">
        <v>55.195867499999999</v>
      </c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7"/>
      <c r="BG33" s="172" t="s">
        <v>220</v>
      </c>
      <c r="BH33" s="57"/>
      <c r="BI33" s="57"/>
      <c r="BJ33" s="57"/>
      <c r="BK33" s="57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7"/>
      <c r="CG33" s="57"/>
      <c r="CH33" s="57"/>
      <c r="CI33" s="63" t="s">
        <v>217</v>
      </c>
      <c r="CJ33" s="63" t="s">
        <v>218</v>
      </c>
      <c r="CK33" s="63"/>
      <c r="CL33" s="35"/>
      <c r="DY33" s="56" t="s">
        <v>135</v>
      </c>
      <c r="DZ33" s="35"/>
      <c r="EA33" s="57" t="s">
        <v>136</v>
      </c>
    </row>
    <row r="34" spans="1:145" ht="18" customHeight="1">
      <c r="A34" s="177">
        <v>26</v>
      </c>
      <c r="B34" s="246" t="str">
        <f>IF('1'!$A$1=1,D34,F34)</f>
        <v>Finland</v>
      </c>
      <c r="C34" s="137"/>
      <c r="D34" s="121" t="s">
        <v>211</v>
      </c>
      <c r="E34" s="121"/>
      <c r="F34" s="123" t="s">
        <v>82</v>
      </c>
      <c r="G34" s="33">
        <v>33.277969219999996</v>
      </c>
      <c r="H34" s="34">
        <v>51.817348510000002</v>
      </c>
      <c r="I34" s="34">
        <v>46.606907999999997</v>
      </c>
      <c r="J34" s="34">
        <v>54.137341000000006</v>
      </c>
      <c r="K34" s="34">
        <v>39.798238560000001</v>
      </c>
      <c r="L34" s="31">
        <v>31.980987109999997</v>
      </c>
      <c r="M34" s="34">
        <v>33.087515930000002</v>
      </c>
      <c r="N34" s="34">
        <v>41.927075879999997</v>
      </c>
      <c r="O34" s="34">
        <v>50.208097670000001</v>
      </c>
      <c r="P34" s="34">
        <v>42.988228550000002</v>
      </c>
      <c r="Q34" s="34">
        <v>52.026997520000009</v>
      </c>
      <c r="R34" s="34">
        <v>104.89560967</v>
      </c>
      <c r="S34" s="34">
        <v>58.667252929999989</v>
      </c>
      <c r="T34" s="34">
        <v>43.073523289999997</v>
      </c>
      <c r="U34" s="34">
        <v>44.147769629999999</v>
      </c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56"/>
      <c r="BG34" s="56"/>
      <c r="BH34" s="56"/>
      <c r="BI34" s="56"/>
      <c r="BJ34" s="56"/>
      <c r="BK34" s="56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56"/>
      <c r="CG34" s="56"/>
      <c r="CH34" s="56"/>
    </row>
    <row r="35" spans="1:145" ht="18" customHeight="1">
      <c r="A35" s="177">
        <v>27</v>
      </c>
      <c r="B35" s="246" t="str">
        <f>IF('1'!$A$1=1,D35,F35)</f>
        <v>Luxembourg</v>
      </c>
      <c r="C35" s="137"/>
      <c r="D35" s="121" t="s">
        <v>202</v>
      </c>
      <c r="E35" s="121"/>
      <c r="F35" s="123" t="s">
        <v>86</v>
      </c>
      <c r="G35" s="33">
        <v>4.1252100699999996</v>
      </c>
      <c r="H35" s="34">
        <v>6.2738420000000001</v>
      </c>
      <c r="I35" s="34">
        <v>3.7392619999999996</v>
      </c>
      <c r="J35" s="34">
        <v>5</v>
      </c>
      <c r="K35" s="34">
        <v>16</v>
      </c>
      <c r="L35" s="31">
        <v>5.8837839199999999</v>
      </c>
      <c r="M35" s="34">
        <v>5.0870421299999995</v>
      </c>
      <c r="N35" s="34">
        <v>7.2740666199999993</v>
      </c>
      <c r="O35" s="34">
        <v>7.2766152799999997</v>
      </c>
      <c r="P35" s="34">
        <v>20.093475389999998</v>
      </c>
      <c r="Q35" s="34">
        <v>17.407342079999999</v>
      </c>
      <c r="R35" s="34">
        <v>15.69974845</v>
      </c>
      <c r="S35" s="34">
        <v>9.1563210299999991</v>
      </c>
      <c r="T35" s="34">
        <v>3.4125811300000004</v>
      </c>
      <c r="U35" s="34">
        <v>5.0272061099999998</v>
      </c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56"/>
      <c r="BG35" s="56"/>
      <c r="BH35" s="56"/>
      <c r="BI35" s="56"/>
      <c r="BJ35" s="56"/>
      <c r="BK35" s="56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56"/>
      <c r="CG35" s="56"/>
      <c r="CH35" s="56"/>
    </row>
    <row r="36" spans="1:145" ht="41.25" customHeight="1">
      <c r="A36" s="178"/>
      <c r="B36" s="247" t="str">
        <f>IF('1'!$A$1=1,D36,F36)</f>
        <v>Reference: United Kingdom of Great Britain and Northern Ireland</v>
      </c>
      <c r="C36" s="142"/>
      <c r="D36" s="136" t="s">
        <v>175</v>
      </c>
      <c r="E36" s="143"/>
      <c r="F36" s="136" t="s">
        <v>176</v>
      </c>
      <c r="G36" s="144">
        <v>384.47810093000004</v>
      </c>
      <c r="H36" s="145">
        <v>419.05945725000004</v>
      </c>
      <c r="I36" s="145">
        <v>465.57419099999998</v>
      </c>
      <c r="J36" s="145">
        <v>475.13288799999998</v>
      </c>
      <c r="K36" s="145">
        <v>529.66496682000002</v>
      </c>
      <c r="L36" s="146">
        <v>319.77026887000005</v>
      </c>
      <c r="M36" s="145">
        <v>283.77908413</v>
      </c>
      <c r="N36" s="145">
        <v>439.88351614000004</v>
      </c>
      <c r="O36" s="145">
        <v>536.50259568000001</v>
      </c>
      <c r="P36" s="145">
        <v>571.5220062300001</v>
      </c>
      <c r="Q36" s="145">
        <v>586.27065933999995</v>
      </c>
      <c r="R36" s="145">
        <v>983.69378252999979</v>
      </c>
      <c r="S36" s="145">
        <v>362.62696029</v>
      </c>
      <c r="T36" s="204">
        <v>356.26887312999997</v>
      </c>
      <c r="U36" s="204">
        <v>567.63448040000003</v>
      </c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56"/>
      <c r="BG36" s="56"/>
      <c r="BH36" s="56"/>
      <c r="BI36" s="56"/>
      <c r="BJ36" s="56"/>
      <c r="BK36" s="56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56"/>
      <c r="CG36" s="56"/>
      <c r="CH36" s="56"/>
    </row>
    <row r="37" spans="1:145" ht="8" customHeight="1">
      <c r="A37" s="118"/>
      <c r="B37" s="118"/>
      <c r="C37" s="219"/>
      <c r="D37" s="219"/>
      <c r="E37" s="219"/>
      <c r="F37" s="219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</row>
    <row r="38" spans="1:145" ht="13">
      <c r="A38" s="118" t="str">
        <f>IF('1'!$A$1=1,C38,E38)</f>
        <v>*According to State Statistics Service of Ukraine data.</v>
      </c>
      <c r="B38" s="223"/>
      <c r="C38" s="219" t="s">
        <v>142</v>
      </c>
      <c r="D38" s="224"/>
      <c r="E38" s="225" t="s">
        <v>90</v>
      </c>
      <c r="F38" s="226"/>
      <c r="G38" s="227"/>
      <c r="H38" s="228"/>
      <c r="I38" s="223"/>
      <c r="J38" s="118"/>
      <c r="K38" s="223"/>
      <c r="L38" s="223"/>
      <c r="M38" s="229"/>
      <c r="N38" s="229"/>
      <c r="O38" s="229"/>
      <c r="P38" s="229"/>
      <c r="Q38" s="229"/>
      <c r="R38" s="229"/>
      <c r="S38" s="229"/>
      <c r="T38" s="229"/>
      <c r="U38" s="229"/>
    </row>
    <row r="39" spans="1:145" ht="13">
      <c r="A39" s="241" t="str">
        <f>IF('1'!$A$1=1,C39,E39)</f>
        <v>Notes:</v>
      </c>
      <c r="B39" s="230"/>
      <c r="C39" s="231" t="s">
        <v>144</v>
      </c>
      <c r="D39" s="232"/>
      <c r="E39" s="233" t="s">
        <v>143</v>
      </c>
      <c r="F39" s="232"/>
      <c r="G39" s="234"/>
      <c r="H39" s="234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</row>
    <row r="40" spans="1:145" s="109" customFormat="1" ht="15.65" customHeight="1">
      <c r="A40" s="242" t="str">
        <f>IF('1'!$A$1=1,C40,E40)</f>
        <v>Since 2014, data exclude the temporarily occupied by the russian federation territories of Ukraine.</v>
      </c>
      <c r="B40" s="236"/>
      <c r="C40" s="237" t="s">
        <v>215</v>
      </c>
      <c r="D40" s="238"/>
      <c r="E40" s="119" t="s">
        <v>216</v>
      </c>
      <c r="F40" s="239"/>
      <c r="G40" s="240"/>
      <c r="H40" s="240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65"/>
      <c r="BF40" s="111"/>
      <c r="BG40" s="111"/>
      <c r="BH40" s="111"/>
      <c r="BI40" s="111"/>
      <c r="BJ40" s="111"/>
      <c r="BK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DO40" s="110"/>
      <c r="DP40" s="110"/>
      <c r="DQ40" s="110"/>
      <c r="DR40" s="110"/>
      <c r="DS40" s="110"/>
      <c r="DT40" s="110"/>
      <c r="DU40" s="110"/>
      <c r="DV40" s="110"/>
      <c r="DW40" s="110"/>
      <c r="DX40" s="111"/>
      <c r="DY40" s="111"/>
      <c r="DZ40" s="111"/>
      <c r="EA40" s="111"/>
      <c r="EB40" s="111"/>
      <c r="EC40" s="111"/>
      <c r="ED40" s="111"/>
      <c r="EE40" s="111"/>
      <c r="EF40" s="111"/>
      <c r="EG40" s="111"/>
      <c r="EH40" s="111"/>
      <c r="EI40" s="111"/>
      <c r="EJ40" s="111"/>
      <c r="EK40" s="111"/>
      <c r="EL40" s="111"/>
      <c r="EM40" s="111"/>
      <c r="EN40" s="111"/>
      <c r="EO40" s="111"/>
    </row>
    <row r="41" spans="1:145" ht="16.75" customHeight="1">
      <c r="A41" s="133" t="str">
        <f>IF('1'!$A$1=1,C41,E41)</f>
        <v xml:space="preserve"> **The Union currently counts 27 EU countries. The United Kingdom withdrew from the European Union on 31 January 2020</v>
      </c>
      <c r="B41" s="118"/>
      <c r="C41" s="117" t="s">
        <v>154</v>
      </c>
      <c r="D41" s="219"/>
      <c r="E41" s="219" t="s">
        <v>155</v>
      </c>
      <c r="F41" s="219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</row>
    <row r="42" spans="1:145">
      <c r="A42" t="str">
        <f>IF('1'!$A$1=1,C42,E42)</f>
        <v xml:space="preserve"> Data for 2024 were revised due to the changes in the reporting data.</v>
      </c>
      <c r="C42" t="s">
        <v>224</v>
      </c>
      <c r="D42" s="17"/>
      <c r="E42" s="258" t="s">
        <v>225</v>
      </c>
      <c r="F42" s="17"/>
    </row>
    <row r="48" spans="1:145">
      <c r="B48" s="41"/>
    </row>
    <row r="49" spans="3:21">
      <c r="C49" s="50"/>
      <c r="D49" s="50"/>
      <c r="E49" s="50"/>
      <c r="F49" s="50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spans="3:21"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</row>
  </sheetData>
  <mergeCells count="21">
    <mergeCell ref="U5:U6"/>
    <mergeCell ref="A5:A6"/>
    <mergeCell ref="C5:C6"/>
    <mergeCell ref="D5:D6"/>
    <mergeCell ref="L5:L6"/>
    <mergeCell ref="G5:G6"/>
    <mergeCell ref="H5:H6"/>
    <mergeCell ref="I5:I6"/>
    <mergeCell ref="J5:J6"/>
    <mergeCell ref="K5:K6"/>
    <mergeCell ref="B5:B6"/>
    <mergeCell ref="R5:R6"/>
    <mergeCell ref="E5:E6"/>
    <mergeCell ref="F5:F6"/>
    <mergeCell ref="S5:S6"/>
    <mergeCell ref="T5:T6"/>
    <mergeCell ref="M5:M6"/>
    <mergeCell ref="N5:N6"/>
    <mergeCell ref="O5:O6"/>
    <mergeCell ref="P5:P6"/>
    <mergeCell ref="Q5:Q6"/>
  </mergeCells>
  <phoneticPr fontId="46" type="noConversion"/>
  <hyperlinks>
    <hyperlink ref="A1" location="'1'!A1" display="до змісту"/>
  </hyperlinks>
  <printOptions horizontalCentered="1" verticalCentered="1"/>
  <pageMargins left="0.15748031496062992" right="0.27559055118110237" top="0.31496062992125984" bottom="0.19685039370078741" header="0.15748031496062992" footer="0.19685039370078741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M42"/>
  <sheetViews>
    <sheetView topLeftCell="A22" zoomScale="69" zoomScaleNormal="69" workbookViewId="0">
      <selection activeCell="P11" sqref="P11"/>
    </sheetView>
  </sheetViews>
  <sheetFormatPr defaultColWidth="8" defaultRowHeight="12.5" outlineLevelCol="2"/>
  <cols>
    <col min="1" max="1" width="6.08984375" style="17" customWidth="1"/>
    <col min="2" max="2" width="37.6328125" style="17" customWidth="1"/>
    <col min="3" max="3" width="10" style="16" hidden="1" customWidth="1" outlineLevel="2"/>
    <col min="4" max="4" width="17.453125" style="16" hidden="1" customWidth="1" outlineLevel="2"/>
    <col min="5" max="5" width="8.90625" style="16" hidden="1" customWidth="1" outlineLevel="2"/>
    <col min="6" max="6" width="16" style="16" hidden="1" customWidth="1" outlineLevel="2"/>
    <col min="7" max="7" width="8.6328125" style="17" hidden="1" customWidth="1" outlineLevel="1" collapsed="1"/>
    <col min="8" max="11" width="8.6328125" style="17" hidden="1" customWidth="1" outlineLevel="1"/>
    <col min="12" max="12" width="8.6328125" style="17" customWidth="1" collapsed="1"/>
    <col min="13" max="21" width="8.6328125" style="17" customWidth="1"/>
    <col min="22" max="22" width="8" style="132"/>
    <col min="23" max="24" width="8" style="81"/>
    <col min="25" max="26" width="8" style="17"/>
    <col min="27" max="52" width="8" style="172"/>
    <col min="53" max="53" width="8" style="215"/>
    <col min="54" max="60" width="8" style="18"/>
    <col min="61" max="66" width="8" style="81"/>
    <col min="67" max="76" width="8" style="17"/>
    <col min="77" max="91" width="8" style="18"/>
    <col min="92" max="16384" width="8" style="17"/>
  </cols>
  <sheetData>
    <row r="1" spans="1:91" ht="13">
      <c r="A1" s="15" t="str">
        <f>IF('1'!$A$1=1,"до змісту","to title")</f>
        <v>to title</v>
      </c>
      <c r="N1" s="26"/>
      <c r="O1" s="107"/>
      <c r="P1" s="26"/>
      <c r="Q1" s="26"/>
      <c r="R1" s="26"/>
      <c r="S1" s="26"/>
      <c r="T1" s="26"/>
      <c r="U1" s="26"/>
      <c r="V1" s="252"/>
      <c r="W1" s="205"/>
      <c r="AA1" s="186"/>
    </row>
    <row r="2" spans="1:91" s="5" customFormat="1" ht="17.399999999999999" customHeight="1">
      <c r="A2" s="5" t="str">
        <f>IF('1'!$A$1=1,BZ2,CG2)</f>
        <v>1.2 Dynamics of Goods Imports by EU country</v>
      </c>
      <c r="C2" s="52"/>
      <c r="D2" s="52"/>
      <c r="E2" s="52"/>
      <c r="F2" s="52"/>
      <c r="J2" s="17"/>
      <c r="O2" s="26"/>
      <c r="P2" s="26"/>
      <c r="Q2" s="26"/>
      <c r="R2" s="26"/>
      <c r="S2" s="26"/>
      <c r="T2" s="26"/>
      <c r="U2" s="26"/>
      <c r="V2" s="253"/>
      <c r="W2" s="169"/>
      <c r="X2" s="169"/>
      <c r="AA2" s="26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216"/>
      <c r="BB2" s="7"/>
      <c r="BC2" s="7"/>
      <c r="BD2" s="7"/>
      <c r="BE2" s="7"/>
      <c r="BF2" s="7"/>
      <c r="BG2" s="7"/>
      <c r="BH2" s="7"/>
      <c r="BI2" s="169"/>
      <c r="BJ2" s="169"/>
      <c r="BK2" s="169"/>
      <c r="BL2" s="169"/>
      <c r="BM2" s="169"/>
      <c r="BN2" s="169"/>
      <c r="BY2" s="7"/>
      <c r="BZ2" s="7" t="s">
        <v>140</v>
      </c>
      <c r="CA2" s="7"/>
      <c r="CB2" s="7"/>
      <c r="CC2" s="7"/>
      <c r="CD2" s="7"/>
      <c r="CE2" s="7"/>
      <c r="CF2" s="7"/>
      <c r="CG2" s="7" t="s">
        <v>93</v>
      </c>
      <c r="CH2" s="7"/>
      <c r="CI2" s="7"/>
      <c r="CJ2" s="7"/>
      <c r="CK2" s="7"/>
      <c r="CL2" s="7"/>
      <c r="CM2" s="7"/>
    </row>
    <row r="3" spans="1:91" ht="17.25" customHeight="1">
      <c r="A3" s="23" t="str">
        <f>IF('1'!$A$1=1,BZ3,CG3)</f>
        <v>(according to BPM6 methodology)</v>
      </c>
      <c r="B3" s="24"/>
      <c r="C3" s="25"/>
      <c r="D3" s="25"/>
      <c r="E3" s="25"/>
      <c r="F3" s="25"/>
      <c r="G3" s="24"/>
      <c r="BZ3" s="19" t="s">
        <v>30</v>
      </c>
      <c r="CA3" s="20"/>
      <c r="CB3" s="20"/>
      <c r="CC3" s="20"/>
      <c r="CG3" s="18" t="s">
        <v>88</v>
      </c>
    </row>
    <row r="4" spans="1:91" ht="17.25" customHeight="1">
      <c r="A4" s="28" t="str">
        <f>IF('1'!$A$1=1,BZ4,CG4)</f>
        <v>Million USD</v>
      </c>
      <c r="G4" s="24"/>
      <c r="K4" s="24"/>
      <c r="L4" s="58"/>
      <c r="M4" s="24"/>
      <c r="N4" s="24"/>
      <c r="O4" s="24"/>
      <c r="P4" s="24"/>
      <c r="Q4" s="24"/>
      <c r="R4" s="24"/>
      <c r="S4" s="24"/>
      <c r="T4" s="24"/>
      <c r="U4" s="24"/>
      <c r="BZ4" s="27" t="s">
        <v>141</v>
      </c>
      <c r="CG4" s="59" t="s">
        <v>89</v>
      </c>
      <c r="CH4" s="60"/>
      <c r="CI4" s="60"/>
      <c r="CJ4" s="60"/>
      <c r="CK4" s="60"/>
      <c r="CL4" s="60"/>
    </row>
    <row r="5" spans="1:91" ht="21.75" customHeight="1">
      <c r="A5" s="284" t="str">
        <f>IF('1'!$A$1=1,C5,E5)</f>
        <v>Rank</v>
      </c>
      <c r="B5" s="290" t="str">
        <f>IF('1'!$A$1=1,D5,F5)</f>
        <v>Countries</v>
      </c>
      <c r="C5" s="286" t="s">
        <v>47</v>
      </c>
      <c r="D5" s="288" t="s">
        <v>7</v>
      </c>
      <c r="E5" s="286" t="s">
        <v>58</v>
      </c>
      <c r="F5" s="288" t="s">
        <v>59</v>
      </c>
      <c r="G5" s="280">
        <v>2010</v>
      </c>
      <c r="H5" s="280">
        <v>2011</v>
      </c>
      <c r="I5" s="280">
        <v>2012</v>
      </c>
      <c r="J5" s="280">
        <v>2013</v>
      </c>
      <c r="K5" s="280">
        <v>2014</v>
      </c>
      <c r="L5" s="280">
        <v>2015</v>
      </c>
      <c r="M5" s="280">
        <v>2016</v>
      </c>
      <c r="N5" s="280">
        <v>2017</v>
      </c>
      <c r="O5" s="280">
        <v>2018</v>
      </c>
      <c r="P5" s="280">
        <v>2019</v>
      </c>
      <c r="Q5" s="280">
        <v>2020</v>
      </c>
      <c r="R5" s="280">
        <v>2021</v>
      </c>
      <c r="S5" s="280">
        <v>2022</v>
      </c>
      <c r="T5" s="280">
        <v>2023</v>
      </c>
      <c r="U5" s="282">
        <v>2024</v>
      </c>
      <c r="BZ5" s="21" t="s">
        <v>91</v>
      </c>
      <c r="CA5" s="21"/>
      <c r="CB5" s="21"/>
      <c r="CC5" s="21"/>
      <c r="CD5" s="21"/>
    </row>
    <row r="6" spans="1:91" ht="17" customHeight="1">
      <c r="A6" s="285"/>
      <c r="B6" s="291"/>
      <c r="C6" s="295"/>
      <c r="D6" s="297"/>
      <c r="E6" s="295"/>
      <c r="F6" s="297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4"/>
      <c r="BZ6" s="53" t="s">
        <v>44</v>
      </c>
      <c r="CA6" s="54"/>
      <c r="CB6" s="54"/>
      <c r="CC6" s="61"/>
    </row>
    <row r="7" spans="1:91" ht="17.25" customHeight="1">
      <c r="A7" s="214"/>
      <c r="B7" s="243" t="str">
        <f>IF('1'!$A$1=1,D7,F7)</f>
        <v>EU 28</v>
      </c>
      <c r="C7" s="125"/>
      <c r="D7" s="138" t="s">
        <v>145</v>
      </c>
      <c r="E7" s="125"/>
      <c r="F7" s="126" t="s">
        <v>147</v>
      </c>
      <c r="G7" s="65">
        <v>17814.262190000001</v>
      </c>
      <c r="H7" s="65">
        <v>24052.225361000001</v>
      </c>
      <c r="I7" s="65">
        <v>24600.662397</v>
      </c>
      <c r="J7" s="65">
        <v>25277.907502999999</v>
      </c>
      <c r="K7" s="65">
        <v>19134.172913899998</v>
      </c>
      <c r="L7" s="65">
        <v>13733.294866</v>
      </c>
      <c r="M7" s="65">
        <v>15416.916356</v>
      </c>
      <c r="N7" s="65">
        <v>18825.213206</v>
      </c>
      <c r="O7" s="65">
        <v>21130.896445999999</v>
      </c>
      <c r="P7" s="65">
        <v>23092.668685000001</v>
      </c>
      <c r="Q7" s="65">
        <v>22200.190872700005</v>
      </c>
      <c r="R7" s="65">
        <v>28058</v>
      </c>
      <c r="S7" s="65">
        <v>26269.199386189997</v>
      </c>
      <c r="T7" s="65">
        <f>T8+T36</f>
        <v>32317.629953450003</v>
      </c>
      <c r="U7" s="65">
        <v>35337.901825500012</v>
      </c>
      <c r="BZ7" s="53"/>
      <c r="CA7" s="54"/>
      <c r="CB7" s="54"/>
      <c r="CC7" s="61"/>
    </row>
    <row r="8" spans="1:91" ht="17.25" customHeight="1">
      <c r="A8" s="248"/>
      <c r="B8" s="244" t="str">
        <f>IF('1'!$A$1=1,D8,F8)</f>
        <v>EU 27**</v>
      </c>
      <c r="C8" s="179"/>
      <c r="D8" s="140" t="s">
        <v>146</v>
      </c>
      <c r="E8" s="179"/>
      <c r="F8" s="129" t="s">
        <v>148</v>
      </c>
      <c r="G8" s="168">
        <f t="shared" ref="G8:S8" si="0">G7-G36</f>
        <v>17016.29176362</v>
      </c>
      <c r="H8" s="168">
        <f t="shared" si="0"/>
        <v>22961.320861050001</v>
      </c>
      <c r="I8" s="168">
        <f t="shared" si="0"/>
        <v>23481.499731</v>
      </c>
      <c r="J8" s="168">
        <f t="shared" si="0"/>
        <v>24173.200808999998</v>
      </c>
      <c r="K8" s="168">
        <f t="shared" si="0"/>
        <v>18464.06871462</v>
      </c>
      <c r="L8" s="168">
        <f t="shared" si="0"/>
        <v>13187.552186450001</v>
      </c>
      <c r="M8" s="168">
        <f t="shared" si="0"/>
        <v>14732.515792619999</v>
      </c>
      <c r="N8" s="168">
        <f t="shared" si="0"/>
        <v>18053.773178669999</v>
      </c>
      <c r="O8" s="168">
        <f t="shared" si="0"/>
        <v>20261.691097089999</v>
      </c>
      <c r="P8" s="168">
        <f t="shared" si="0"/>
        <v>22338.584044409999</v>
      </c>
      <c r="Q8" s="168">
        <f t="shared" si="0"/>
        <v>21483.043068260005</v>
      </c>
      <c r="R8" s="180">
        <f t="shared" si="0"/>
        <v>26954.23570284</v>
      </c>
      <c r="S8" s="180">
        <f t="shared" si="0"/>
        <v>25515.549721529998</v>
      </c>
      <c r="T8" s="210">
        <v>31235.050797520002</v>
      </c>
      <c r="U8" s="210">
        <v>34077.466800360009</v>
      </c>
      <c r="BZ8" s="53"/>
      <c r="CA8" s="54"/>
      <c r="CB8" s="54"/>
      <c r="CC8" s="61"/>
    </row>
    <row r="9" spans="1:91" ht="18" customHeight="1">
      <c r="A9" s="177">
        <v>1</v>
      </c>
      <c r="B9" s="249" t="str">
        <f>IF('1'!$A$1=1,D9,F9)</f>
        <v>Poland</v>
      </c>
      <c r="C9" s="135"/>
      <c r="D9" s="135" t="s">
        <v>203</v>
      </c>
      <c r="E9" s="135"/>
      <c r="F9" s="122" t="s">
        <v>61</v>
      </c>
      <c r="G9" s="31">
        <v>2645.0945291099997</v>
      </c>
      <c r="H9" s="31">
        <v>2972.9722807500002</v>
      </c>
      <c r="I9" s="31">
        <v>3363.8844710000003</v>
      </c>
      <c r="J9" s="31">
        <v>3785.430464</v>
      </c>
      <c r="K9" s="31">
        <v>2714.55055025</v>
      </c>
      <c r="L9" s="31">
        <v>2019.6303621100001</v>
      </c>
      <c r="M9" s="31">
        <v>2348.6262227799998</v>
      </c>
      <c r="N9" s="31">
        <v>3009.1903013900001</v>
      </c>
      <c r="O9" s="31">
        <v>3191.2435783400001</v>
      </c>
      <c r="P9" s="31">
        <v>3724.9639258699999</v>
      </c>
      <c r="Q9" s="31">
        <v>3814.64586998</v>
      </c>
      <c r="R9" s="31">
        <v>4622.1652845899998</v>
      </c>
      <c r="S9" s="31">
        <v>5230.0585786399997</v>
      </c>
      <c r="T9" s="31">
        <v>6347.2408940599998</v>
      </c>
      <c r="U9" s="31">
        <v>6763.7377964500001</v>
      </c>
    </row>
    <row r="10" spans="1:91" ht="18" customHeight="1">
      <c r="A10" s="177">
        <v>2</v>
      </c>
      <c r="B10" s="250" t="str">
        <f>IF('1'!$A$1=1,D10,F10)</f>
        <v>Germany</v>
      </c>
      <c r="C10" s="135"/>
      <c r="D10" s="135" t="s">
        <v>204</v>
      </c>
      <c r="E10" s="135"/>
      <c r="F10" s="122" t="s">
        <v>63</v>
      </c>
      <c r="G10" s="31">
        <v>4224.8436421299994</v>
      </c>
      <c r="H10" s="31">
        <v>6389.1636004499996</v>
      </c>
      <c r="I10" s="31">
        <v>6344.129003</v>
      </c>
      <c r="J10" s="31">
        <v>6253.6384559999988</v>
      </c>
      <c r="K10" s="31">
        <v>4877.5357062800003</v>
      </c>
      <c r="L10" s="31">
        <v>3578.80502458</v>
      </c>
      <c r="M10" s="31">
        <v>3911.9580839700002</v>
      </c>
      <c r="N10" s="31">
        <v>4994.1990628699996</v>
      </c>
      <c r="O10" s="31">
        <v>5513.93968442</v>
      </c>
      <c r="P10" s="31">
        <v>5576.2578981799998</v>
      </c>
      <c r="Q10" s="31">
        <v>4955.9128751200005</v>
      </c>
      <c r="R10" s="31">
        <v>5890.3970765000004</v>
      </c>
      <c r="S10" s="31">
        <v>4305.4053582400002</v>
      </c>
      <c r="T10" s="31">
        <v>4841.7056948099998</v>
      </c>
      <c r="U10" s="31">
        <v>5196.5430504300002</v>
      </c>
    </row>
    <row r="11" spans="1:91" ht="18" customHeight="1">
      <c r="A11" s="177">
        <v>3</v>
      </c>
      <c r="B11" s="250" t="str">
        <f>IF('1'!$A$1=1,D11,F11)</f>
        <v>Italy</v>
      </c>
      <c r="C11" s="135"/>
      <c r="D11" s="135" t="s">
        <v>191</v>
      </c>
      <c r="E11" s="135"/>
      <c r="F11" s="122" t="s">
        <v>60</v>
      </c>
      <c r="G11" s="31">
        <v>1234.1515543799999</v>
      </c>
      <c r="H11" s="31">
        <v>1823.2582277900001</v>
      </c>
      <c r="I11" s="31">
        <v>2068.3451340000001</v>
      </c>
      <c r="J11" s="31">
        <v>1898.566656</v>
      </c>
      <c r="K11" s="31">
        <v>1308.91164972</v>
      </c>
      <c r="L11" s="31">
        <v>829.9581113700001</v>
      </c>
      <c r="M11" s="31">
        <v>1181.6039163800001</v>
      </c>
      <c r="N11" s="31">
        <v>1425.98719992</v>
      </c>
      <c r="O11" s="31">
        <v>1827.25007826</v>
      </c>
      <c r="P11" s="31">
        <v>1910.0110126100001</v>
      </c>
      <c r="Q11" s="31">
        <v>1987.6677494</v>
      </c>
      <c r="R11" s="31">
        <v>2499.9105568699997</v>
      </c>
      <c r="S11" s="31">
        <v>1678.01822935</v>
      </c>
      <c r="T11" s="31">
        <v>2161.8791078300001</v>
      </c>
      <c r="U11" s="31">
        <v>2459.6368391599999</v>
      </c>
      <c r="AW11" s="172" t="s">
        <v>187</v>
      </c>
      <c r="AX11" s="172" t="s">
        <v>188</v>
      </c>
    </row>
    <row r="12" spans="1:91" ht="18" customHeight="1">
      <c r="A12" s="177">
        <v>4</v>
      </c>
      <c r="B12" s="250" t="str">
        <f>IF('1'!$A$1=1,D12,F12)</f>
        <v>Czech Republic</v>
      </c>
      <c r="C12" s="135"/>
      <c r="D12" s="135" t="s">
        <v>195</v>
      </c>
      <c r="E12" s="135"/>
      <c r="F12" s="122" t="s">
        <v>69</v>
      </c>
      <c r="G12" s="131">
        <v>701.20298177000006</v>
      </c>
      <c r="H12" s="31">
        <v>1119.3590279800001</v>
      </c>
      <c r="I12" s="31">
        <v>1198.2635769999999</v>
      </c>
      <c r="J12" s="31">
        <v>919.904133</v>
      </c>
      <c r="K12" s="31">
        <v>587.8958111799999</v>
      </c>
      <c r="L12" s="31">
        <v>392.69807844999997</v>
      </c>
      <c r="M12" s="31">
        <v>566.62133752</v>
      </c>
      <c r="N12" s="31">
        <v>770.67863304000002</v>
      </c>
      <c r="O12" s="31">
        <v>924.04866744000003</v>
      </c>
      <c r="P12" s="31">
        <v>1085.1647778400002</v>
      </c>
      <c r="Q12" s="31">
        <v>888.13137047000009</v>
      </c>
      <c r="R12" s="31">
        <v>1326.0964770099999</v>
      </c>
      <c r="S12" s="31">
        <v>1339.3343233999999</v>
      </c>
      <c r="T12" s="31">
        <v>1681.92083822</v>
      </c>
      <c r="U12" s="31">
        <v>2362.8418052900001</v>
      </c>
    </row>
    <row r="13" spans="1:91" ht="25.25" customHeight="1">
      <c r="A13" s="177">
        <v>5</v>
      </c>
      <c r="B13" s="250" t="str">
        <f>IF('1'!$A$1=1,D13,F13)</f>
        <v>Bulgaria</v>
      </c>
      <c r="C13" s="135"/>
      <c r="D13" s="135" t="s">
        <v>194</v>
      </c>
      <c r="E13" s="135"/>
      <c r="F13" s="122" t="s">
        <v>67</v>
      </c>
      <c r="G13" s="131">
        <v>217.13839457999998</v>
      </c>
      <c r="H13" s="31">
        <v>269.2306087</v>
      </c>
      <c r="I13" s="31">
        <v>279.87649999999996</v>
      </c>
      <c r="J13" s="31">
        <v>274.14085599999999</v>
      </c>
      <c r="K13" s="31">
        <v>201.62726383</v>
      </c>
      <c r="L13" s="31">
        <v>251.80995592000002</v>
      </c>
      <c r="M13" s="31">
        <v>171.43504300999999</v>
      </c>
      <c r="N13" s="31">
        <v>187.71375896999999</v>
      </c>
      <c r="O13" s="31">
        <v>256.80262262000002</v>
      </c>
      <c r="P13" s="31">
        <v>355.47561714</v>
      </c>
      <c r="Q13" s="31">
        <v>285.86895095</v>
      </c>
      <c r="R13" s="31">
        <v>393.81008421000001</v>
      </c>
      <c r="S13" s="31">
        <v>2030.23186818</v>
      </c>
      <c r="T13" s="31">
        <v>2218.5565575300002</v>
      </c>
      <c r="U13" s="31">
        <v>2357.5514186500004</v>
      </c>
    </row>
    <row r="14" spans="1:91" ht="18" customHeight="1">
      <c r="A14" s="177">
        <v>6</v>
      </c>
      <c r="B14" s="250" t="str">
        <f>IF('1'!$A$1=1,D14,F14)</f>
        <v>Greece</v>
      </c>
      <c r="C14" s="135"/>
      <c r="D14" s="135" t="s">
        <v>200</v>
      </c>
      <c r="E14" s="135"/>
      <c r="F14" s="122" t="s">
        <v>75</v>
      </c>
      <c r="G14" s="131">
        <v>103.91632944</v>
      </c>
      <c r="H14" s="31">
        <v>128.42844318000002</v>
      </c>
      <c r="I14" s="31">
        <v>186.40589900000003</v>
      </c>
      <c r="J14" s="31">
        <v>277.28894500000001</v>
      </c>
      <c r="K14" s="31">
        <v>306.07897269</v>
      </c>
      <c r="L14" s="31">
        <v>237.79255247</v>
      </c>
      <c r="M14" s="31">
        <v>233.00438338000001</v>
      </c>
      <c r="N14" s="31">
        <v>242.67841489</v>
      </c>
      <c r="O14" s="31">
        <v>269.17046455999997</v>
      </c>
      <c r="P14" s="31">
        <v>308.56147736000003</v>
      </c>
      <c r="Q14" s="31">
        <v>315.38221188</v>
      </c>
      <c r="R14" s="31">
        <v>495.44317949999999</v>
      </c>
      <c r="S14" s="31">
        <v>755.95768895000003</v>
      </c>
      <c r="T14" s="31">
        <v>1374.0422012500001</v>
      </c>
      <c r="U14" s="31">
        <v>2066.9350213300004</v>
      </c>
    </row>
    <row r="15" spans="1:91" ht="18" customHeight="1">
      <c r="A15" s="177">
        <v>7</v>
      </c>
      <c r="B15" s="250" t="str">
        <f>IF('1'!$A$1=1,D15,F15)</f>
        <v>Slovakia</v>
      </c>
      <c r="C15" s="135"/>
      <c r="D15" s="135" t="s">
        <v>193</v>
      </c>
      <c r="E15" s="135"/>
      <c r="F15" s="122" t="s">
        <v>70</v>
      </c>
      <c r="G15" s="131">
        <v>430.95979951000004</v>
      </c>
      <c r="H15" s="31">
        <v>585.29728645</v>
      </c>
      <c r="I15" s="31">
        <v>575.60670499999992</v>
      </c>
      <c r="J15" s="31">
        <v>652.01001799999995</v>
      </c>
      <c r="K15" s="31">
        <v>415.09341433999998</v>
      </c>
      <c r="L15" s="31">
        <v>331.23532549000004</v>
      </c>
      <c r="M15" s="31">
        <v>417.31227932999997</v>
      </c>
      <c r="N15" s="31">
        <v>489.27666156999999</v>
      </c>
      <c r="O15" s="31">
        <v>506.6944388</v>
      </c>
      <c r="P15" s="31">
        <v>635.87443001999998</v>
      </c>
      <c r="Q15" s="31">
        <v>1126.7952442599999</v>
      </c>
      <c r="R15" s="31">
        <v>894.28608997000003</v>
      </c>
      <c r="S15" s="31">
        <v>966.03633195999998</v>
      </c>
      <c r="T15" s="31">
        <v>1652.33450954</v>
      </c>
      <c r="U15" s="31">
        <v>1953.3171321100001</v>
      </c>
    </row>
    <row r="16" spans="1:91" ht="18" customHeight="1">
      <c r="A16" s="177">
        <v>8</v>
      </c>
      <c r="B16" s="250" t="str">
        <f>IF('1'!$A$1=1,D16,F16)</f>
        <v>France</v>
      </c>
      <c r="C16" s="135"/>
      <c r="D16" s="135" t="s">
        <v>198</v>
      </c>
      <c r="E16" s="135"/>
      <c r="F16" s="122" t="s">
        <v>66</v>
      </c>
      <c r="G16" s="31">
        <v>1071.0948369600001</v>
      </c>
      <c r="H16" s="31">
        <v>1461.9239935599999</v>
      </c>
      <c r="I16" s="31">
        <v>1629.0108879999998</v>
      </c>
      <c r="J16" s="31">
        <v>1683.5862819999998</v>
      </c>
      <c r="K16" s="31">
        <v>1219.74073206</v>
      </c>
      <c r="L16" s="31">
        <v>857.45304952999993</v>
      </c>
      <c r="M16" s="31">
        <v>1489.5047859700001</v>
      </c>
      <c r="N16" s="31">
        <v>1521.3507167600001</v>
      </c>
      <c r="O16" s="31">
        <v>1436.7061701600001</v>
      </c>
      <c r="P16" s="31">
        <v>1611.3213884300001</v>
      </c>
      <c r="Q16" s="31">
        <v>1433.5644837300001</v>
      </c>
      <c r="R16" s="31">
        <v>1729.9353610700002</v>
      </c>
      <c r="S16" s="31">
        <v>1208.0806886099999</v>
      </c>
      <c r="T16" s="31">
        <v>1739.8506978099997</v>
      </c>
      <c r="U16" s="31">
        <v>1605.0803081899999</v>
      </c>
    </row>
    <row r="17" spans="1:21" ht="18" customHeight="1">
      <c r="A17" s="177">
        <v>9</v>
      </c>
      <c r="B17" s="250" t="str">
        <f>IF('1'!$A$1=1,D17,F17)</f>
        <v>Romania</v>
      </c>
      <c r="C17" s="135"/>
      <c r="D17" s="135" t="s">
        <v>9</v>
      </c>
      <c r="E17" s="135"/>
      <c r="F17" s="122" t="s">
        <v>65</v>
      </c>
      <c r="G17" s="131">
        <v>651.51558533000002</v>
      </c>
      <c r="H17" s="31">
        <v>1081.3240394899999</v>
      </c>
      <c r="I17" s="31">
        <v>891.09755200000006</v>
      </c>
      <c r="J17" s="31">
        <v>864.25046699999996</v>
      </c>
      <c r="K17" s="31">
        <v>788.58835655999997</v>
      </c>
      <c r="L17" s="31">
        <v>289.73158870000003</v>
      </c>
      <c r="M17" s="31">
        <v>314.94697941999999</v>
      </c>
      <c r="N17" s="31">
        <v>360.88919257000003</v>
      </c>
      <c r="O17" s="31">
        <v>392.12160661999997</v>
      </c>
      <c r="P17" s="31">
        <v>514.39132280000001</v>
      </c>
      <c r="Q17" s="31">
        <v>545.53823370999999</v>
      </c>
      <c r="R17" s="31">
        <v>652.99535239000011</v>
      </c>
      <c r="S17" s="31">
        <v>1413.40837732</v>
      </c>
      <c r="T17" s="31">
        <v>1503.2086065899998</v>
      </c>
      <c r="U17" s="31">
        <v>1566.1758689000001</v>
      </c>
    </row>
    <row r="18" spans="1:21" ht="18" customHeight="1">
      <c r="A18" s="177">
        <v>10</v>
      </c>
      <c r="B18" s="250" t="str">
        <f>IF('1'!$A$1=1,D18,F18)</f>
        <v>Hungary</v>
      </c>
      <c r="C18" s="135"/>
      <c r="D18" s="135" t="s">
        <v>10</v>
      </c>
      <c r="E18" s="135"/>
      <c r="F18" s="122" t="s">
        <v>68</v>
      </c>
      <c r="G18" s="31">
        <v>1009.9455636600001</v>
      </c>
      <c r="H18" s="31">
        <v>974.32989434000001</v>
      </c>
      <c r="I18" s="31">
        <v>901.31793799999991</v>
      </c>
      <c r="J18" s="31">
        <v>1170.503483</v>
      </c>
      <c r="K18" s="31">
        <v>1174.20750344</v>
      </c>
      <c r="L18" s="31">
        <v>1324.6531123</v>
      </c>
      <c r="M18" s="31">
        <v>502.01827949</v>
      </c>
      <c r="N18" s="31">
        <v>779.64288865000003</v>
      </c>
      <c r="O18" s="31">
        <v>861.29449337999995</v>
      </c>
      <c r="P18" s="31">
        <v>894.02956330999996</v>
      </c>
      <c r="Q18" s="31">
        <v>1066.0387283600001</v>
      </c>
      <c r="R18" s="31">
        <v>1224.7312553900001</v>
      </c>
      <c r="S18" s="31">
        <v>739.70240319000004</v>
      </c>
      <c r="T18" s="31">
        <v>1089.0362488600001</v>
      </c>
      <c r="U18" s="31">
        <v>1300.6493998599999</v>
      </c>
    </row>
    <row r="19" spans="1:21" ht="18" customHeight="1">
      <c r="A19" s="177">
        <v>11</v>
      </c>
      <c r="B19" s="250" t="str">
        <f>IF('1'!$A$1=1,D19,F19)</f>
        <v>Lithuania</v>
      </c>
      <c r="C19" s="135"/>
      <c r="D19" s="135" t="s">
        <v>197</v>
      </c>
      <c r="E19" s="135"/>
      <c r="F19" s="122" t="s">
        <v>74</v>
      </c>
      <c r="G19" s="131">
        <v>630.48918498</v>
      </c>
      <c r="H19" s="31">
        <v>815.07748835999996</v>
      </c>
      <c r="I19" s="31">
        <v>905.15027299999997</v>
      </c>
      <c r="J19" s="31">
        <v>958.12173300000006</v>
      </c>
      <c r="K19" s="31">
        <v>1019.61791855</v>
      </c>
      <c r="L19" s="31">
        <v>546.03752023999994</v>
      </c>
      <c r="M19" s="31">
        <v>488.02318761000004</v>
      </c>
      <c r="N19" s="31">
        <v>675.0751142900001</v>
      </c>
      <c r="O19" s="31">
        <v>873.24284010999997</v>
      </c>
      <c r="P19" s="31">
        <v>1138.7544524800001</v>
      </c>
      <c r="Q19" s="31">
        <v>809.06894338999996</v>
      </c>
      <c r="R19" s="31">
        <v>1280.8688912100001</v>
      </c>
      <c r="S19" s="31">
        <v>1314.8727454499999</v>
      </c>
      <c r="T19" s="31">
        <v>1294.12400766</v>
      </c>
      <c r="U19" s="31">
        <v>1188.48040414</v>
      </c>
    </row>
    <row r="20" spans="1:21" ht="18" customHeight="1">
      <c r="A20" s="177">
        <v>12</v>
      </c>
      <c r="B20" s="250" t="str">
        <f>IF('1'!$A$1=1,D20,F20)</f>
        <v>Netherlands</v>
      </c>
      <c r="C20" s="135"/>
      <c r="D20" s="135" t="s">
        <v>205</v>
      </c>
      <c r="E20" s="135"/>
      <c r="F20" s="122" t="s">
        <v>64</v>
      </c>
      <c r="G20" s="131">
        <v>802.12623574999998</v>
      </c>
      <c r="H20" s="31">
        <v>1141.1036386400001</v>
      </c>
      <c r="I20" s="31">
        <v>1066.7037920000002</v>
      </c>
      <c r="J20" s="31">
        <v>1003.153835</v>
      </c>
      <c r="K20" s="31">
        <v>720.12690387999999</v>
      </c>
      <c r="L20" s="31">
        <v>417.06364451999997</v>
      </c>
      <c r="M20" s="31">
        <v>521.22908195000002</v>
      </c>
      <c r="N20" s="31">
        <v>623.5012041</v>
      </c>
      <c r="O20" s="31">
        <v>755.91480490000004</v>
      </c>
      <c r="P20" s="31">
        <v>744.94991469999991</v>
      </c>
      <c r="Q20" s="31">
        <v>725.58355205999987</v>
      </c>
      <c r="R20" s="31">
        <v>979.75939435999999</v>
      </c>
      <c r="S20" s="31">
        <v>1056.32573974</v>
      </c>
      <c r="T20" s="31">
        <v>1015.16060441</v>
      </c>
      <c r="U20" s="31">
        <v>897.36980789000017</v>
      </c>
    </row>
    <row r="21" spans="1:21" ht="18" customHeight="1">
      <c r="A21" s="177">
        <v>13</v>
      </c>
      <c r="B21" s="250" t="str">
        <f>IF('1'!$A$1=1,D21,F21)</f>
        <v>Spain</v>
      </c>
      <c r="C21" s="135"/>
      <c r="D21" s="135" t="s">
        <v>192</v>
      </c>
      <c r="E21" s="135"/>
      <c r="F21" s="122" t="s">
        <v>62</v>
      </c>
      <c r="G21" s="131">
        <v>455.17994207000004</v>
      </c>
      <c r="H21" s="31">
        <v>669.13293162000002</v>
      </c>
      <c r="I21" s="31">
        <v>730.93207200000006</v>
      </c>
      <c r="J21" s="31">
        <v>846.68173999999999</v>
      </c>
      <c r="K21" s="31">
        <v>586.76574989999995</v>
      </c>
      <c r="L21" s="31">
        <v>424.13209645000001</v>
      </c>
      <c r="M21" s="31">
        <v>482.16114604999996</v>
      </c>
      <c r="N21" s="31">
        <v>559.45764200999997</v>
      </c>
      <c r="O21" s="31">
        <v>620.28428449</v>
      </c>
      <c r="P21" s="31">
        <v>829.98556843999995</v>
      </c>
      <c r="Q21" s="31">
        <v>721.62596658999996</v>
      </c>
      <c r="R21" s="31">
        <v>958.26607861000002</v>
      </c>
      <c r="S21" s="31">
        <v>689.73985556000002</v>
      </c>
      <c r="T21" s="31">
        <v>874.51313446999995</v>
      </c>
      <c r="U21" s="31">
        <v>840.01201662000005</v>
      </c>
    </row>
    <row r="22" spans="1:21" ht="18" customHeight="1">
      <c r="A22" s="177">
        <v>14</v>
      </c>
      <c r="B22" s="250" t="str">
        <f>IF('1'!$A$1=1,D22,F22)</f>
        <v>Sweden</v>
      </c>
      <c r="C22" s="135"/>
      <c r="D22" s="135" t="s">
        <v>210</v>
      </c>
      <c r="E22" s="135"/>
      <c r="F22" s="122" t="s">
        <v>80</v>
      </c>
      <c r="G22" s="131">
        <v>313.84291826000003</v>
      </c>
      <c r="H22" s="31">
        <v>582.94780820999995</v>
      </c>
      <c r="I22" s="31">
        <v>446.32753400000001</v>
      </c>
      <c r="J22" s="31">
        <v>421.97482200000002</v>
      </c>
      <c r="K22" s="31">
        <v>275.54489013</v>
      </c>
      <c r="L22" s="31">
        <v>196.00471660000002</v>
      </c>
      <c r="M22" s="31">
        <v>348.98665413999998</v>
      </c>
      <c r="N22" s="31">
        <v>424.32261965000004</v>
      </c>
      <c r="O22" s="31">
        <v>455.48646672999996</v>
      </c>
      <c r="P22" s="31">
        <v>483.53452898</v>
      </c>
      <c r="Q22" s="31">
        <v>421.15167493999996</v>
      </c>
      <c r="R22" s="31">
        <v>716.67924421999999</v>
      </c>
      <c r="S22" s="31">
        <v>505.82727653999996</v>
      </c>
      <c r="T22" s="31">
        <v>747.87694104000013</v>
      </c>
      <c r="U22" s="31">
        <v>691.67995905999999</v>
      </c>
    </row>
    <row r="23" spans="1:21" ht="18" customHeight="1">
      <c r="A23" s="177">
        <v>15</v>
      </c>
      <c r="B23" s="250" t="str">
        <f>IF('1'!$A$1=1,D23,F23)</f>
        <v>Belgium</v>
      </c>
      <c r="C23" s="135"/>
      <c r="D23" s="135" t="s">
        <v>206</v>
      </c>
      <c r="E23" s="135"/>
      <c r="F23" s="122" t="s">
        <v>73</v>
      </c>
      <c r="G23" s="131">
        <v>549.02910010000005</v>
      </c>
      <c r="H23" s="31">
        <v>633.90682212000002</v>
      </c>
      <c r="I23" s="31">
        <v>687.70594199999994</v>
      </c>
      <c r="J23" s="31">
        <v>668.14058</v>
      </c>
      <c r="K23" s="31">
        <v>527.16702261</v>
      </c>
      <c r="L23" s="31">
        <v>344.08800621999995</v>
      </c>
      <c r="M23" s="31">
        <v>425.84367677</v>
      </c>
      <c r="N23" s="31">
        <v>497.86164517999998</v>
      </c>
      <c r="O23" s="31">
        <v>525.14732427999991</v>
      </c>
      <c r="P23" s="31">
        <v>524.91603859999998</v>
      </c>
      <c r="Q23" s="31">
        <v>505.40331021000003</v>
      </c>
      <c r="R23" s="31">
        <v>731.26309730999992</v>
      </c>
      <c r="S23" s="31">
        <v>525.12482552999995</v>
      </c>
      <c r="T23" s="31">
        <v>647.76854229000003</v>
      </c>
      <c r="U23" s="31">
        <v>663.24699880999992</v>
      </c>
    </row>
    <row r="24" spans="1:21" ht="18" customHeight="1">
      <c r="A24" s="177">
        <v>16</v>
      </c>
      <c r="B24" s="250" t="str">
        <f>IF('1'!$A$1=1,D24,F24)</f>
        <v>Austria</v>
      </c>
      <c r="C24" s="135"/>
      <c r="D24" s="135" t="s">
        <v>196</v>
      </c>
      <c r="E24" s="135"/>
      <c r="F24" s="122" t="s">
        <v>71</v>
      </c>
      <c r="G24" s="131">
        <v>638.37649004000002</v>
      </c>
      <c r="H24" s="31">
        <v>655.91123072000005</v>
      </c>
      <c r="I24" s="31">
        <v>677.28806200000008</v>
      </c>
      <c r="J24" s="31">
        <v>916.24047500000006</v>
      </c>
      <c r="K24" s="31">
        <v>551.23383565000006</v>
      </c>
      <c r="L24" s="31">
        <v>331.54605544000003</v>
      </c>
      <c r="M24" s="31">
        <v>423.70434286</v>
      </c>
      <c r="N24" s="31">
        <v>435.70226023000004</v>
      </c>
      <c r="O24" s="31">
        <v>547.01940869999999</v>
      </c>
      <c r="P24" s="31">
        <v>596.99073239999996</v>
      </c>
      <c r="Q24" s="31">
        <v>513.00909809999996</v>
      </c>
      <c r="R24" s="31">
        <v>802.67009016000009</v>
      </c>
      <c r="S24" s="31">
        <v>456.39192839999998</v>
      </c>
      <c r="T24" s="31">
        <v>486.53689860000003</v>
      </c>
      <c r="U24" s="31">
        <v>579.72573454999997</v>
      </c>
    </row>
    <row r="25" spans="1:21" ht="18" customHeight="1">
      <c r="A25" s="177">
        <v>17</v>
      </c>
      <c r="B25" s="250" t="str">
        <f>IF('1'!$A$1=1,D25,F25)</f>
        <v>Slovenia</v>
      </c>
      <c r="C25" s="135"/>
      <c r="D25" s="135" t="s">
        <v>212</v>
      </c>
      <c r="E25" s="135"/>
      <c r="F25" s="122" t="s">
        <v>84</v>
      </c>
      <c r="G25" s="131">
        <v>210.66092372999998</v>
      </c>
      <c r="H25" s="31">
        <v>252.66268491</v>
      </c>
      <c r="I25" s="31">
        <v>246.47368799999998</v>
      </c>
      <c r="J25" s="31">
        <v>284.57771200000002</v>
      </c>
      <c r="K25" s="31">
        <v>200.61941758</v>
      </c>
      <c r="L25" s="31">
        <v>125.37368529</v>
      </c>
      <c r="M25" s="31">
        <v>132.82681649999998</v>
      </c>
      <c r="N25" s="31">
        <v>169.21029468</v>
      </c>
      <c r="O25" s="31">
        <v>185.7080737</v>
      </c>
      <c r="P25" s="31">
        <v>240.93653315</v>
      </c>
      <c r="Q25" s="31">
        <v>250.26399907000001</v>
      </c>
      <c r="R25" s="31">
        <v>284.66688830000004</v>
      </c>
      <c r="S25" s="31">
        <v>244.40571879999999</v>
      </c>
      <c r="T25" s="31">
        <v>237.97728798</v>
      </c>
      <c r="U25" s="31">
        <v>262.18510286000003</v>
      </c>
    </row>
    <row r="26" spans="1:21" ht="18" customHeight="1">
      <c r="A26" s="177">
        <v>18</v>
      </c>
      <c r="B26" s="250" t="str">
        <f>IF('1'!$A$1=1,D26,F26)</f>
        <v>Ireland</v>
      </c>
      <c r="C26" s="135"/>
      <c r="D26" s="135" t="s">
        <v>8</v>
      </c>
      <c r="E26" s="135"/>
      <c r="F26" s="122" t="s">
        <v>79</v>
      </c>
      <c r="G26" s="131">
        <v>110.19044812</v>
      </c>
      <c r="H26" s="31">
        <v>167.44755913999998</v>
      </c>
      <c r="I26" s="31">
        <v>151.83522099999999</v>
      </c>
      <c r="J26" s="31">
        <v>190.25182100000001</v>
      </c>
      <c r="K26" s="31">
        <v>133.19116388</v>
      </c>
      <c r="L26" s="31">
        <v>74.864736409999992</v>
      </c>
      <c r="M26" s="31">
        <v>84.380906350000004</v>
      </c>
      <c r="N26" s="31">
        <v>113.37274397</v>
      </c>
      <c r="O26" s="31">
        <v>143.26757386</v>
      </c>
      <c r="P26" s="31">
        <v>169.25456198999998</v>
      </c>
      <c r="Q26" s="31">
        <v>209.12737721000002</v>
      </c>
      <c r="R26" s="31">
        <v>231.30746082999997</v>
      </c>
      <c r="S26" s="31">
        <v>147.01648034999999</v>
      </c>
      <c r="T26" s="31">
        <v>195.86303225000003</v>
      </c>
      <c r="U26" s="31">
        <v>245.70039902999997</v>
      </c>
    </row>
    <row r="27" spans="1:21" ht="18" customHeight="1">
      <c r="A27" s="177">
        <v>19</v>
      </c>
      <c r="B27" s="250" t="str">
        <f>IF('1'!$A$1=1,D27,F27)</f>
        <v>Denmark</v>
      </c>
      <c r="C27" s="135"/>
      <c r="D27" s="135" t="s">
        <v>207</v>
      </c>
      <c r="E27" s="135"/>
      <c r="F27" s="122" t="s">
        <v>77</v>
      </c>
      <c r="G27" s="131">
        <v>230.69298463999999</v>
      </c>
      <c r="H27" s="31">
        <v>281.40333090000001</v>
      </c>
      <c r="I27" s="31">
        <v>259.79279600000001</v>
      </c>
      <c r="J27" s="31">
        <v>284.30764099999999</v>
      </c>
      <c r="K27" s="31">
        <v>210.96126435000002</v>
      </c>
      <c r="L27" s="31">
        <v>121.45883336999999</v>
      </c>
      <c r="M27" s="31">
        <v>162.96993090999999</v>
      </c>
      <c r="N27" s="31">
        <v>172.83794211999998</v>
      </c>
      <c r="O27" s="31">
        <v>249.53187057999997</v>
      </c>
      <c r="P27" s="31">
        <v>246.62869255999999</v>
      </c>
      <c r="Q27" s="31">
        <v>188.52927483000002</v>
      </c>
      <c r="R27" s="31">
        <v>267.89514572999997</v>
      </c>
      <c r="S27" s="31">
        <v>210.06073109000002</v>
      </c>
      <c r="T27" s="31">
        <v>219.22913292999999</v>
      </c>
      <c r="U27" s="31">
        <v>237.48635008999997</v>
      </c>
    </row>
    <row r="28" spans="1:21" ht="18" customHeight="1">
      <c r="A28" s="177">
        <v>20</v>
      </c>
      <c r="B28" s="250" t="str">
        <f>IF('1'!$A$1=1,D28,F28)</f>
        <v>Finland</v>
      </c>
      <c r="C28" s="135"/>
      <c r="D28" s="135" t="s">
        <v>211</v>
      </c>
      <c r="E28" s="135"/>
      <c r="F28" s="122" t="s">
        <v>82</v>
      </c>
      <c r="G28" s="131">
        <v>384.38514671999997</v>
      </c>
      <c r="H28" s="31">
        <v>475.26969971</v>
      </c>
      <c r="I28" s="31">
        <v>453.06544899999994</v>
      </c>
      <c r="J28" s="31">
        <v>438.75748799999997</v>
      </c>
      <c r="K28" s="31">
        <v>304.67272653999999</v>
      </c>
      <c r="L28" s="31">
        <v>205.36574673000001</v>
      </c>
      <c r="M28" s="31">
        <v>201.09311092999999</v>
      </c>
      <c r="N28" s="31">
        <v>219.32165234000001</v>
      </c>
      <c r="O28" s="31">
        <v>288.77688185</v>
      </c>
      <c r="P28" s="31">
        <v>254.30520152</v>
      </c>
      <c r="Q28" s="31">
        <v>232.26775477999999</v>
      </c>
      <c r="R28" s="31">
        <v>294.02330643000005</v>
      </c>
      <c r="S28" s="31">
        <v>228.19033411999999</v>
      </c>
      <c r="T28" s="31">
        <v>277.72212218999999</v>
      </c>
      <c r="U28" s="31">
        <v>233.26810452999999</v>
      </c>
    </row>
    <row r="29" spans="1:21" ht="18" customHeight="1">
      <c r="A29" s="177">
        <v>21</v>
      </c>
      <c r="B29" s="250" t="str">
        <f>IF('1'!$A$1=1,D29,F29)</f>
        <v>Latvia</v>
      </c>
      <c r="C29" s="135"/>
      <c r="D29" s="135" t="s">
        <v>199</v>
      </c>
      <c r="E29" s="135"/>
      <c r="F29" s="122" t="s">
        <v>76</v>
      </c>
      <c r="G29" s="131">
        <v>63.9440065</v>
      </c>
      <c r="H29" s="31">
        <v>71.279688270000008</v>
      </c>
      <c r="I29" s="31">
        <v>86.097394999999992</v>
      </c>
      <c r="J29" s="31">
        <v>92.020991000000009</v>
      </c>
      <c r="K29" s="31">
        <v>77.919906119999993</v>
      </c>
      <c r="L29" s="31">
        <v>77.900103290000004</v>
      </c>
      <c r="M29" s="31">
        <v>104.40799948</v>
      </c>
      <c r="N29" s="31">
        <v>136.62054928000001</v>
      </c>
      <c r="O29" s="31">
        <v>144.53568577000001</v>
      </c>
      <c r="P29" s="31">
        <v>157.68563464000002</v>
      </c>
      <c r="Q29" s="31">
        <v>152.50214698000002</v>
      </c>
      <c r="R29" s="31">
        <v>195.91775875000002</v>
      </c>
      <c r="S29" s="31">
        <v>226.85491053999999</v>
      </c>
      <c r="T29" s="31">
        <v>288.17455591999999</v>
      </c>
      <c r="U29" s="31">
        <v>195.42154041999999</v>
      </c>
    </row>
    <row r="30" spans="1:21" ht="18" customHeight="1">
      <c r="A30" s="177">
        <v>22</v>
      </c>
      <c r="B30" s="250" t="str">
        <f>IF('1'!$A$1=1,D30,F30)</f>
        <v>Estonia</v>
      </c>
      <c r="C30" s="135"/>
      <c r="D30" s="135" t="s">
        <v>208</v>
      </c>
      <c r="E30" s="135"/>
      <c r="F30" s="122" t="s">
        <v>81</v>
      </c>
      <c r="G30" s="131">
        <v>117.33204304</v>
      </c>
      <c r="H30" s="31">
        <v>101.24389097</v>
      </c>
      <c r="I30" s="31">
        <v>93.438637999999997</v>
      </c>
      <c r="J30" s="31">
        <v>91.113448000000005</v>
      </c>
      <c r="K30" s="31">
        <v>76</v>
      </c>
      <c r="L30" s="31">
        <v>76</v>
      </c>
      <c r="M30" s="31">
        <v>64.911022740000007</v>
      </c>
      <c r="N30" s="31">
        <v>80.785928729999995</v>
      </c>
      <c r="O30" s="31">
        <v>92.892757289999992</v>
      </c>
      <c r="P30" s="31">
        <v>139.50242774</v>
      </c>
      <c r="Q30" s="31">
        <v>176.08151859999998</v>
      </c>
      <c r="R30" s="31">
        <v>165.89789547999999</v>
      </c>
      <c r="S30" s="31">
        <v>92.278036289999989</v>
      </c>
      <c r="T30" s="31">
        <v>127.36984031999998</v>
      </c>
      <c r="U30" s="31">
        <v>120.96187173</v>
      </c>
    </row>
    <row r="31" spans="1:21" ht="18" customHeight="1">
      <c r="A31" s="177">
        <v>23</v>
      </c>
      <c r="B31" s="250" t="str">
        <f>IF('1'!$A$1=1,D31,F31)</f>
        <v>Croatia</v>
      </c>
      <c r="C31" s="135"/>
      <c r="D31" s="135" t="s">
        <v>209</v>
      </c>
      <c r="E31" s="135"/>
      <c r="F31" s="122" t="s">
        <v>83</v>
      </c>
      <c r="G31" s="131">
        <v>49.647918230000002</v>
      </c>
      <c r="H31" s="31">
        <v>52.244826169999996</v>
      </c>
      <c r="I31" s="31">
        <v>68.396869999999993</v>
      </c>
      <c r="J31" s="31">
        <v>35.37527</v>
      </c>
      <c r="K31" s="31">
        <v>47.539594999999998</v>
      </c>
      <c r="L31" s="31">
        <v>15.132705659999999</v>
      </c>
      <c r="M31" s="31">
        <v>29.515997599999999</v>
      </c>
      <c r="N31" s="31">
        <v>30.704276030000003</v>
      </c>
      <c r="O31" s="31">
        <v>44.979894649999999</v>
      </c>
      <c r="P31" s="31">
        <v>51.496136010000001</v>
      </c>
      <c r="Q31" s="31">
        <v>52.488402059999999</v>
      </c>
      <c r="R31" s="31">
        <v>67.055689799999996</v>
      </c>
      <c r="S31" s="31">
        <v>67.499486390000001</v>
      </c>
      <c r="T31" s="31">
        <v>82.135425780000006</v>
      </c>
      <c r="U31" s="31">
        <v>112.51193096999999</v>
      </c>
    </row>
    <row r="32" spans="1:21" ht="18" customHeight="1">
      <c r="A32" s="177">
        <v>24</v>
      </c>
      <c r="B32" s="250" t="str">
        <f>IF('1'!$A$1=1,D32,F32)</f>
        <v>Cyprus</v>
      </c>
      <c r="C32" s="135"/>
      <c r="D32" s="135" t="s">
        <v>213</v>
      </c>
      <c r="E32" s="135"/>
      <c r="F32" s="122" t="s">
        <v>78</v>
      </c>
      <c r="G32" s="131">
        <v>90.463493709999995</v>
      </c>
      <c r="H32" s="31">
        <v>143.93301668999999</v>
      </c>
      <c r="I32" s="31">
        <v>78.158282999999997</v>
      </c>
      <c r="J32" s="31">
        <v>67.501142999999999</v>
      </c>
      <c r="K32" s="31">
        <v>50.298774649999999</v>
      </c>
      <c r="L32" s="31">
        <v>16.92286167</v>
      </c>
      <c r="M32" s="31">
        <v>22.08152299</v>
      </c>
      <c r="N32" s="31">
        <v>20.52054467</v>
      </c>
      <c r="O32" s="31">
        <v>23</v>
      </c>
      <c r="P32" s="31">
        <v>23</v>
      </c>
      <c r="Q32" s="31">
        <v>19.005556989999999</v>
      </c>
      <c r="R32" s="31">
        <v>38.039075749999995</v>
      </c>
      <c r="S32" s="31">
        <v>14.580578199999998</v>
      </c>
      <c r="T32" s="31">
        <v>47.83690713</v>
      </c>
      <c r="U32" s="31">
        <v>80.641953229999999</v>
      </c>
    </row>
    <row r="33" spans="1:51" ht="18" customHeight="1">
      <c r="A33" s="177">
        <v>25</v>
      </c>
      <c r="B33" s="250" t="str">
        <f>IF('1'!$A$1=1,D33,F33)</f>
        <v>Portugal</v>
      </c>
      <c r="C33" s="135"/>
      <c r="D33" s="135" t="s">
        <v>201</v>
      </c>
      <c r="E33" s="135"/>
      <c r="F33" s="122" t="s">
        <v>72</v>
      </c>
      <c r="G33" s="131">
        <v>38.67089661</v>
      </c>
      <c r="H33" s="31">
        <v>54.042366960000003</v>
      </c>
      <c r="I33" s="31">
        <v>57.941243</v>
      </c>
      <c r="J33" s="31">
        <v>63.752659000000001</v>
      </c>
      <c r="K33" s="31">
        <v>50.929988610000009</v>
      </c>
      <c r="L33" s="31">
        <v>32.863544959999999</v>
      </c>
      <c r="M33" s="31">
        <v>35.636649899999995</v>
      </c>
      <c r="N33" s="31">
        <v>45.059974099999998</v>
      </c>
      <c r="O33" s="31">
        <v>46.722062389999998</v>
      </c>
      <c r="P33" s="31">
        <v>63.007618280000003</v>
      </c>
      <c r="Q33" s="31">
        <v>56.927209000000005</v>
      </c>
      <c r="R33" s="31">
        <v>74.696761289999998</v>
      </c>
      <c r="S33" s="31">
        <v>51.674814330000004</v>
      </c>
      <c r="T33" s="31">
        <v>62.196729030000007</v>
      </c>
      <c r="U33" s="31">
        <v>70.038259769999996</v>
      </c>
      <c r="AY33" s="172" t="s">
        <v>178</v>
      </c>
    </row>
    <row r="34" spans="1:51" ht="18" customHeight="1">
      <c r="A34" s="177">
        <v>26</v>
      </c>
      <c r="B34" s="250" t="str">
        <f>IF('1'!$A$1=1,D34,F34)</f>
        <v>Luxembourg</v>
      </c>
      <c r="C34" s="135"/>
      <c r="D34" s="135" t="s">
        <v>202</v>
      </c>
      <c r="E34" s="135"/>
      <c r="F34" s="122" t="s">
        <v>86</v>
      </c>
      <c r="G34" s="131">
        <v>28.11955669</v>
      </c>
      <c r="H34" s="31">
        <v>45.28958548</v>
      </c>
      <c r="I34" s="31">
        <v>29.187695999999999</v>
      </c>
      <c r="J34" s="31">
        <v>24.867396000000003</v>
      </c>
      <c r="K34" s="31">
        <v>29.395222</v>
      </c>
      <c r="L34" s="31">
        <v>57.134406499999997</v>
      </c>
      <c r="M34" s="31">
        <v>60.824825699999998</v>
      </c>
      <c r="N34" s="31">
        <v>62.21018651</v>
      </c>
      <c r="O34" s="31">
        <v>81.737078420000003</v>
      </c>
      <c r="P34" s="31">
        <v>52.502994489999999</v>
      </c>
      <c r="Q34" s="31">
        <v>16.603098150000001</v>
      </c>
      <c r="R34" s="31">
        <v>19.583728740000002</v>
      </c>
      <c r="S34" s="31">
        <v>10.495794920000002</v>
      </c>
      <c r="T34" s="31">
        <v>12.97711398</v>
      </c>
      <c r="U34" s="31">
        <v>14.52182034</v>
      </c>
    </row>
    <row r="35" spans="1:51" ht="26.4" customHeight="1">
      <c r="A35" s="177">
        <v>27</v>
      </c>
      <c r="B35" s="250" t="str">
        <f>IF('1'!$A$1=1,D35,F35)</f>
        <v>Malta</v>
      </c>
      <c r="C35" s="135"/>
      <c r="D35" s="135" t="s">
        <v>214</v>
      </c>
      <c r="E35" s="135"/>
      <c r="F35" s="122" t="s">
        <v>85</v>
      </c>
      <c r="G35" s="131">
        <v>13.27729677</v>
      </c>
      <c r="H35" s="31">
        <v>13.136906929999999</v>
      </c>
      <c r="I35" s="31">
        <v>5.0671909999999993</v>
      </c>
      <c r="J35" s="31">
        <v>7.0423150000000003</v>
      </c>
      <c r="K35" s="31">
        <v>7.3899270000000001</v>
      </c>
      <c r="L35" s="31">
        <v>11.53092726</v>
      </c>
      <c r="M35" s="31">
        <v>6</v>
      </c>
      <c r="N35" s="31">
        <v>6</v>
      </c>
      <c r="O35" s="31">
        <v>4.3661539100000004</v>
      </c>
      <c r="P35" s="31">
        <v>4.7404052700000001</v>
      </c>
      <c r="Q35" s="31">
        <v>13.85846744</v>
      </c>
      <c r="R35" s="31">
        <v>115.83753826000003</v>
      </c>
      <c r="S35" s="31">
        <v>7.9766174400000001</v>
      </c>
      <c r="T35" s="31">
        <v>7.8131650399999995</v>
      </c>
      <c r="U35" s="31">
        <v>11.408012830000001</v>
      </c>
      <c r="AY35" s="172" t="s">
        <v>177</v>
      </c>
    </row>
    <row r="36" spans="1:51" ht="29.25" customHeight="1">
      <c r="A36" s="178"/>
      <c r="B36" s="251" t="str">
        <f>IF('1'!$A$1=1,D36,F36)</f>
        <v>Reference: United Kingdom of Great Britain and Northern Ireland</v>
      </c>
      <c r="C36" s="181"/>
      <c r="D36" s="136" t="s">
        <v>175</v>
      </c>
      <c r="E36" s="181"/>
      <c r="F36" s="136" t="s">
        <v>176</v>
      </c>
      <c r="G36" s="182">
        <v>797.97042637999994</v>
      </c>
      <c r="H36" s="146">
        <v>1090.9044999500002</v>
      </c>
      <c r="I36" s="146">
        <v>1119.1626659999999</v>
      </c>
      <c r="J36" s="146">
        <v>1104.706694</v>
      </c>
      <c r="K36" s="146">
        <v>670.10419927999999</v>
      </c>
      <c r="L36" s="206">
        <v>545.74267955000005</v>
      </c>
      <c r="M36" s="206">
        <v>684.40056337999999</v>
      </c>
      <c r="N36" s="206">
        <v>771.44002732999991</v>
      </c>
      <c r="O36" s="206">
        <v>869.20534891</v>
      </c>
      <c r="P36" s="206">
        <v>754.08464058999994</v>
      </c>
      <c r="Q36" s="206">
        <v>717.14780443999996</v>
      </c>
      <c r="R36" s="206">
        <v>1103.7642971599998</v>
      </c>
      <c r="S36" s="206">
        <v>753.64966465999998</v>
      </c>
      <c r="T36" s="206">
        <v>1082.5791559300001</v>
      </c>
      <c r="U36" s="206">
        <v>1260.2959896300001</v>
      </c>
    </row>
    <row r="37" spans="1:51" ht="0.65" customHeight="1">
      <c r="A37" s="124"/>
      <c r="B37" s="134"/>
      <c r="C37" s="135"/>
      <c r="D37" s="135"/>
      <c r="E37" s="135"/>
      <c r="F37" s="122"/>
      <c r="G37" s="1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</row>
    <row r="38" spans="1:51" ht="18" customHeight="1">
      <c r="A38" s="17" t="str">
        <f>IF('1'!$A$1=1,C38,E38)</f>
        <v>*According to State Statistics Service of Ukraine data.</v>
      </c>
      <c r="B38" s="42"/>
      <c r="C38" s="16" t="s">
        <v>142</v>
      </c>
      <c r="D38" s="43"/>
      <c r="E38" s="44" t="s">
        <v>90</v>
      </c>
      <c r="F38" s="45"/>
      <c r="G38" s="46"/>
      <c r="H38" s="47"/>
      <c r="I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51" ht="13">
      <c r="A39" s="22" t="str">
        <f>IF('1'!$A$1=1,C39,E39)</f>
        <v>Notes:</v>
      </c>
      <c r="B39" s="36"/>
      <c r="C39" s="37" t="s">
        <v>144</v>
      </c>
      <c r="D39" s="38"/>
      <c r="E39" s="39" t="s">
        <v>143</v>
      </c>
      <c r="F39" s="38"/>
      <c r="G39" s="40"/>
      <c r="H39" s="40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51" ht="19.25" customHeight="1">
      <c r="A40" s="17" t="str">
        <f>IF('1'!$A$1=1,C40,E40)</f>
        <v>Since 2014, data exclude the temporarily occupied by the russian federation territories of Ukraine.</v>
      </c>
      <c r="C40" s="184" t="s">
        <v>215</v>
      </c>
      <c r="E40" s="48" t="s">
        <v>216</v>
      </c>
    </row>
    <row r="41" spans="1:51" ht="18.649999999999999" customHeight="1">
      <c r="A41" s="133" t="str">
        <f>IF('1'!$A$1=1,C41,F41)</f>
        <v xml:space="preserve"> **The Union currently counts 27 EU countries. The United Kingdom withdrew from the European Union on 31 January 2020</v>
      </c>
      <c r="C41" s="16" t="s">
        <v>154</v>
      </c>
      <c r="E41" s="117"/>
      <c r="F41" s="16" t="s">
        <v>155</v>
      </c>
    </row>
    <row r="42" spans="1:51" ht="16.75" customHeight="1">
      <c r="A42" t="str">
        <f>IF('1'!$A$1=1,C42,E42)</f>
        <v xml:space="preserve"> Data for 2024 were revised due to the changes in the reporting data.</v>
      </c>
      <c r="C42" t="s">
        <v>224</v>
      </c>
      <c r="D42" s="17"/>
      <c r="E42" s="258" t="s">
        <v>225</v>
      </c>
      <c r="F42" s="17"/>
    </row>
  </sheetData>
  <mergeCells count="21">
    <mergeCell ref="S5:S6"/>
    <mergeCell ref="T5:T6"/>
    <mergeCell ref="O5:O6"/>
    <mergeCell ref="P5:P6"/>
    <mergeCell ref="Q5:Q6"/>
    <mergeCell ref="U5:U6"/>
    <mergeCell ref="A5:A6"/>
    <mergeCell ref="B5:B6"/>
    <mergeCell ref="C5:C6"/>
    <mergeCell ref="K5:K6"/>
    <mergeCell ref="L5:L6"/>
    <mergeCell ref="N5:N6"/>
    <mergeCell ref="M5:M6"/>
    <mergeCell ref="D5:D6"/>
    <mergeCell ref="E5:E6"/>
    <mergeCell ref="F5:F6"/>
    <mergeCell ref="G5:G6"/>
    <mergeCell ref="H5:H6"/>
    <mergeCell ref="I5:I6"/>
    <mergeCell ref="J5:J6"/>
    <mergeCell ref="R5:R6"/>
  </mergeCells>
  <phoneticPr fontId="46" type="noConversion"/>
  <hyperlinks>
    <hyperlink ref="A1" location="'1'!A1" display="до змісту"/>
  </hyperlinks>
  <printOptions horizontalCentered="1" verticalCentered="1"/>
  <pageMargins left="0.15748031496062992" right="0.23622047244094491" top="0.23622047244094491" bottom="0.23622047244094491" header="0.15748031496062992" footer="0.19685039370078741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N159"/>
  <sheetViews>
    <sheetView zoomScale="73" zoomScaleNormal="73" workbookViewId="0">
      <selection activeCell="P11" sqref="P11"/>
    </sheetView>
  </sheetViews>
  <sheetFormatPr defaultColWidth="8" defaultRowHeight="13" outlineLevelCol="2"/>
  <cols>
    <col min="1" max="1" width="8.6328125" style="94" customWidth="1"/>
    <col min="2" max="2" width="37" style="94" customWidth="1"/>
    <col min="3" max="3" width="10.36328125" style="83" hidden="1" customWidth="1" outlineLevel="2"/>
    <col min="4" max="4" width="29.36328125" style="83" hidden="1" customWidth="1" outlineLevel="2"/>
    <col min="5" max="5" width="11.453125" style="83" hidden="1" customWidth="1" outlineLevel="2"/>
    <col min="6" max="6" width="32.453125" style="83" hidden="1" customWidth="1" outlineLevel="2"/>
    <col min="7" max="7" width="8.6328125" style="13" hidden="1" customWidth="1" outlineLevel="1" collapsed="1"/>
    <col min="8" max="11" width="8.6328125" style="13" hidden="1" customWidth="1" outlineLevel="1"/>
    <col min="12" max="16" width="9.81640625" style="76" customWidth="1" collapsed="1"/>
    <col min="17" max="19" width="9.81640625" style="76" customWidth="1"/>
    <col min="20" max="20" width="9.453125" style="76" customWidth="1"/>
    <col min="21" max="21" width="9" style="187" customWidth="1"/>
    <col min="22" max="22" width="8" style="254"/>
    <col min="23" max="25" width="8" style="187"/>
    <col min="26" max="66" width="8" style="13"/>
    <col min="67" max="71" width="8" style="14"/>
    <col min="72" max="72" width="8.453125" style="14" customWidth="1"/>
    <col min="73" max="73" width="8" style="14" customWidth="1"/>
    <col min="74" max="118" width="8" style="14"/>
    <col min="119" max="16384" width="8" style="13"/>
  </cols>
  <sheetData>
    <row r="1" spans="1:118" ht="15" customHeight="1">
      <c r="A1" s="15" t="str">
        <f>IF('1'!$A$1=1,"до змісту","to title")</f>
        <v>to title</v>
      </c>
      <c r="B1" s="15"/>
      <c r="C1" s="62"/>
      <c r="D1" s="62"/>
      <c r="E1" s="62"/>
      <c r="F1" s="62"/>
      <c r="Q1" s="170"/>
      <c r="R1" s="170"/>
      <c r="S1" s="170"/>
      <c r="T1" s="170"/>
      <c r="W1" s="26"/>
      <c r="CX1" s="10" t="s">
        <v>49</v>
      </c>
      <c r="CY1" s="10"/>
      <c r="CZ1" s="10"/>
      <c r="DF1" s="84" t="s">
        <v>118</v>
      </c>
      <c r="DG1" s="84"/>
      <c r="DH1" s="84"/>
      <c r="DI1" s="84"/>
      <c r="DJ1" s="84"/>
      <c r="DK1" s="84"/>
      <c r="DL1" s="84"/>
      <c r="DM1" s="10"/>
      <c r="DN1" s="10"/>
    </row>
    <row r="2" spans="1:118">
      <c r="A2" s="12" t="str">
        <f>IF('1'!$A$1=1,CX1,DF1)</f>
        <v>1.3 Dynamics of the Commodity Composition of Exports to EU countries</v>
      </c>
      <c r="B2" s="12"/>
      <c r="C2" s="85"/>
      <c r="D2" s="85"/>
      <c r="E2" s="85"/>
      <c r="F2" s="85"/>
      <c r="G2" s="12"/>
      <c r="H2" s="12"/>
      <c r="I2" s="12"/>
      <c r="J2" s="86"/>
      <c r="L2" s="13"/>
      <c r="M2" s="13"/>
      <c r="N2" s="13"/>
      <c r="O2" s="13"/>
      <c r="P2" s="13"/>
      <c r="Q2" s="13"/>
      <c r="R2" s="13"/>
      <c r="S2" s="13"/>
      <c r="T2" s="13"/>
      <c r="CV2" s="87" t="s">
        <v>30</v>
      </c>
      <c r="CW2" s="10"/>
      <c r="CX2" s="10"/>
      <c r="DD2" s="59" t="s">
        <v>88</v>
      </c>
      <c r="DE2" s="88"/>
      <c r="DF2" s="89"/>
      <c r="DG2" s="89"/>
      <c r="DH2" s="89"/>
      <c r="DI2" s="89"/>
      <c r="DJ2" s="89"/>
      <c r="DK2" s="87"/>
      <c r="DL2" s="90"/>
      <c r="DM2" s="90"/>
    </row>
    <row r="3" spans="1:118">
      <c r="A3" s="86" t="str">
        <f>IF('1'!$A$1=1,CV2,DD2)</f>
        <v>(according to BPM6 methodology)</v>
      </c>
      <c r="B3" s="86"/>
      <c r="C3" s="91"/>
      <c r="D3" s="91"/>
      <c r="E3" s="91"/>
      <c r="F3" s="91"/>
      <c r="G3" s="12"/>
      <c r="H3" s="12"/>
      <c r="I3" s="12"/>
      <c r="J3" s="86"/>
      <c r="L3" s="13"/>
      <c r="M3" s="13"/>
      <c r="N3" s="13"/>
      <c r="O3" s="13"/>
      <c r="P3" s="13"/>
      <c r="Q3" s="13"/>
      <c r="R3" s="13"/>
      <c r="S3" s="13"/>
      <c r="T3" s="13"/>
      <c r="CV3" s="87" t="s">
        <v>141</v>
      </c>
      <c r="CW3" s="10"/>
      <c r="CX3" s="10"/>
      <c r="DD3" s="90" t="s">
        <v>89</v>
      </c>
      <c r="DE3" s="90"/>
      <c r="DF3" s="90"/>
      <c r="DG3" s="90"/>
      <c r="DH3" s="90"/>
      <c r="DI3" s="90"/>
      <c r="DJ3" s="90"/>
      <c r="DK3" s="90"/>
      <c r="DL3" s="90"/>
      <c r="DM3" s="90"/>
    </row>
    <row r="4" spans="1:118">
      <c r="A4" s="86" t="str">
        <f>IF('1'!$A$1=1,CV3,DD3)</f>
        <v>Million USD</v>
      </c>
      <c r="B4" s="86"/>
      <c r="C4" s="91"/>
      <c r="D4" s="91"/>
      <c r="E4" s="91"/>
      <c r="F4" s="91"/>
      <c r="G4" s="12"/>
      <c r="H4" s="12"/>
      <c r="I4" s="12"/>
      <c r="J4" s="12"/>
      <c r="K4" s="92"/>
      <c r="L4" s="93"/>
      <c r="M4" s="93"/>
      <c r="N4" s="93"/>
      <c r="O4" s="93"/>
      <c r="P4" s="93"/>
      <c r="Q4" s="93"/>
      <c r="R4" s="93"/>
      <c r="S4" s="93"/>
      <c r="T4" s="93"/>
    </row>
    <row r="5" spans="1:118">
      <c r="A5" s="86"/>
      <c r="B5" s="86"/>
      <c r="C5" s="91"/>
      <c r="D5" s="91"/>
      <c r="E5" s="91"/>
      <c r="F5" s="91"/>
      <c r="G5" s="12"/>
      <c r="H5" s="12"/>
      <c r="I5" s="12"/>
      <c r="J5" s="12"/>
      <c r="K5" s="92"/>
      <c r="L5" s="58"/>
      <c r="M5" s="58"/>
      <c r="N5" s="58"/>
      <c r="O5" s="58"/>
      <c r="P5" s="58"/>
      <c r="Q5" s="58"/>
      <c r="R5" s="58"/>
      <c r="S5" s="58"/>
      <c r="T5" s="58"/>
      <c r="CV5" s="53" t="s">
        <v>119</v>
      </c>
      <c r="CW5" s="54"/>
      <c r="CX5" s="54"/>
      <c r="CY5" s="61"/>
      <c r="CZ5" s="63" t="s">
        <v>91</v>
      </c>
      <c r="DA5" s="63"/>
      <c r="DB5" s="63"/>
      <c r="DC5" s="63"/>
      <c r="DD5" s="63"/>
    </row>
    <row r="6" spans="1:118" ht="20.25" customHeight="1">
      <c r="A6" s="298" t="str">
        <f>IF('1'!A1=1,C6,E6)</f>
        <v>Code</v>
      </c>
      <c r="B6" s="300" t="str">
        <f>IF('1'!A1=1,D6,F6)</f>
        <v>Commodity</v>
      </c>
      <c r="C6" s="304" t="s">
        <v>43</v>
      </c>
      <c r="D6" s="302" t="s">
        <v>0</v>
      </c>
      <c r="E6" s="302" t="s">
        <v>94</v>
      </c>
      <c r="F6" s="306" t="s">
        <v>95</v>
      </c>
      <c r="G6" s="280">
        <v>2010</v>
      </c>
      <c r="H6" s="280">
        <v>2011</v>
      </c>
      <c r="I6" s="280">
        <v>2012</v>
      </c>
      <c r="J6" s="280">
        <v>2013</v>
      </c>
      <c r="K6" s="280">
        <v>2014</v>
      </c>
      <c r="L6" s="280">
        <v>2015</v>
      </c>
      <c r="M6" s="280">
        <v>2016</v>
      </c>
      <c r="N6" s="280">
        <v>2017</v>
      </c>
      <c r="O6" s="280">
        <v>2018</v>
      </c>
      <c r="P6" s="280">
        <v>2019</v>
      </c>
      <c r="Q6" s="280">
        <v>2020</v>
      </c>
      <c r="R6" s="280">
        <v>2021</v>
      </c>
      <c r="S6" s="280">
        <v>2022</v>
      </c>
      <c r="T6" s="280">
        <v>2023</v>
      </c>
      <c r="U6" s="282">
        <v>2024</v>
      </c>
    </row>
    <row r="7" spans="1:118" ht="22.25" customHeight="1">
      <c r="A7" s="299"/>
      <c r="B7" s="301"/>
      <c r="C7" s="305"/>
      <c r="D7" s="303"/>
      <c r="E7" s="303"/>
      <c r="F7" s="307" t="s">
        <v>96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3"/>
    </row>
    <row r="8" spans="1:118" ht="33" customHeight="1">
      <c r="A8" s="199"/>
      <c r="B8" s="130" t="str">
        <f>IF('1'!$A$1=1,D8,F8)</f>
        <v>EU 27**</v>
      </c>
      <c r="C8" s="195"/>
      <c r="D8" s="138" t="s">
        <v>146</v>
      </c>
      <c r="E8" s="196"/>
      <c r="F8" s="126" t="s">
        <v>148</v>
      </c>
      <c r="G8" s="198">
        <v>10725.565126509999</v>
      </c>
      <c r="H8" s="197">
        <v>15047.245876920002</v>
      </c>
      <c r="I8" s="197">
        <v>13915.539531830002</v>
      </c>
      <c r="J8" s="197">
        <v>13495.635180259998</v>
      </c>
      <c r="K8" s="197">
        <v>13627.30668523</v>
      </c>
      <c r="L8" s="65">
        <v>10127.022786690002</v>
      </c>
      <c r="M8" s="65">
        <v>10414.107160340001</v>
      </c>
      <c r="N8" s="65">
        <v>13676.344568390001</v>
      </c>
      <c r="O8" s="65">
        <v>15777.65895535</v>
      </c>
      <c r="P8" s="65">
        <v>16535.197522200004</v>
      </c>
      <c r="Q8" s="65">
        <v>14615.828884530001</v>
      </c>
      <c r="R8" s="65">
        <v>22872.403653589998</v>
      </c>
      <c r="S8" s="65">
        <v>24818.52959803</v>
      </c>
      <c r="T8" s="65">
        <v>21927.01784533</v>
      </c>
      <c r="U8" s="65">
        <v>22162.183142829999</v>
      </c>
    </row>
    <row r="9" spans="1:118" ht="21" customHeight="1">
      <c r="A9" s="66"/>
      <c r="B9" s="70" t="str">
        <f>IF('1'!$A$1=1,D9,F9)</f>
        <v>Agricultural products</v>
      </c>
      <c r="C9" s="156"/>
      <c r="D9" s="156" t="s">
        <v>1</v>
      </c>
      <c r="E9" s="191"/>
      <c r="F9" s="156" t="s">
        <v>97</v>
      </c>
      <c r="G9" s="68">
        <v>1850.3922922300001</v>
      </c>
      <c r="H9" s="69">
        <v>3131.6656053900001</v>
      </c>
      <c r="I9" s="69">
        <v>4803.3527005799997</v>
      </c>
      <c r="J9" s="69">
        <v>4296.9890684100001</v>
      </c>
      <c r="K9" s="69">
        <v>4527.5811269300002</v>
      </c>
      <c r="L9" s="69">
        <v>3902.87212598</v>
      </c>
      <c r="M9" s="69">
        <v>4004.3233939299998</v>
      </c>
      <c r="N9" s="69">
        <v>5444.7895293900001</v>
      </c>
      <c r="O9" s="69">
        <v>5893.34166473</v>
      </c>
      <c r="P9" s="69">
        <v>7014.0810193699999</v>
      </c>
      <c r="Q9" s="69">
        <v>6121.04576774</v>
      </c>
      <c r="R9" s="69">
        <v>7654.8717922199994</v>
      </c>
      <c r="S9" s="69">
        <v>12897.566227400001</v>
      </c>
      <c r="T9" s="69">
        <v>12497.564589760001</v>
      </c>
      <c r="U9" s="69">
        <v>12833.48057953</v>
      </c>
    </row>
    <row r="10" spans="1:118" ht="22" customHeight="1">
      <c r="A10" s="174">
        <v>10</v>
      </c>
      <c r="B10" s="67" t="str">
        <f>IF('1'!$A$1=1,D10,F10)</f>
        <v>cereals</v>
      </c>
      <c r="C10" s="153">
        <v>10</v>
      </c>
      <c r="D10" s="192" t="s">
        <v>11</v>
      </c>
      <c r="E10" s="153">
        <v>10</v>
      </c>
      <c r="F10" s="192" t="s">
        <v>98</v>
      </c>
      <c r="G10" s="71">
        <v>154.52461728</v>
      </c>
      <c r="H10" s="72">
        <v>1021.2704651500001</v>
      </c>
      <c r="I10" s="72">
        <v>1950.74625001</v>
      </c>
      <c r="J10" s="72">
        <v>1655.9685875</v>
      </c>
      <c r="K10" s="72">
        <v>1697.3989280800001</v>
      </c>
      <c r="L10" s="72">
        <v>1586.2174994799998</v>
      </c>
      <c r="M10" s="72">
        <v>1252.8230233499999</v>
      </c>
      <c r="N10" s="72">
        <v>1656.9299715500001</v>
      </c>
      <c r="O10" s="72">
        <v>2140.2020877499999</v>
      </c>
      <c r="P10" s="72">
        <v>2493.1008207499999</v>
      </c>
      <c r="Q10" s="72">
        <v>1663.46042515</v>
      </c>
      <c r="R10" s="72">
        <v>1934.8476252999999</v>
      </c>
      <c r="S10" s="72">
        <v>4672.1867645299999</v>
      </c>
      <c r="T10" s="72">
        <v>4575.3674750500004</v>
      </c>
      <c r="U10" s="72">
        <v>3917.7939383900002</v>
      </c>
      <c r="BV10" s="63" t="s">
        <v>189</v>
      </c>
      <c r="BW10" s="63" t="s">
        <v>190</v>
      </c>
      <c r="BX10" s="63"/>
    </row>
    <row r="11" spans="1:118" ht="24" customHeight="1">
      <c r="A11" s="147">
        <v>1001</v>
      </c>
      <c r="B11" s="149" t="str">
        <f>IF('1'!$A$1=1,D11,F11)</f>
        <v xml:space="preserve">wheat </v>
      </c>
      <c r="C11" s="193">
        <v>1001</v>
      </c>
      <c r="D11" s="259" t="s">
        <v>149</v>
      </c>
      <c r="E11" s="260">
        <v>1001</v>
      </c>
      <c r="F11" s="261" t="s">
        <v>156</v>
      </c>
      <c r="G11" s="71">
        <v>13.67852175</v>
      </c>
      <c r="H11" s="72">
        <v>357.01406405</v>
      </c>
      <c r="I11" s="72">
        <v>389.66985404000002</v>
      </c>
      <c r="J11" s="72">
        <v>22.650370749999997</v>
      </c>
      <c r="K11" s="72">
        <v>198.36682438999998</v>
      </c>
      <c r="L11" s="72">
        <v>286.57268073</v>
      </c>
      <c r="M11" s="72">
        <v>188.44581136000002</v>
      </c>
      <c r="N11" s="72">
        <v>211.07899166999999</v>
      </c>
      <c r="O11" s="72">
        <v>247.20497916000002</v>
      </c>
      <c r="P11" s="72">
        <v>109.11563000999999</v>
      </c>
      <c r="Q11" s="72">
        <v>139.00118736000002</v>
      </c>
      <c r="R11" s="72">
        <v>95.731187970000008</v>
      </c>
      <c r="S11" s="72">
        <v>922.61278661999995</v>
      </c>
      <c r="T11" s="72">
        <v>1459.1124549800002</v>
      </c>
      <c r="U11" s="72">
        <v>1284.3476533500002</v>
      </c>
      <c r="BV11" s="63" t="s">
        <v>181</v>
      </c>
      <c r="BW11" s="63" t="s">
        <v>182</v>
      </c>
      <c r="BX11" s="63"/>
    </row>
    <row r="12" spans="1:118" ht="22" customHeight="1">
      <c r="A12" s="147">
        <v>1005</v>
      </c>
      <c r="B12" s="149" t="str">
        <f>IF('1'!$A$1=1,D12,F12)</f>
        <v xml:space="preserve">maize </v>
      </c>
      <c r="C12" s="193">
        <v>1005</v>
      </c>
      <c r="D12" s="259" t="s">
        <v>150</v>
      </c>
      <c r="E12" s="260">
        <v>1005</v>
      </c>
      <c r="F12" s="261" t="s">
        <v>157</v>
      </c>
      <c r="G12" s="71">
        <v>135.78222184999998</v>
      </c>
      <c r="H12" s="72">
        <v>636.10073334000003</v>
      </c>
      <c r="I12" s="72">
        <v>1542.7128993000001</v>
      </c>
      <c r="J12" s="72">
        <v>1596.6592351899999</v>
      </c>
      <c r="K12" s="72">
        <v>1448.5550691399999</v>
      </c>
      <c r="L12" s="72">
        <v>1243.7651935000001</v>
      </c>
      <c r="M12" s="72">
        <v>1003.9232582099999</v>
      </c>
      <c r="N12" s="72">
        <v>1374.22922163</v>
      </c>
      <c r="O12" s="72">
        <v>1839.9888649600002</v>
      </c>
      <c r="P12" s="72">
        <v>2283.4770827100001</v>
      </c>
      <c r="Q12" s="72">
        <v>1480.3385403100001</v>
      </c>
      <c r="R12" s="72">
        <v>1771.6491796599998</v>
      </c>
      <c r="S12" s="72">
        <v>3494.5516111100005</v>
      </c>
      <c r="T12" s="72">
        <v>2934.36376982</v>
      </c>
      <c r="U12" s="72">
        <v>2497.6494277700003</v>
      </c>
      <c r="BV12" s="63" t="s">
        <v>183</v>
      </c>
      <c r="BW12" s="63" t="s">
        <v>184</v>
      </c>
      <c r="BX12" s="63"/>
    </row>
    <row r="13" spans="1:118" ht="22" customHeight="1">
      <c r="A13" s="174">
        <v>12</v>
      </c>
      <c r="B13" s="73" t="str">
        <f>IF('1'!$A$1=1,D13,F13)</f>
        <v>oil seed and oleaginous fruits</v>
      </c>
      <c r="C13" s="153">
        <v>12</v>
      </c>
      <c r="D13" s="262" t="s">
        <v>12</v>
      </c>
      <c r="E13" s="260">
        <v>12</v>
      </c>
      <c r="F13" s="262" t="s">
        <v>99</v>
      </c>
      <c r="G13" s="71">
        <v>700.73507427000004</v>
      </c>
      <c r="H13" s="72">
        <v>915.29023138999992</v>
      </c>
      <c r="I13" s="72">
        <v>1224.00705601</v>
      </c>
      <c r="J13" s="72">
        <v>1247.5207318800001</v>
      </c>
      <c r="K13" s="72">
        <v>915.72416585000008</v>
      </c>
      <c r="L13" s="72">
        <v>643.65709891999995</v>
      </c>
      <c r="M13" s="72">
        <v>604.99084376999997</v>
      </c>
      <c r="N13" s="72">
        <v>1094.5699611499999</v>
      </c>
      <c r="O13" s="72">
        <v>1162.20239771</v>
      </c>
      <c r="P13" s="72">
        <v>1525.1408365699999</v>
      </c>
      <c r="Q13" s="72">
        <v>1144.05399349</v>
      </c>
      <c r="R13" s="72">
        <v>1478.32323679</v>
      </c>
      <c r="S13" s="72">
        <v>2906.63843722</v>
      </c>
      <c r="T13" s="72">
        <v>1942.6833295699998</v>
      </c>
      <c r="U13" s="72">
        <v>2408.6037022199998</v>
      </c>
    </row>
    <row r="14" spans="1:118" ht="22" customHeight="1">
      <c r="A14" s="148">
        <v>1201</v>
      </c>
      <c r="B14" s="150" t="str">
        <f>IF('1'!$A$1=1,D14,F14)</f>
        <v>soya beans</v>
      </c>
      <c r="C14" s="194">
        <v>1201</v>
      </c>
      <c r="D14" s="262" t="s">
        <v>151</v>
      </c>
      <c r="E14" s="263">
        <v>1201</v>
      </c>
      <c r="F14" s="262" t="s">
        <v>158</v>
      </c>
      <c r="G14" s="71">
        <v>69.938261350000005</v>
      </c>
      <c r="H14" s="72">
        <v>204.52637774999999</v>
      </c>
      <c r="I14" s="72">
        <v>470.79795363999995</v>
      </c>
      <c r="J14" s="72">
        <v>376.84090130999999</v>
      </c>
      <c r="K14" s="72">
        <v>272.40431745000001</v>
      </c>
      <c r="L14" s="72">
        <v>124.28015229</v>
      </c>
      <c r="M14" s="72">
        <v>141.09147608000001</v>
      </c>
      <c r="N14" s="72">
        <v>309.30945685</v>
      </c>
      <c r="O14" s="72">
        <v>200.00078418999999</v>
      </c>
      <c r="P14" s="72">
        <v>248.41663890000001</v>
      </c>
      <c r="Q14" s="72">
        <v>198.78163923</v>
      </c>
      <c r="R14" s="72">
        <v>241.43956566000003</v>
      </c>
      <c r="S14" s="72">
        <v>467.15794079000005</v>
      </c>
      <c r="T14" s="72">
        <v>569.79767964999996</v>
      </c>
      <c r="U14" s="72">
        <v>571.99222697999994</v>
      </c>
    </row>
    <row r="15" spans="1:118" ht="22" customHeight="1">
      <c r="A15" s="148">
        <v>1205</v>
      </c>
      <c r="B15" s="150" t="str">
        <f>IF('1'!$A$1=1,D15,F15)</f>
        <v>rape or colza seeds</v>
      </c>
      <c r="C15" s="194">
        <v>1205</v>
      </c>
      <c r="D15" s="262" t="s">
        <v>152</v>
      </c>
      <c r="E15" s="263">
        <v>1205</v>
      </c>
      <c r="F15" s="262" t="s">
        <v>159</v>
      </c>
      <c r="G15" s="71">
        <v>537.85336981</v>
      </c>
      <c r="H15" s="72">
        <v>584.49373659999992</v>
      </c>
      <c r="I15" s="72">
        <v>670.47451959</v>
      </c>
      <c r="J15" s="72">
        <v>819.69473723999999</v>
      </c>
      <c r="K15" s="72">
        <v>578.33016090000001</v>
      </c>
      <c r="L15" s="72">
        <v>452.22509480000002</v>
      </c>
      <c r="M15" s="72">
        <v>361.96749389999997</v>
      </c>
      <c r="N15" s="72">
        <v>717.97492205000003</v>
      </c>
      <c r="O15" s="72">
        <v>893.31114033999984</v>
      </c>
      <c r="P15" s="72">
        <v>1206.9404157399999</v>
      </c>
      <c r="Q15" s="72">
        <v>840.34136884999998</v>
      </c>
      <c r="R15" s="72">
        <v>1147.51108716</v>
      </c>
      <c r="S15" s="72">
        <v>1370.62334859</v>
      </c>
      <c r="T15" s="72">
        <v>1076.4936051999998</v>
      </c>
      <c r="U15" s="72">
        <v>1662.1566029600001</v>
      </c>
    </row>
    <row r="16" spans="1:118" ht="33" customHeight="1">
      <c r="A16" s="148">
        <v>1206</v>
      </c>
      <c r="B16" s="150" t="str">
        <f>IF('1'!$A$1=1,D16,F16)</f>
        <v>sunflower seeds, chopped or whole</v>
      </c>
      <c r="C16" s="194">
        <v>1206</v>
      </c>
      <c r="D16" s="262" t="s">
        <v>179</v>
      </c>
      <c r="E16" s="263">
        <v>1206</v>
      </c>
      <c r="F16" s="262" t="s">
        <v>180</v>
      </c>
      <c r="G16" s="71">
        <v>40.31957732</v>
      </c>
      <c r="H16" s="72">
        <v>78.122638469999998</v>
      </c>
      <c r="I16" s="72">
        <v>30.997481100000002</v>
      </c>
      <c r="J16" s="72">
        <v>11</v>
      </c>
      <c r="K16" s="72">
        <v>17</v>
      </c>
      <c r="L16" s="72">
        <v>15</v>
      </c>
      <c r="M16" s="72">
        <v>50.26091856</v>
      </c>
      <c r="N16" s="72">
        <v>18</v>
      </c>
      <c r="O16" s="72">
        <v>14</v>
      </c>
      <c r="P16" s="72">
        <v>15</v>
      </c>
      <c r="Q16" s="72">
        <v>48</v>
      </c>
      <c r="R16" s="72">
        <v>16</v>
      </c>
      <c r="S16" s="72">
        <v>989.80843530000004</v>
      </c>
      <c r="T16" s="72">
        <v>222.33575170999998</v>
      </c>
      <c r="U16" s="72">
        <v>52.827907379999999</v>
      </c>
    </row>
    <row r="17" spans="1:21" ht="24" customHeight="1">
      <c r="A17" s="174">
        <v>15</v>
      </c>
      <c r="B17" s="73" t="str">
        <f>IF('1'!$A$1=1,D17,F17)</f>
        <v>animal or vegetable fats and oils</v>
      </c>
      <c r="C17" s="153">
        <v>15</v>
      </c>
      <c r="D17" s="262" t="s">
        <v>32</v>
      </c>
      <c r="E17" s="260">
        <v>15</v>
      </c>
      <c r="F17" s="262" t="s">
        <v>100</v>
      </c>
      <c r="G17" s="71">
        <v>564.65944379999996</v>
      </c>
      <c r="H17" s="72">
        <v>634.10611637</v>
      </c>
      <c r="I17" s="72">
        <v>764.68535582999993</v>
      </c>
      <c r="J17" s="72">
        <v>439.62376502000001</v>
      </c>
      <c r="K17" s="72">
        <v>722.9485546200001</v>
      </c>
      <c r="L17" s="72">
        <v>615.51513353000007</v>
      </c>
      <c r="M17" s="72">
        <v>1149.3743399300001</v>
      </c>
      <c r="N17" s="72">
        <v>1387.7308820099997</v>
      </c>
      <c r="O17" s="72">
        <v>1058.5182488100002</v>
      </c>
      <c r="P17" s="72">
        <v>1463.6283944099998</v>
      </c>
      <c r="Q17" s="72">
        <v>1746.09120723</v>
      </c>
      <c r="R17" s="72">
        <v>2362.5545849700002</v>
      </c>
      <c r="S17" s="72">
        <v>3057.6823626100004</v>
      </c>
      <c r="T17" s="72">
        <v>2981.5160179300001</v>
      </c>
      <c r="U17" s="72">
        <v>3373.5282463699996</v>
      </c>
    </row>
    <row r="18" spans="1:21" ht="22.25" customHeight="1">
      <c r="A18" s="147">
        <v>1512</v>
      </c>
      <c r="B18" s="150" t="str">
        <f>IF('1'!$A$1=1,D18,F18)</f>
        <v>sunflower oil</v>
      </c>
      <c r="C18" s="194">
        <v>1512</v>
      </c>
      <c r="D18" s="262" t="s">
        <v>153</v>
      </c>
      <c r="E18" s="263">
        <v>1512</v>
      </c>
      <c r="F18" s="262" t="s">
        <v>160</v>
      </c>
      <c r="G18" s="71">
        <v>529.86799674999997</v>
      </c>
      <c r="H18" s="72">
        <v>586.33651634</v>
      </c>
      <c r="I18" s="72">
        <v>710.33539129999997</v>
      </c>
      <c r="J18" s="72">
        <v>356.86624158000001</v>
      </c>
      <c r="K18" s="72">
        <v>609.10950846000003</v>
      </c>
      <c r="L18" s="72">
        <v>509.11413528999998</v>
      </c>
      <c r="M18" s="72">
        <v>1022.1201624400001</v>
      </c>
      <c r="N18" s="72">
        <v>1247.78023306</v>
      </c>
      <c r="O18" s="72">
        <v>921.84288171999992</v>
      </c>
      <c r="P18" s="72">
        <v>1301.25779074</v>
      </c>
      <c r="Q18" s="72">
        <v>1539.3923194700001</v>
      </c>
      <c r="R18" s="72">
        <v>1910.2768249999999</v>
      </c>
      <c r="S18" s="72">
        <v>2662.0206468699998</v>
      </c>
      <c r="T18" s="72">
        <v>2547.6340943099999</v>
      </c>
      <c r="U18" s="72">
        <v>2879.8694968</v>
      </c>
    </row>
    <row r="19" spans="1:21" ht="22" customHeight="1">
      <c r="A19" s="174">
        <v>20</v>
      </c>
      <c r="B19" s="73" t="str">
        <f>IF('1'!$A$1=1,D19,F19)</f>
        <v xml:space="preserve">preparations of vegetables or fruit </v>
      </c>
      <c r="C19" s="153">
        <v>20</v>
      </c>
      <c r="D19" s="262" t="s">
        <v>41</v>
      </c>
      <c r="E19" s="260">
        <v>20</v>
      </c>
      <c r="F19" s="262" t="s">
        <v>101</v>
      </c>
      <c r="G19" s="71">
        <v>31.39192714</v>
      </c>
      <c r="H19" s="72">
        <v>19.58884493</v>
      </c>
      <c r="I19" s="72">
        <v>87.798215569999996</v>
      </c>
      <c r="J19" s="72">
        <v>160.92345251</v>
      </c>
      <c r="K19" s="72">
        <v>157.04701470999998</v>
      </c>
      <c r="L19" s="72">
        <v>114.00259081000002</v>
      </c>
      <c r="M19" s="72">
        <v>77.819736199999994</v>
      </c>
      <c r="N19" s="72">
        <v>108.45616159000001</v>
      </c>
      <c r="O19" s="72">
        <v>95.452225799999994</v>
      </c>
      <c r="P19" s="72">
        <v>88.815832459999996</v>
      </c>
      <c r="Q19" s="72">
        <v>101.23406044000001</v>
      </c>
      <c r="R19" s="72">
        <v>87.989185899999995</v>
      </c>
      <c r="S19" s="72">
        <v>114.51830662</v>
      </c>
      <c r="T19" s="72">
        <v>115.65091144</v>
      </c>
      <c r="U19" s="72">
        <v>234.45321293000001</v>
      </c>
    </row>
    <row r="20" spans="1:21" ht="25.5" customHeight="1">
      <c r="A20" s="174">
        <v>23</v>
      </c>
      <c r="B20" s="73" t="str">
        <f>IF('1'!$A$1=1,D20,F20)</f>
        <v>residues and wastes of food industry</v>
      </c>
      <c r="C20" s="153">
        <v>23</v>
      </c>
      <c r="D20" s="154" t="s">
        <v>13</v>
      </c>
      <c r="E20" s="153">
        <v>23</v>
      </c>
      <c r="F20" s="154" t="s">
        <v>102</v>
      </c>
      <c r="G20" s="71">
        <v>180.79709087000001</v>
      </c>
      <c r="H20" s="72">
        <v>269.68653972999999</v>
      </c>
      <c r="I20" s="72">
        <v>495.00542681999997</v>
      </c>
      <c r="J20" s="72">
        <v>455.60777829000006</v>
      </c>
      <c r="K20" s="72">
        <v>558.35492838000005</v>
      </c>
      <c r="L20" s="72">
        <v>458.788434</v>
      </c>
      <c r="M20" s="72">
        <v>419.68364463</v>
      </c>
      <c r="N20" s="72">
        <v>476.09143504999997</v>
      </c>
      <c r="O20" s="72">
        <v>502.16373622999998</v>
      </c>
      <c r="P20" s="72">
        <v>504.64972938</v>
      </c>
      <c r="Q20" s="72">
        <v>457.65334644999996</v>
      </c>
      <c r="R20" s="72">
        <v>472.91939124999999</v>
      </c>
      <c r="S20" s="72">
        <v>513.96130603000006</v>
      </c>
      <c r="T20" s="72">
        <v>800.91611427999999</v>
      </c>
      <c r="U20" s="72">
        <v>815.59071401999995</v>
      </c>
    </row>
    <row r="21" spans="1:21" ht="23.5" customHeight="1">
      <c r="A21" s="66"/>
      <c r="B21" s="70" t="str">
        <f>IF('1'!$A$1=1,D21,F21)</f>
        <v>Mineral products</v>
      </c>
      <c r="C21" s="191"/>
      <c r="D21" s="156" t="s">
        <v>2</v>
      </c>
      <c r="E21" s="191"/>
      <c r="F21" s="156" t="s">
        <v>103</v>
      </c>
      <c r="G21" s="68">
        <v>2238.3758769799997</v>
      </c>
      <c r="H21" s="69">
        <v>3288.9620781200001</v>
      </c>
      <c r="I21" s="69">
        <v>2753.3204287099998</v>
      </c>
      <c r="J21" s="69">
        <v>2704.8396776899999</v>
      </c>
      <c r="K21" s="69">
        <v>2520.9914423299997</v>
      </c>
      <c r="L21" s="69">
        <v>1278.7445758399999</v>
      </c>
      <c r="M21" s="69">
        <v>1290.81839296</v>
      </c>
      <c r="N21" s="69">
        <v>2062.56389644</v>
      </c>
      <c r="O21" s="69">
        <v>2447.8687233299997</v>
      </c>
      <c r="P21" s="69">
        <v>2409.3988099000003</v>
      </c>
      <c r="Q21" s="69">
        <v>1865.28804038</v>
      </c>
      <c r="R21" s="69">
        <v>3566.9075781199999</v>
      </c>
      <c r="S21" s="69">
        <v>3297.7865565100001</v>
      </c>
      <c r="T21" s="69">
        <v>1938.6412033800002</v>
      </c>
      <c r="U21" s="69">
        <v>1788.5908791900001</v>
      </c>
    </row>
    <row r="22" spans="1:21" ht="22" customHeight="1">
      <c r="A22" s="183">
        <v>2601</v>
      </c>
      <c r="B22" s="67" t="str">
        <f>IF('1'!$A$1=1,D22,F22)</f>
        <v>iron ores and concentrates</v>
      </c>
      <c r="C22" s="153">
        <v>2601</v>
      </c>
      <c r="D22" s="192" t="s">
        <v>14</v>
      </c>
      <c r="E22" s="153">
        <v>2601</v>
      </c>
      <c r="F22" s="192" t="s">
        <v>120</v>
      </c>
      <c r="G22" s="71">
        <v>1373.6730576900002</v>
      </c>
      <c r="H22" s="72">
        <v>1838.3370217200002</v>
      </c>
      <c r="I22" s="72">
        <v>1569.550487</v>
      </c>
      <c r="J22" s="72">
        <v>1664.7015344399999</v>
      </c>
      <c r="K22" s="72">
        <v>1498.3827095699999</v>
      </c>
      <c r="L22" s="72">
        <v>902.50226139000006</v>
      </c>
      <c r="M22" s="72">
        <v>927.68753233999996</v>
      </c>
      <c r="N22" s="72">
        <v>1492.3615225999999</v>
      </c>
      <c r="O22" s="72">
        <v>1746.3539034</v>
      </c>
      <c r="P22" s="72">
        <v>1704.6459751</v>
      </c>
      <c r="Q22" s="72">
        <v>1395.8054172699999</v>
      </c>
      <c r="R22" s="72">
        <v>2946.6405921199998</v>
      </c>
      <c r="S22" s="72">
        <v>2256.8802369100003</v>
      </c>
      <c r="T22" s="72">
        <v>1607.6892240699999</v>
      </c>
      <c r="U22" s="72">
        <v>1577.5460278599999</v>
      </c>
    </row>
    <row r="23" spans="1:21" ht="22" customHeight="1">
      <c r="A23" s="183">
        <v>2701</v>
      </c>
      <c r="B23" s="73" t="str">
        <f>IF('1'!$A$1=1,D23,F23)</f>
        <v>coal, anthracite, briquettes</v>
      </c>
      <c r="C23" s="153">
        <v>2701</v>
      </c>
      <c r="D23" s="154" t="s">
        <v>33</v>
      </c>
      <c r="E23" s="153">
        <v>2701</v>
      </c>
      <c r="F23" s="154" t="s">
        <v>104</v>
      </c>
      <c r="G23" s="71">
        <v>327.10753190999998</v>
      </c>
      <c r="H23" s="72">
        <v>457.77305276999999</v>
      </c>
      <c r="I23" s="72">
        <v>338.31222588000003</v>
      </c>
      <c r="J23" s="72">
        <v>312.05238438000003</v>
      </c>
      <c r="K23" s="72">
        <v>199.14216721000003</v>
      </c>
      <c r="L23" s="72">
        <v>44.607740540000002</v>
      </c>
      <c r="M23" s="72">
        <v>28.473213220000002</v>
      </c>
      <c r="N23" s="72">
        <v>44.289250899999999</v>
      </c>
      <c r="O23" s="72">
        <v>3.3139592500000004</v>
      </c>
      <c r="P23" s="72">
        <v>0</v>
      </c>
      <c r="Q23" s="72">
        <v>0</v>
      </c>
      <c r="R23" s="72">
        <v>1</v>
      </c>
      <c r="S23" s="164">
        <v>215.38121286000001</v>
      </c>
      <c r="T23" s="164">
        <v>108.21829287999999</v>
      </c>
      <c r="U23" s="72">
        <v>24.68809413</v>
      </c>
    </row>
    <row r="24" spans="1:21" ht="33" customHeight="1">
      <c r="A24" s="183">
        <v>2710</v>
      </c>
      <c r="B24" s="73" t="str">
        <f>IF('1'!$A$1=1,D24,F24)</f>
        <v>petroleum oils, not crude</v>
      </c>
      <c r="C24" s="153">
        <v>2710</v>
      </c>
      <c r="D24" s="154" t="s">
        <v>38</v>
      </c>
      <c r="E24" s="153">
        <v>2710</v>
      </c>
      <c r="F24" s="154" t="s">
        <v>105</v>
      </c>
      <c r="G24" s="71">
        <v>263.04944711999997</v>
      </c>
      <c r="H24" s="72">
        <v>492.10087892000001</v>
      </c>
      <c r="I24" s="72">
        <v>288.63403982999995</v>
      </c>
      <c r="J24" s="72">
        <v>203.12075216</v>
      </c>
      <c r="K24" s="72">
        <v>309.11768340999998</v>
      </c>
      <c r="L24" s="72">
        <v>71.720196270000002</v>
      </c>
      <c r="M24" s="72">
        <v>60.249989369999994</v>
      </c>
      <c r="N24" s="72">
        <v>139.2123703</v>
      </c>
      <c r="O24" s="72">
        <v>189.81801576999999</v>
      </c>
      <c r="P24" s="72">
        <v>203.98242634000002</v>
      </c>
      <c r="Q24" s="72">
        <v>81.021681279999996</v>
      </c>
      <c r="R24" s="72">
        <v>104.95763716</v>
      </c>
      <c r="S24" s="72">
        <v>29.742773450000001</v>
      </c>
      <c r="T24" s="72">
        <v>11.595147239999999</v>
      </c>
      <c r="U24" s="72">
        <v>4.4354189900000005</v>
      </c>
    </row>
    <row r="25" spans="1:21" ht="22.25" customHeight="1">
      <c r="A25" s="183">
        <v>2716</v>
      </c>
      <c r="B25" s="73" t="str">
        <f>IF('1'!$A$1=1,D25,F25)</f>
        <v>electrical energy</v>
      </c>
      <c r="C25" s="153">
        <v>2716</v>
      </c>
      <c r="D25" s="154" t="s">
        <v>15</v>
      </c>
      <c r="E25" s="153">
        <v>2716</v>
      </c>
      <c r="F25" s="154" t="s">
        <v>106</v>
      </c>
      <c r="G25" s="71">
        <v>71.81950384000001</v>
      </c>
      <c r="H25" s="72">
        <v>236.61936522000002</v>
      </c>
      <c r="I25" s="72">
        <v>315.32839703000002</v>
      </c>
      <c r="J25" s="72">
        <v>287.90969752000001</v>
      </c>
      <c r="K25" s="72">
        <v>270.47543261999999</v>
      </c>
      <c r="L25" s="72">
        <v>148.38947153999999</v>
      </c>
      <c r="M25" s="72">
        <v>151.71262227</v>
      </c>
      <c r="N25" s="72">
        <v>181.46962891999999</v>
      </c>
      <c r="O25" s="72">
        <v>278.79858145999998</v>
      </c>
      <c r="P25" s="72">
        <v>336.99333180000002</v>
      </c>
      <c r="Q25" s="72">
        <v>265.80317609000002</v>
      </c>
      <c r="R25" s="72">
        <v>248.64610978999997</v>
      </c>
      <c r="S25" s="72">
        <v>534.86601112000005</v>
      </c>
      <c r="T25" s="72">
        <v>77.817872190000003</v>
      </c>
      <c r="U25" s="72">
        <v>66.354599649999997</v>
      </c>
    </row>
    <row r="26" spans="1:21" ht="24" customHeight="1">
      <c r="A26" s="66"/>
      <c r="B26" s="70" t="str">
        <f>IF('1'!$A$1=1,D26,F26)</f>
        <v>Chemicals</v>
      </c>
      <c r="C26" s="191"/>
      <c r="D26" s="156" t="s">
        <v>3</v>
      </c>
      <c r="E26" s="191"/>
      <c r="F26" s="156" t="s">
        <v>107</v>
      </c>
      <c r="G26" s="68">
        <v>680.99915011999997</v>
      </c>
      <c r="H26" s="69">
        <v>1195.0787378999999</v>
      </c>
      <c r="I26" s="69">
        <v>997.29716094000003</v>
      </c>
      <c r="J26" s="69">
        <v>844.07507056000009</v>
      </c>
      <c r="K26" s="69">
        <v>866.99089434000007</v>
      </c>
      <c r="L26" s="69">
        <v>607.64154748999999</v>
      </c>
      <c r="M26" s="69">
        <v>548.37466943000004</v>
      </c>
      <c r="N26" s="69">
        <v>701.458707</v>
      </c>
      <c r="O26" s="69">
        <v>901.95282666000003</v>
      </c>
      <c r="P26" s="69">
        <v>784.22575148999999</v>
      </c>
      <c r="Q26" s="69">
        <v>777.45623821000004</v>
      </c>
      <c r="R26" s="69">
        <v>1288.0425491599999</v>
      </c>
      <c r="S26" s="69">
        <v>1009.4748130299998</v>
      </c>
      <c r="T26" s="69">
        <v>749.33307919000015</v>
      </c>
      <c r="U26" s="69">
        <v>939.37656424000011</v>
      </c>
    </row>
    <row r="27" spans="1:21" ht="20.5" customHeight="1">
      <c r="A27" s="66"/>
      <c r="B27" s="70" t="str">
        <f>IF('1'!$A$1=1,D27,F27)</f>
        <v>Timber and woodwork</v>
      </c>
      <c r="C27" s="191"/>
      <c r="D27" s="156" t="s">
        <v>4</v>
      </c>
      <c r="E27" s="191"/>
      <c r="F27" s="160" t="s">
        <v>108</v>
      </c>
      <c r="G27" s="68">
        <v>521.42098766999993</v>
      </c>
      <c r="H27" s="69">
        <v>634.28885617999993</v>
      </c>
      <c r="I27" s="69">
        <v>576.18047759000001</v>
      </c>
      <c r="J27" s="69">
        <v>634.33120254999994</v>
      </c>
      <c r="K27" s="69">
        <v>753.89466450000009</v>
      </c>
      <c r="L27" s="69">
        <v>730.44891705999999</v>
      </c>
      <c r="M27" s="69">
        <v>817.68540752000001</v>
      </c>
      <c r="N27" s="69">
        <v>898.03904575000001</v>
      </c>
      <c r="O27" s="69">
        <v>1094.9460577699999</v>
      </c>
      <c r="P27" s="69">
        <v>1069.8382855</v>
      </c>
      <c r="Q27" s="69">
        <v>1073.62699363</v>
      </c>
      <c r="R27" s="69">
        <v>1585.13634071</v>
      </c>
      <c r="S27" s="69">
        <v>1734.4384178600001</v>
      </c>
      <c r="T27" s="69">
        <v>1383.6049313099998</v>
      </c>
      <c r="U27" s="69">
        <v>1304.80337459</v>
      </c>
    </row>
    <row r="28" spans="1:21" ht="17.5" customHeight="1">
      <c r="A28" s="66"/>
      <c r="B28" s="70" t="str">
        <f>IF('1'!$A$1=1,D28,F28)</f>
        <v>Industrial goods</v>
      </c>
      <c r="C28" s="191"/>
      <c r="D28" s="156" t="s">
        <v>5</v>
      </c>
      <c r="E28" s="191"/>
      <c r="F28" s="160" t="s">
        <v>109</v>
      </c>
      <c r="G28" s="68">
        <v>88.677349670000012</v>
      </c>
      <c r="H28" s="69">
        <v>104.42029518</v>
      </c>
      <c r="I28" s="69">
        <v>82.690255759999999</v>
      </c>
      <c r="J28" s="69">
        <v>85.45049496</v>
      </c>
      <c r="K28" s="69">
        <v>112.48808199</v>
      </c>
      <c r="L28" s="69">
        <v>137.00734322</v>
      </c>
      <c r="M28" s="69">
        <v>158.13363601</v>
      </c>
      <c r="N28" s="69">
        <v>203.46976438999999</v>
      </c>
      <c r="O28" s="69">
        <v>284.23578988999998</v>
      </c>
      <c r="P28" s="69">
        <v>345.39511397000001</v>
      </c>
      <c r="Q28" s="69">
        <v>373.58976867999996</v>
      </c>
      <c r="R28" s="69">
        <v>503.18946686999999</v>
      </c>
      <c r="S28" s="69">
        <v>388.00879255999996</v>
      </c>
      <c r="T28" s="69">
        <v>388.45368910999991</v>
      </c>
      <c r="U28" s="69">
        <v>413.53503442000004</v>
      </c>
    </row>
    <row r="29" spans="1:21" ht="27.5" customHeight="1">
      <c r="A29" s="66"/>
      <c r="B29" s="70" t="str">
        <f>IF('1'!$A$1=1,D29,F29)</f>
        <v>Ferrrous and nonferrous metals</v>
      </c>
      <c r="C29" s="191"/>
      <c r="D29" s="156" t="s">
        <v>6</v>
      </c>
      <c r="E29" s="191"/>
      <c r="F29" s="156" t="s">
        <v>110</v>
      </c>
      <c r="G29" s="68">
        <v>3939.5141064700001</v>
      </c>
      <c r="H29" s="69">
        <v>5490.4038440900003</v>
      </c>
      <c r="I29" s="69">
        <v>3573.4189135699999</v>
      </c>
      <c r="J29" s="69">
        <v>4080.10726604</v>
      </c>
      <c r="K29" s="69">
        <v>4044.3113558100004</v>
      </c>
      <c r="L29" s="69">
        <v>2690.6403383799998</v>
      </c>
      <c r="M29" s="69">
        <v>2781.6411477699999</v>
      </c>
      <c r="N29" s="69">
        <v>3378.8225135100001</v>
      </c>
      <c r="O29" s="69">
        <v>4007.2811408199996</v>
      </c>
      <c r="P29" s="69">
        <v>3446.8886898199999</v>
      </c>
      <c r="Q29" s="69">
        <v>2817.9082332399998</v>
      </c>
      <c r="R29" s="69">
        <v>6223.912172530001</v>
      </c>
      <c r="S29" s="69">
        <v>3558.6752503100001</v>
      </c>
      <c r="T29" s="69">
        <v>3007.8489406499998</v>
      </c>
      <c r="U29" s="69">
        <v>2848.5496045300001</v>
      </c>
    </row>
    <row r="30" spans="1:21" ht="22.25" customHeight="1">
      <c r="A30" s="183">
        <v>7202</v>
      </c>
      <c r="B30" s="73" t="str">
        <f>IF('1'!$A$1=1,D30,F30)</f>
        <v>ferro-alloys</v>
      </c>
      <c r="C30" s="153">
        <v>7202</v>
      </c>
      <c r="D30" s="154" t="s">
        <v>16</v>
      </c>
      <c r="E30" s="153">
        <v>7202</v>
      </c>
      <c r="F30" s="154" t="s">
        <v>111</v>
      </c>
      <c r="G30" s="71">
        <v>280.17019583000001</v>
      </c>
      <c r="H30" s="72">
        <v>248.88705838999999</v>
      </c>
      <c r="I30" s="72">
        <v>174.08065979999998</v>
      </c>
      <c r="J30" s="72">
        <v>178.93025763999998</v>
      </c>
      <c r="K30" s="72">
        <v>272.85696639999998</v>
      </c>
      <c r="L30" s="72">
        <v>214.23927545999999</v>
      </c>
      <c r="M30" s="72">
        <v>209.25994477</v>
      </c>
      <c r="N30" s="72">
        <v>471.35147071</v>
      </c>
      <c r="O30" s="72">
        <v>437.39714035999998</v>
      </c>
      <c r="P30" s="72">
        <v>371.66186757000003</v>
      </c>
      <c r="Q30" s="72">
        <v>279.63348956999999</v>
      </c>
      <c r="R30" s="72">
        <v>475.37150324999993</v>
      </c>
      <c r="S30" s="72">
        <v>419.51832134</v>
      </c>
      <c r="T30" s="72">
        <v>218.64369967999997</v>
      </c>
      <c r="U30" s="72">
        <v>59.858354689999999</v>
      </c>
    </row>
    <row r="31" spans="1:21" ht="22.25" customHeight="1">
      <c r="A31" s="183">
        <v>7207</v>
      </c>
      <c r="B31" s="73" t="str">
        <f>IF('1'!$A$1=1,D31,F31)</f>
        <v>semi-finished products of carbon steel</v>
      </c>
      <c r="C31" s="153">
        <v>7207</v>
      </c>
      <c r="D31" s="154" t="s">
        <v>17</v>
      </c>
      <c r="E31" s="153">
        <v>7207</v>
      </c>
      <c r="F31" s="154" t="s">
        <v>112</v>
      </c>
      <c r="G31" s="71">
        <v>1534.2881096000001</v>
      </c>
      <c r="H31" s="72">
        <v>2147.7629776200001</v>
      </c>
      <c r="I31" s="72">
        <v>1485.7384178</v>
      </c>
      <c r="J31" s="72">
        <v>1839.801019</v>
      </c>
      <c r="K31" s="72">
        <v>1555.2033803999998</v>
      </c>
      <c r="L31" s="72">
        <v>705.90859009000008</v>
      </c>
      <c r="M31" s="72">
        <v>764.52725039999996</v>
      </c>
      <c r="N31" s="72">
        <v>952.96231934000002</v>
      </c>
      <c r="O31" s="72">
        <v>1313.9335549800001</v>
      </c>
      <c r="P31" s="72">
        <v>1201.24551036</v>
      </c>
      <c r="Q31" s="72">
        <v>950.30931750000002</v>
      </c>
      <c r="R31" s="72">
        <v>1766.6840789900002</v>
      </c>
      <c r="S31" s="72">
        <v>702.68077033999998</v>
      </c>
      <c r="T31" s="72">
        <v>505.51660645999999</v>
      </c>
      <c r="U31" s="72">
        <v>544.15309789999992</v>
      </c>
    </row>
    <row r="32" spans="1:21" ht="22.25" customHeight="1">
      <c r="A32" s="183">
        <v>7208</v>
      </c>
      <c r="B32" s="73" t="str">
        <f>IF('1'!$A$1=1,D32,F32)</f>
        <v>flat-rolled products of carbon steel</v>
      </c>
      <c r="C32" s="153">
        <v>7208</v>
      </c>
      <c r="D32" s="154" t="s">
        <v>27</v>
      </c>
      <c r="E32" s="153">
        <v>7208</v>
      </c>
      <c r="F32" s="154" t="s">
        <v>113</v>
      </c>
      <c r="G32" s="71">
        <v>813.19474701000001</v>
      </c>
      <c r="H32" s="72">
        <v>1304.9454871099999</v>
      </c>
      <c r="I32" s="72">
        <v>802.22610009000005</v>
      </c>
      <c r="J32" s="72">
        <v>845.73462728000004</v>
      </c>
      <c r="K32" s="72">
        <v>921.91574816000002</v>
      </c>
      <c r="L32" s="72">
        <v>701.69950127000004</v>
      </c>
      <c r="M32" s="72">
        <v>739.99709139000004</v>
      </c>
      <c r="N32" s="72">
        <v>698.20973539000011</v>
      </c>
      <c r="O32" s="72">
        <v>663.50935436999998</v>
      </c>
      <c r="P32" s="72">
        <v>522.88449882000009</v>
      </c>
      <c r="Q32" s="72">
        <v>396.08937136999998</v>
      </c>
      <c r="R32" s="72">
        <v>1267.9171823500001</v>
      </c>
      <c r="S32" s="72">
        <v>485.55155530000002</v>
      </c>
      <c r="T32" s="72">
        <v>475.83750372000009</v>
      </c>
      <c r="U32" s="72">
        <v>690.65485589000002</v>
      </c>
    </row>
    <row r="33" spans="1:21" ht="33" customHeight="1">
      <c r="A33" s="66"/>
      <c r="B33" s="70" t="str">
        <f>IF('1'!$A$1=1,D33,F33)</f>
        <v>Machinery and equipment</v>
      </c>
      <c r="C33" s="191"/>
      <c r="D33" s="156" t="s">
        <v>18</v>
      </c>
      <c r="E33" s="191"/>
      <c r="F33" s="156" t="s">
        <v>114</v>
      </c>
      <c r="G33" s="68">
        <v>1186.7141347199999</v>
      </c>
      <c r="H33" s="69">
        <v>992.95640303999994</v>
      </c>
      <c r="I33" s="69">
        <v>963.70575794999991</v>
      </c>
      <c r="J33" s="69">
        <v>687.45649649999996</v>
      </c>
      <c r="K33" s="69">
        <v>612.15174571</v>
      </c>
      <c r="L33" s="69">
        <v>615.88671253000007</v>
      </c>
      <c r="M33" s="69">
        <v>571.58513126000003</v>
      </c>
      <c r="N33" s="69">
        <v>666.7863918999999</v>
      </c>
      <c r="O33" s="69">
        <v>764.10347582999998</v>
      </c>
      <c r="P33" s="69">
        <v>1031.7193479099999</v>
      </c>
      <c r="Q33" s="69">
        <v>1080.54388081</v>
      </c>
      <c r="R33" s="69">
        <v>1337.3463837500001</v>
      </c>
      <c r="S33" s="69">
        <v>1341.20322616</v>
      </c>
      <c r="T33" s="69">
        <v>1313.90031647</v>
      </c>
      <c r="U33" s="69">
        <v>1281.1930890899998</v>
      </c>
    </row>
    <row r="34" spans="1:21" ht="22.25" customHeight="1">
      <c r="A34" s="174">
        <v>84</v>
      </c>
      <c r="B34" s="73" t="str">
        <f>IF('1'!$A$1=1,D34,F34)</f>
        <v>mechanical machines, apparatus</v>
      </c>
      <c r="C34" s="153">
        <v>84</v>
      </c>
      <c r="D34" s="154" t="s">
        <v>35</v>
      </c>
      <c r="E34" s="153">
        <v>84</v>
      </c>
      <c r="F34" s="154" t="s">
        <v>115</v>
      </c>
      <c r="G34" s="71">
        <v>365.71949441999999</v>
      </c>
      <c r="H34" s="72">
        <v>320.06173941999998</v>
      </c>
      <c r="I34" s="72">
        <v>290.85700222999998</v>
      </c>
      <c r="J34" s="72">
        <v>347.59091305000004</v>
      </c>
      <c r="K34" s="72">
        <v>356.45678258999999</v>
      </c>
      <c r="L34" s="72">
        <v>299.24081639999997</v>
      </c>
      <c r="M34" s="72">
        <v>300.98124021000001</v>
      </c>
      <c r="N34" s="72">
        <v>368.63268027999999</v>
      </c>
      <c r="O34" s="72">
        <v>403.29983067000001</v>
      </c>
      <c r="P34" s="72">
        <v>440.67847898000002</v>
      </c>
      <c r="Q34" s="72">
        <v>463.43851667000001</v>
      </c>
      <c r="R34" s="72">
        <v>541.59347610000009</v>
      </c>
      <c r="S34" s="72">
        <v>523.48256045999995</v>
      </c>
      <c r="T34" s="72">
        <v>428.40932085999998</v>
      </c>
      <c r="U34" s="72">
        <v>384.11360108999997</v>
      </c>
    </row>
    <row r="35" spans="1:21" ht="25.5" customHeight="1">
      <c r="A35" s="174">
        <v>85</v>
      </c>
      <c r="B35" s="73" t="str">
        <f>IF('1'!$A$1=1,D35,F35)</f>
        <v xml:space="preserve">electric machines and equipment </v>
      </c>
      <c r="C35" s="153">
        <v>85</v>
      </c>
      <c r="D35" s="154" t="s">
        <v>36</v>
      </c>
      <c r="E35" s="153">
        <v>85</v>
      </c>
      <c r="F35" s="154" t="s">
        <v>116</v>
      </c>
      <c r="G35" s="71">
        <v>634.62891636000006</v>
      </c>
      <c r="H35" s="72">
        <v>494.28197261999998</v>
      </c>
      <c r="I35" s="72">
        <v>117.05348054000001</v>
      </c>
      <c r="J35" s="72">
        <v>124.78823990000001</v>
      </c>
      <c r="K35" s="72">
        <v>111.9689419</v>
      </c>
      <c r="L35" s="72">
        <v>114.22881639000001</v>
      </c>
      <c r="M35" s="72">
        <v>126.30625988000001</v>
      </c>
      <c r="N35" s="72">
        <v>164.69706891000001</v>
      </c>
      <c r="O35" s="72">
        <v>212.50908776</v>
      </c>
      <c r="P35" s="72">
        <v>385.20614148999994</v>
      </c>
      <c r="Q35" s="72">
        <v>369.76172792</v>
      </c>
      <c r="R35" s="72">
        <v>551.32811522999998</v>
      </c>
      <c r="S35" s="72">
        <v>553.29786681999997</v>
      </c>
      <c r="T35" s="72">
        <v>621.05656318000001</v>
      </c>
      <c r="U35" s="72">
        <v>572.32267997000008</v>
      </c>
    </row>
    <row r="36" spans="1:21" ht="29" customHeight="1">
      <c r="A36" s="175">
        <v>86</v>
      </c>
      <c r="B36" s="113" t="str">
        <f>IF('1'!$A$1=1,D36,F36)</f>
        <v>railway and tram locomotives</v>
      </c>
      <c r="C36" s="162">
        <v>86</v>
      </c>
      <c r="D36" s="161" t="s">
        <v>39</v>
      </c>
      <c r="E36" s="162">
        <v>86</v>
      </c>
      <c r="F36" s="161" t="s">
        <v>117</v>
      </c>
      <c r="G36" s="114">
        <v>62.76913828</v>
      </c>
      <c r="H36" s="115">
        <v>90.447015929999992</v>
      </c>
      <c r="I36" s="115">
        <v>271.92019505000002</v>
      </c>
      <c r="J36" s="115">
        <v>130.11832376000001</v>
      </c>
      <c r="K36" s="115">
        <v>69.559184219999992</v>
      </c>
      <c r="L36" s="115">
        <v>49.349366259999996</v>
      </c>
      <c r="M36" s="115">
        <v>48.601242790000001</v>
      </c>
      <c r="N36" s="115">
        <v>47.674728010000003</v>
      </c>
      <c r="O36" s="115">
        <v>64.349714779999999</v>
      </c>
      <c r="P36" s="115">
        <v>89.156488360000012</v>
      </c>
      <c r="Q36" s="115">
        <v>134.15090570999999</v>
      </c>
      <c r="R36" s="115">
        <v>110.47885015999999</v>
      </c>
      <c r="S36" s="115">
        <v>101.74414199</v>
      </c>
      <c r="T36" s="115">
        <v>138.85735222</v>
      </c>
      <c r="U36" s="115">
        <v>177.15078385000001</v>
      </c>
    </row>
    <row r="37" spans="1:21" ht="18.649999999999999" customHeight="1">
      <c r="A37" s="17" t="str">
        <f>IF('1'!$A$1=1,C37,E37)</f>
        <v>*According to State Statistics Service of Ukraine data.</v>
      </c>
      <c r="B37" s="17"/>
      <c r="C37" s="16" t="s">
        <v>142</v>
      </c>
      <c r="D37" s="16"/>
      <c r="E37" s="44" t="s">
        <v>90</v>
      </c>
      <c r="F37" s="77"/>
      <c r="G37" s="79"/>
      <c r="H37" s="78"/>
      <c r="I37" s="75"/>
      <c r="J37" s="75"/>
      <c r="L37" s="80"/>
      <c r="M37" s="80"/>
      <c r="N37" s="80"/>
      <c r="O37" s="80"/>
      <c r="P37" s="80"/>
      <c r="Q37" s="80"/>
      <c r="R37" s="80"/>
      <c r="S37" s="80"/>
      <c r="T37" s="80"/>
    </row>
    <row r="38" spans="1:21" ht="14.4" customHeight="1">
      <c r="A38" s="22" t="str">
        <f>IF('1'!$A$1=1,C38,E38)</f>
        <v>Notes:</v>
      </c>
      <c r="B38" s="22"/>
      <c r="C38" s="37" t="s">
        <v>144</v>
      </c>
      <c r="D38" s="37"/>
      <c r="E38" s="39" t="s">
        <v>143</v>
      </c>
      <c r="F38" s="74"/>
      <c r="G38" s="49"/>
      <c r="H38" s="49"/>
      <c r="I38" s="49"/>
      <c r="J38" s="75"/>
    </row>
    <row r="39" spans="1:21" ht="17" customHeight="1">
      <c r="A39" s="185" t="str">
        <f>IF('1'!$A$1=1,C39,E39)</f>
        <v>Since 2014, data exclude the temporarily occupied by the russian federation territories of Ukraine.</v>
      </c>
      <c r="B39" s="185"/>
      <c r="C39" s="185" t="s">
        <v>215</v>
      </c>
      <c r="D39" s="81"/>
      <c r="E39" s="48" t="s">
        <v>216</v>
      </c>
      <c r="F39" s="45"/>
      <c r="G39" s="46"/>
      <c r="H39" s="49"/>
      <c r="I39" s="49"/>
      <c r="J39" s="82"/>
    </row>
    <row r="40" spans="1:21" ht="17.399999999999999" customHeight="1">
      <c r="A40" s="133" t="str">
        <f>IF('1'!$A$1=1,C40,F40)</f>
        <v xml:space="preserve"> **The Union currently counts 27 EU countries. The United Kingdom withdrew from the European Union on 31 January 2020</v>
      </c>
      <c r="C40" s="117" t="s">
        <v>154</v>
      </c>
      <c r="D40" s="132"/>
      <c r="E40" s="117"/>
      <c r="F40" s="117" t="s">
        <v>155</v>
      </c>
      <c r="H40" s="79"/>
      <c r="I40" s="95"/>
      <c r="J40" s="95"/>
    </row>
    <row r="41" spans="1:21" ht="15" customHeight="1">
      <c r="A41" t="str">
        <f>IF('1'!$A$1=1,C41,E41)</f>
        <v xml:space="preserve"> Data for 2024 were revised due to the changes in the reporting data.</v>
      </c>
      <c r="C41" t="s">
        <v>224</v>
      </c>
      <c r="D41" s="17"/>
      <c r="E41" s="258" t="s">
        <v>225</v>
      </c>
      <c r="F41" s="17"/>
      <c r="I41" s="96"/>
      <c r="J41" s="96"/>
    </row>
    <row r="42" spans="1:21">
      <c r="I42" s="96"/>
      <c r="J42" s="96"/>
    </row>
    <row r="43" spans="1:21">
      <c r="I43" s="96"/>
      <c r="J43" s="96"/>
    </row>
    <row r="44" spans="1:21">
      <c r="I44" s="96"/>
      <c r="J44" s="96"/>
    </row>
    <row r="45" spans="1:21">
      <c r="I45" s="96"/>
      <c r="J45" s="96"/>
    </row>
    <row r="46" spans="1:21">
      <c r="I46" s="96"/>
      <c r="J46" s="96"/>
    </row>
    <row r="47" spans="1:21">
      <c r="I47" s="96"/>
      <c r="J47" s="96"/>
    </row>
    <row r="48" spans="1:21">
      <c r="I48" s="96"/>
      <c r="J48" s="96"/>
    </row>
    <row r="49" spans="9:10">
      <c r="I49" s="96"/>
      <c r="J49" s="96"/>
    </row>
    <row r="50" spans="9:10">
      <c r="I50" s="96"/>
      <c r="J50" s="96"/>
    </row>
    <row r="51" spans="9:10">
      <c r="I51" s="96"/>
      <c r="J51" s="96"/>
    </row>
    <row r="52" spans="9:10">
      <c r="I52" s="96"/>
      <c r="J52" s="96"/>
    </row>
    <row r="53" spans="9:10">
      <c r="I53" s="96"/>
      <c r="J53" s="96"/>
    </row>
    <row r="54" spans="9:10">
      <c r="I54" s="96"/>
      <c r="J54" s="96"/>
    </row>
    <row r="55" spans="9:10">
      <c r="I55" s="96"/>
      <c r="J55" s="96"/>
    </row>
    <row r="56" spans="9:10">
      <c r="I56" s="96"/>
      <c r="J56" s="96"/>
    </row>
    <row r="57" spans="9:10">
      <c r="I57" s="96"/>
      <c r="J57" s="96"/>
    </row>
    <row r="58" spans="9:10">
      <c r="I58" s="96"/>
      <c r="J58" s="96"/>
    </row>
    <row r="59" spans="9:10">
      <c r="I59" s="96"/>
      <c r="J59" s="96"/>
    </row>
    <row r="60" spans="9:10">
      <c r="I60" s="96"/>
      <c r="J60" s="96"/>
    </row>
    <row r="61" spans="9:10">
      <c r="I61" s="96"/>
      <c r="J61" s="96"/>
    </row>
    <row r="62" spans="9:10">
      <c r="I62" s="96"/>
      <c r="J62" s="96"/>
    </row>
    <row r="63" spans="9:10">
      <c r="I63" s="97"/>
      <c r="J63" s="97"/>
    </row>
    <row r="64" spans="9:10">
      <c r="I64" s="97"/>
      <c r="J64" s="97"/>
    </row>
    <row r="65" spans="9:10">
      <c r="I65" s="97"/>
      <c r="J65" s="97"/>
    </row>
    <row r="66" spans="9:10">
      <c r="I66" s="97"/>
      <c r="J66" s="97"/>
    </row>
    <row r="67" spans="9:10">
      <c r="I67" s="97"/>
      <c r="J67" s="97"/>
    </row>
    <row r="68" spans="9:10">
      <c r="I68" s="97"/>
      <c r="J68" s="97"/>
    </row>
    <row r="69" spans="9:10">
      <c r="I69" s="97"/>
      <c r="J69" s="97"/>
    </row>
    <row r="70" spans="9:10">
      <c r="I70" s="97"/>
      <c r="J70" s="97"/>
    </row>
    <row r="71" spans="9:10">
      <c r="I71" s="97"/>
      <c r="J71" s="97"/>
    </row>
    <row r="72" spans="9:10">
      <c r="I72" s="97"/>
      <c r="J72" s="97"/>
    </row>
    <row r="73" spans="9:10">
      <c r="I73" s="97"/>
      <c r="J73" s="97"/>
    </row>
    <row r="74" spans="9:10">
      <c r="I74" s="97"/>
      <c r="J74" s="97"/>
    </row>
    <row r="75" spans="9:10">
      <c r="I75" s="97"/>
      <c r="J75" s="97"/>
    </row>
    <row r="76" spans="9:10">
      <c r="I76" s="97"/>
      <c r="J76" s="97"/>
    </row>
    <row r="77" spans="9:10">
      <c r="I77" s="97"/>
      <c r="J77" s="97"/>
    </row>
    <row r="78" spans="9:10">
      <c r="I78" s="97"/>
      <c r="J78" s="97"/>
    </row>
    <row r="79" spans="9:10">
      <c r="I79" s="97"/>
      <c r="J79" s="97"/>
    </row>
    <row r="80" spans="9:10">
      <c r="I80" s="97"/>
      <c r="J80" s="97"/>
    </row>
    <row r="81" spans="9:10">
      <c r="I81" s="97"/>
      <c r="J81" s="97"/>
    </row>
    <row r="82" spans="9:10">
      <c r="I82" s="97"/>
      <c r="J82" s="97"/>
    </row>
    <row r="83" spans="9:10">
      <c r="I83" s="97"/>
      <c r="J83" s="97"/>
    </row>
    <row r="84" spans="9:10">
      <c r="I84" s="97"/>
      <c r="J84" s="97"/>
    </row>
    <row r="85" spans="9:10">
      <c r="I85" s="97"/>
      <c r="J85" s="97"/>
    </row>
    <row r="86" spans="9:10">
      <c r="I86" s="97"/>
      <c r="J86" s="97"/>
    </row>
    <row r="87" spans="9:10">
      <c r="I87" s="97"/>
      <c r="J87" s="97"/>
    </row>
    <row r="88" spans="9:10">
      <c r="I88" s="97"/>
      <c r="J88" s="97"/>
    </row>
    <row r="89" spans="9:10">
      <c r="I89" s="97"/>
      <c r="J89" s="97"/>
    </row>
    <row r="90" spans="9:10">
      <c r="I90" s="97"/>
      <c r="J90" s="97"/>
    </row>
    <row r="91" spans="9:10">
      <c r="I91" s="97"/>
      <c r="J91" s="97"/>
    </row>
    <row r="92" spans="9:10">
      <c r="I92" s="97"/>
      <c r="J92" s="97"/>
    </row>
    <row r="93" spans="9:10">
      <c r="I93" s="97"/>
      <c r="J93" s="97"/>
    </row>
    <row r="94" spans="9:10">
      <c r="I94" s="97"/>
      <c r="J94" s="97"/>
    </row>
    <row r="95" spans="9:10">
      <c r="I95" s="97"/>
      <c r="J95" s="97"/>
    </row>
    <row r="96" spans="9:10">
      <c r="I96" s="97"/>
      <c r="J96" s="97"/>
    </row>
    <row r="97" spans="9:10">
      <c r="I97" s="97"/>
      <c r="J97" s="97"/>
    </row>
    <row r="98" spans="9:10">
      <c r="I98" s="97"/>
      <c r="J98" s="97"/>
    </row>
    <row r="99" spans="9:10">
      <c r="I99" s="97"/>
      <c r="J99" s="97"/>
    </row>
    <row r="100" spans="9:10">
      <c r="I100" s="97"/>
      <c r="J100" s="97"/>
    </row>
    <row r="101" spans="9:10">
      <c r="I101" s="97"/>
      <c r="J101" s="97"/>
    </row>
    <row r="102" spans="9:10">
      <c r="I102" s="97"/>
      <c r="J102" s="97"/>
    </row>
    <row r="103" spans="9:10">
      <c r="I103" s="97"/>
      <c r="J103" s="97"/>
    </row>
    <row r="104" spans="9:10">
      <c r="I104" s="97"/>
      <c r="J104" s="97"/>
    </row>
    <row r="105" spans="9:10">
      <c r="I105" s="97"/>
      <c r="J105" s="97"/>
    </row>
    <row r="106" spans="9:10">
      <c r="I106" s="97"/>
      <c r="J106" s="97"/>
    </row>
    <row r="107" spans="9:10">
      <c r="I107" s="97"/>
      <c r="J107" s="97"/>
    </row>
    <row r="108" spans="9:10">
      <c r="I108" s="97"/>
      <c r="J108" s="97"/>
    </row>
    <row r="109" spans="9:10">
      <c r="I109" s="97"/>
      <c r="J109" s="97"/>
    </row>
    <row r="110" spans="9:10">
      <c r="I110" s="97"/>
      <c r="J110" s="97"/>
    </row>
    <row r="111" spans="9:10">
      <c r="I111" s="97"/>
      <c r="J111" s="97"/>
    </row>
    <row r="112" spans="9:10">
      <c r="I112" s="97"/>
      <c r="J112" s="97"/>
    </row>
    <row r="113" spans="9:10">
      <c r="I113" s="97"/>
      <c r="J113" s="97"/>
    </row>
    <row r="114" spans="9:10">
      <c r="I114" s="97"/>
      <c r="J114" s="97"/>
    </row>
    <row r="115" spans="9:10">
      <c r="I115" s="97"/>
      <c r="J115" s="97"/>
    </row>
    <row r="116" spans="9:10">
      <c r="I116" s="97"/>
      <c r="J116" s="97"/>
    </row>
    <row r="117" spans="9:10">
      <c r="I117" s="97"/>
      <c r="J117" s="97"/>
    </row>
    <row r="118" spans="9:10">
      <c r="I118" s="97"/>
      <c r="J118" s="97"/>
    </row>
    <row r="119" spans="9:10">
      <c r="I119" s="97"/>
      <c r="J119" s="97"/>
    </row>
    <row r="120" spans="9:10">
      <c r="I120" s="97"/>
      <c r="J120" s="97"/>
    </row>
    <row r="121" spans="9:10">
      <c r="I121" s="97"/>
      <c r="J121" s="97"/>
    </row>
    <row r="122" spans="9:10">
      <c r="I122" s="97"/>
      <c r="J122" s="97"/>
    </row>
    <row r="123" spans="9:10">
      <c r="I123" s="97"/>
      <c r="J123" s="97"/>
    </row>
    <row r="124" spans="9:10">
      <c r="I124" s="97"/>
      <c r="J124" s="97"/>
    </row>
    <row r="125" spans="9:10">
      <c r="I125" s="97"/>
      <c r="J125" s="97"/>
    </row>
    <row r="126" spans="9:10">
      <c r="I126" s="97"/>
      <c r="J126" s="97"/>
    </row>
    <row r="127" spans="9:10">
      <c r="I127" s="97"/>
      <c r="J127" s="97"/>
    </row>
    <row r="128" spans="9:10">
      <c r="I128" s="97"/>
      <c r="J128" s="97"/>
    </row>
    <row r="129" spans="9:10">
      <c r="I129" s="97"/>
      <c r="J129" s="97"/>
    </row>
    <row r="130" spans="9:10">
      <c r="I130" s="97"/>
      <c r="J130" s="97"/>
    </row>
    <row r="131" spans="9:10">
      <c r="I131" s="97"/>
      <c r="J131" s="97"/>
    </row>
    <row r="132" spans="9:10">
      <c r="I132" s="97"/>
      <c r="J132" s="97"/>
    </row>
    <row r="133" spans="9:10">
      <c r="I133" s="97"/>
      <c r="J133" s="97"/>
    </row>
    <row r="134" spans="9:10">
      <c r="I134" s="97"/>
      <c r="J134" s="97"/>
    </row>
    <row r="135" spans="9:10">
      <c r="I135" s="97"/>
      <c r="J135" s="97"/>
    </row>
    <row r="136" spans="9:10">
      <c r="I136" s="97"/>
      <c r="J136" s="97"/>
    </row>
    <row r="137" spans="9:10">
      <c r="I137" s="97"/>
      <c r="J137" s="97"/>
    </row>
    <row r="138" spans="9:10">
      <c r="I138" s="97"/>
      <c r="J138" s="97"/>
    </row>
    <row r="139" spans="9:10">
      <c r="I139" s="97"/>
      <c r="J139" s="97"/>
    </row>
    <row r="140" spans="9:10">
      <c r="I140" s="97"/>
      <c r="J140" s="97"/>
    </row>
    <row r="141" spans="9:10">
      <c r="I141" s="97"/>
      <c r="J141" s="97"/>
    </row>
    <row r="142" spans="9:10">
      <c r="I142" s="97"/>
      <c r="J142" s="97"/>
    </row>
    <row r="143" spans="9:10">
      <c r="I143" s="97"/>
      <c r="J143" s="97"/>
    </row>
    <row r="144" spans="9:10">
      <c r="I144" s="97"/>
      <c r="J144" s="97"/>
    </row>
    <row r="145" spans="9:10">
      <c r="I145" s="97"/>
      <c r="J145" s="97"/>
    </row>
    <row r="146" spans="9:10">
      <c r="I146" s="97"/>
      <c r="J146" s="97"/>
    </row>
    <row r="147" spans="9:10">
      <c r="I147" s="97"/>
      <c r="J147" s="97"/>
    </row>
    <row r="148" spans="9:10">
      <c r="I148" s="97"/>
      <c r="J148" s="97"/>
    </row>
    <row r="149" spans="9:10">
      <c r="I149" s="97"/>
      <c r="J149" s="97"/>
    </row>
    <row r="150" spans="9:10">
      <c r="I150" s="97"/>
      <c r="J150" s="97"/>
    </row>
    <row r="151" spans="9:10">
      <c r="I151" s="97"/>
      <c r="J151" s="97"/>
    </row>
    <row r="152" spans="9:10">
      <c r="I152" s="97"/>
      <c r="J152" s="97"/>
    </row>
    <row r="153" spans="9:10">
      <c r="I153" s="97"/>
      <c r="J153" s="97"/>
    </row>
    <row r="154" spans="9:10">
      <c r="I154" s="97"/>
      <c r="J154" s="97"/>
    </row>
    <row r="155" spans="9:10">
      <c r="I155" s="97"/>
      <c r="J155" s="97"/>
    </row>
    <row r="156" spans="9:10">
      <c r="I156" s="97"/>
      <c r="J156" s="97"/>
    </row>
    <row r="157" spans="9:10">
      <c r="I157" s="97"/>
      <c r="J157" s="97"/>
    </row>
    <row r="158" spans="9:10">
      <c r="I158" s="97"/>
      <c r="J158" s="97"/>
    </row>
    <row r="159" spans="9:10">
      <c r="I159" s="97"/>
      <c r="J159" s="97"/>
    </row>
  </sheetData>
  <mergeCells count="21">
    <mergeCell ref="H6:H7"/>
    <mergeCell ref="I6:I7"/>
    <mergeCell ref="J6:J7"/>
    <mergeCell ref="K6:K7"/>
    <mergeCell ref="L6:L7"/>
    <mergeCell ref="U6:U7"/>
    <mergeCell ref="N6:N7"/>
    <mergeCell ref="O6:O7"/>
    <mergeCell ref="M6:M7"/>
    <mergeCell ref="A6:A7"/>
    <mergeCell ref="B6:B7"/>
    <mergeCell ref="D6:D7"/>
    <mergeCell ref="C6:C7"/>
    <mergeCell ref="G6:G7"/>
    <mergeCell ref="E6:E7"/>
    <mergeCell ref="F6:F7"/>
    <mergeCell ref="P6:P7"/>
    <mergeCell ref="Q6:Q7"/>
    <mergeCell ref="R6:R7"/>
    <mergeCell ref="S6:S7"/>
    <mergeCell ref="T6:T7"/>
  </mergeCells>
  <phoneticPr fontId="46" type="noConversion"/>
  <hyperlinks>
    <hyperlink ref="A1" location="'1'!A1" display="до змісту"/>
  </hyperlinks>
  <printOptions horizontalCentered="1" verticalCentered="1"/>
  <pageMargins left="0.19685039370078741" right="0.15748031496062992" top="0.31496062992125984" bottom="0.15748031496062992" header="0.15748031496062992" footer="0.15748031496062992"/>
  <pageSetup paperSize="9"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CF44"/>
  <sheetViews>
    <sheetView zoomScale="66" zoomScaleNormal="66" workbookViewId="0">
      <selection activeCell="P11" sqref="P11"/>
    </sheetView>
  </sheetViews>
  <sheetFormatPr defaultColWidth="8" defaultRowHeight="13" outlineLevelCol="2"/>
  <cols>
    <col min="1" max="1" width="9.54296875" style="13" customWidth="1"/>
    <col min="2" max="2" width="42.36328125" style="13" customWidth="1"/>
    <col min="3" max="3" width="8.54296875" style="103" hidden="1" customWidth="1" outlineLevel="2"/>
    <col min="4" max="4" width="38.6328125" style="103" hidden="1" customWidth="1" outlineLevel="2"/>
    <col min="5" max="5" width="12.08984375" style="103" hidden="1" customWidth="1" outlineLevel="2"/>
    <col min="6" max="6" width="31.90625" style="103" hidden="1" customWidth="1" outlineLevel="2"/>
    <col min="7" max="7" width="8.6328125" style="13" hidden="1" customWidth="1" outlineLevel="1" collapsed="1"/>
    <col min="8" max="11" width="8.6328125" style="13" hidden="1" customWidth="1" outlineLevel="1"/>
    <col min="12" max="16" width="9.81640625" style="13" customWidth="1" collapsed="1"/>
    <col min="17" max="21" width="9.81640625" style="13" customWidth="1"/>
    <col min="22" max="22" width="8" style="76"/>
    <col min="23" max="52" width="8" style="13"/>
    <col min="53" max="53" width="8" style="98"/>
    <col min="54" max="57" width="8" style="14"/>
    <col min="58" max="58" width="8" style="13"/>
    <col min="59" max="84" width="8" style="14"/>
    <col min="85" max="16384" width="8" style="13"/>
  </cols>
  <sheetData>
    <row r="1" spans="1:84" ht="14.25" customHeight="1">
      <c r="A1" s="15" t="str">
        <f>IF('1'!$A$1=1,"до змісту","to title")</f>
        <v>to title</v>
      </c>
      <c r="W1" s="205"/>
      <c r="X1" s="207"/>
    </row>
    <row r="2" spans="1:84">
      <c r="A2" s="12" t="str">
        <f>IF('1'!$A$1=1,BH2,BQ2)</f>
        <v>1.4 Dynamics of the Commodity Composition of Imports from EU countries</v>
      </c>
      <c r="B2" s="12"/>
      <c r="C2" s="85"/>
      <c r="D2" s="85"/>
      <c r="E2" s="85"/>
      <c r="F2" s="85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BH2" s="10" t="s">
        <v>50</v>
      </c>
      <c r="BI2" s="10"/>
      <c r="BJ2" s="10"/>
      <c r="BK2" s="10"/>
      <c r="BL2" s="10"/>
      <c r="BM2" s="10"/>
      <c r="BN2" s="10"/>
      <c r="BO2" s="10"/>
      <c r="BP2" s="10"/>
      <c r="BQ2" s="10" t="s">
        <v>121</v>
      </c>
      <c r="BR2" s="10"/>
      <c r="BS2" s="10"/>
    </row>
    <row r="3" spans="1:84">
      <c r="A3" s="86" t="str">
        <f>IF('1'!$A$1=1,BH4,BP4)</f>
        <v>(according to BPM6 methodology)</v>
      </c>
      <c r="B3" s="86"/>
      <c r="C3" s="91"/>
      <c r="D3" s="91"/>
      <c r="E3" s="91"/>
      <c r="F3" s="91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</row>
    <row r="4" spans="1:84">
      <c r="A4" s="86" t="str">
        <f>IF('1'!$A$1=1,BH5,BP5)</f>
        <v>Million USD</v>
      </c>
      <c r="B4" s="12"/>
      <c r="C4" s="85"/>
      <c r="D4" s="85"/>
      <c r="E4" s="85"/>
      <c r="F4" s="85"/>
      <c r="G4" s="86"/>
      <c r="H4" s="86"/>
      <c r="I4" s="86"/>
      <c r="J4" s="86"/>
      <c r="K4" s="86"/>
      <c r="L4" s="58"/>
      <c r="M4" s="58"/>
      <c r="N4" s="58"/>
      <c r="O4" s="58"/>
      <c r="P4" s="58"/>
      <c r="Q4" s="58"/>
      <c r="R4" s="58"/>
      <c r="S4" s="58"/>
      <c r="T4" s="58"/>
      <c r="BH4" s="87" t="s">
        <v>30</v>
      </c>
      <c r="BI4" s="10"/>
      <c r="BJ4" s="10"/>
      <c r="BP4" s="59" t="s">
        <v>88</v>
      </c>
      <c r="BQ4" s="88"/>
      <c r="BR4" s="89"/>
      <c r="BS4" s="89"/>
    </row>
    <row r="5" spans="1:84" ht="18" customHeight="1">
      <c r="A5" s="298" t="str">
        <f>IF('1'!$A$1=1,C5,E5)</f>
        <v>Code</v>
      </c>
      <c r="B5" s="300" t="str">
        <f>IF('1'!$A$1=1,D5,F5)</f>
        <v>Commodity</v>
      </c>
      <c r="C5" s="304" t="s">
        <v>43</v>
      </c>
      <c r="D5" s="309" t="s">
        <v>0</v>
      </c>
      <c r="E5" s="302" t="s">
        <v>94</v>
      </c>
      <c r="F5" s="306" t="s">
        <v>95</v>
      </c>
      <c r="G5" s="280">
        <v>2010</v>
      </c>
      <c r="H5" s="280">
        <v>2011</v>
      </c>
      <c r="I5" s="280">
        <v>2012</v>
      </c>
      <c r="J5" s="280">
        <v>2013</v>
      </c>
      <c r="K5" s="280">
        <v>2014</v>
      </c>
      <c r="L5" s="280">
        <v>2015</v>
      </c>
      <c r="M5" s="280">
        <v>2016</v>
      </c>
      <c r="N5" s="280">
        <v>2017</v>
      </c>
      <c r="O5" s="280">
        <v>2018</v>
      </c>
      <c r="P5" s="280">
        <v>2019</v>
      </c>
      <c r="Q5" s="280">
        <v>2020</v>
      </c>
      <c r="R5" s="280">
        <v>2021</v>
      </c>
      <c r="S5" s="280">
        <v>2022</v>
      </c>
      <c r="T5" s="280">
        <v>2023</v>
      </c>
      <c r="U5" s="282">
        <v>2024</v>
      </c>
      <c r="BH5" s="87" t="s">
        <v>141</v>
      </c>
      <c r="BI5" s="10"/>
      <c r="BJ5" s="10"/>
      <c r="BP5" s="90" t="s">
        <v>89</v>
      </c>
      <c r="BQ5" s="90"/>
      <c r="BR5" s="90"/>
      <c r="BS5" s="90"/>
    </row>
    <row r="6" spans="1:84" s="99" customFormat="1" ht="24" customHeight="1">
      <c r="A6" s="308"/>
      <c r="B6" s="313"/>
      <c r="C6" s="314"/>
      <c r="D6" s="310"/>
      <c r="E6" s="311"/>
      <c r="F6" s="312" t="s">
        <v>96</v>
      </c>
      <c r="G6" s="296"/>
      <c r="H6" s="296"/>
      <c r="I6" s="296"/>
      <c r="J6" s="296"/>
      <c r="K6" s="296"/>
      <c r="L6" s="281"/>
      <c r="M6" s="281"/>
      <c r="N6" s="281"/>
      <c r="O6" s="281"/>
      <c r="P6" s="281"/>
      <c r="Q6" s="281"/>
      <c r="R6" s="281"/>
      <c r="S6" s="281"/>
      <c r="T6" s="281"/>
      <c r="U6" s="283"/>
      <c r="V6" s="255"/>
      <c r="BA6" s="100"/>
      <c r="BB6" s="101"/>
      <c r="BC6" s="101"/>
      <c r="BD6" s="101"/>
      <c r="BE6" s="101"/>
      <c r="BG6" s="101"/>
      <c r="BH6" s="53" t="s">
        <v>119</v>
      </c>
      <c r="BI6" s="54"/>
      <c r="BJ6" s="54"/>
      <c r="BK6" s="61"/>
      <c r="BL6" s="63" t="s">
        <v>91</v>
      </c>
      <c r="BM6" s="63"/>
      <c r="BN6" s="63"/>
      <c r="BO6" s="63"/>
      <c r="BP6" s="63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</row>
    <row r="7" spans="1:84" s="99" customFormat="1" ht="33" customHeight="1">
      <c r="A7" s="199"/>
      <c r="B7" s="130" t="str">
        <f>IF('1'!$A$1=1,D7,F7)</f>
        <v>EU 27**</v>
      </c>
      <c r="C7" s="189"/>
      <c r="D7" s="188" t="s">
        <v>146</v>
      </c>
      <c r="E7" s="190"/>
      <c r="F7" s="128" t="s">
        <v>148</v>
      </c>
      <c r="G7" s="198">
        <v>17016.29176362</v>
      </c>
      <c r="H7" s="197">
        <v>22961.320861050001</v>
      </c>
      <c r="I7" s="197">
        <v>23481.499731</v>
      </c>
      <c r="J7" s="197">
        <v>24173.200808999998</v>
      </c>
      <c r="K7" s="197">
        <v>18464.06871462</v>
      </c>
      <c r="L7" s="65">
        <v>13187.552186450001</v>
      </c>
      <c r="M7" s="65">
        <v>14732.515792619999</v>
      </c>
      <c r="N7" s="65">
        <v>18053.773178669999</v>
      </c>
      <c r="O7" s="65">
        <v>20261.691097089999</v>
      </c>
      <c r="P7" s="65">
        <v>22338.584044409999</v>
      </c>
      <c r="Q7" s="65">
        <v>21483.043068260005</v>
      </c>
      <c r="R7" s="65">
        <v>26954.19876273</v>
      </c>
      <c r="S7" s="65">
        <v>25515.549721530002</v>
      </c>
      <c r="T7" s="65">
        <v>31235.050797519998</v>
      </c>
      <c r="U7" s="65">
        <v>34077.466800360002</v>
      </c>
      <c r="V7" s="255"/>
      <c r="BA7" s="100"/>
      <c r="BB7" s="101"/>
      <c r="BC7" s="101"/>
      <c r="BD7" s="101"/>
      <c r="BE7" s="101"/>
      <c r="BG7" s="101"/>
      <c r="BH7" s="53"/>
      <c r="BI7" s="54"/>
      <c r="BJ7" s="54"/>
      <c r="BK7" s="61"/>
      <c r="BL7" s="63"/>
      <c r="BM7" s="63"/>
      <c r="BN7" s="63"/>
      <c r="BO7" s="63"/>
      <c r="BP7" s="63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</row>
    <row r="8" spans="1:84" ht="33" customHeight="1">
      <c r="A8" s="201"/>
      <c r="B8" s="70" t="str">
        <f>IF('1'!$A$1=1,D8,F8)</f>
        <v>Agricultural products</v>
      </c>
      <c r="C8" s="200"/>
      <c r="D8" s="156" t="s">
        <v>1</v>
      </c>
      <c r="E8" s="200"/>
      <c r="F8" s="156" t="s">
        <v>97</v>
      </c>
      <c r="G8" s="68">
        <v>2041.59026352</v>
      </c>
      <c r="H8" s="69">
        <v>2359.3731292800003</v>
      </c>
      <c r="I8" s="69">
        <v>2849.8404364500002</v>
      </c>
      <c r="J8" s="69">
        <v>2947.84630109</v>
      </c>
      <c r="K8" s="69">
        <v>2365.5454555900001</v>
      </c>
      <c r="L8" s="69">
        <v>1437.91221066</v>
      </c>
      <c r="M8" s="69">
        <v>1631.87461828</v>
      </c>
      <c r="N8" s="69">
        <v>1929.7297968000003</v>
      </c>
      <c r="O8" s="69">
        <v>2328.5606605600001</v>
      </c>
      <c r="P8" s="69">
        <v>2733.66279433</v>
      </c>
      <c r="Q8" s="69">
        <v>3166.3631559400001</v>
      </c>
      <c r="R8" s="69">
        <v>3759.2158607900001</v>
      </c>
      <c r="S8" s="69">
        <v>3125.8927770600003</v>
      </c>
      <c r="T8" s="69">
        <v>3628.6326061999998</v>
      </c>
      <c r="U8" s="69">
        <v>3972.8665510600003</v>
      </c>
    </row>
    <row r="9" spans="1:84" s="104" customFormat="1" ht="22" customHeight="1">
      <c r="A9" s="174" t="s">
        <v>19</v>
      </c>
      <c r="B9" s="73" t="str">
        <f>IF('1'!$A$1=1,D9,F9)</f>
        <v>meat and edible meat offal</v>
      </c>
      <c r="C9" s="153" t="s">
        <v>19</v>
      </c>
      <c r="D9" s="154" t="s">
        <v>20</v>
      </c>
      <c r="E9" s="153" t="s">
        <v>19</v>
      </c>
      <c r="F9" s="155" t="s">
        <v>122</v>
      </c>
      <c r="G9" s="71">
        <v>231.93934188999998</v>
      </c>
      <c r="H9" s="72">
        <v>190.20934098000001</v>
      </c>
      <c r="I9" s="72">
        <v>379.43915676</v>
      </c>
      <c r="J9" s="72">
        <v>294.96985896000001</v>
      </c>
      <c r="K9" s="72">
        <v>172.92509059</v>
      </c>
      <c r="L9" s="72">
        <v>92.148639320000001</v>
      </c>
      <c r="M9" s="72">
        <v>76.642100209999995</v>
      </c>
      <c r="N9" s="72">
        <v>106.82466441000001</v>
      </c>
      <c r="O9" s="72">
        <v>155.89586191000001</v>
      </c>
      <c r="P9" s="72">
        <v>145.73265029000001</v>
      </c>
      <c r="Q9" s="72">
        <v>147.92256764999999</v>
      </c>
      <c r="R9" s="72">
        <v>204.15086611999999</v>
      </c>
      <c r="S9" s="72">
        <v>206.40025362</v>
      </c>
      <c r="T9" s="72">
        <v>132.46099975000001</v>
      </c>
      <c r="U9" s="72">
        <v>91.428632059999998</v>
      </c>
      <c r="V9" s="256"/>
      <c r="BA9" s="105"/>
      <c r="BB9" s="63"/>
      <c r="BC9" s="63"/>
      <c r="BD9" s="63"/>
      <c r="BE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</row>
    <row r="10" spans="1:84" s="104" customFormat="1" ht="22" customHeight="1">
      <c r="A10" s="174" t="s">
        <v>21</v>
      </c>
      <c r="B10" s="73" t="str">
        <f>IF('1'!$A$1=1,D10,F10)</f>
        <v>edible fruit and nuts</v>
      </c>
      <c r="C10" s="153" t="s">
        <v>21</v>
      </c>
      <c r="D10" s="154" t="s">
        <v>22</v>
      </c>
      <c r="E10" s="153" t="s">
        <v>21</v>
      </c>
      <c r="F10" s="155" t="s">
        <v>123</v>
      </c>
      <c r="G10" s="71">
        <v>198.57060668</v>
      </c>
      <c r="H10" s="72">
        <v>167.10918905</v>
      </c>
      <c r="I10" s="72">
        <v>307.50836125000001</v>
      </c>
      <c r="J10" s="72">
        <v>258.68269109000005</v>
      </c>
      <c r="K10" s="72">
        <v>172.14230247</v>
      </c>
      <c r="L10" s="72">
        <v>104.85859264</v>
      </c>
      <c r="M10" s="72">
        <v>84.363601009999996</v>
      </c>
      <c r="N10" s="72">
        <v>95.937846669999999</v>
      </c>
      <c r="O10" s="72">
        <v>75.186365569999992</v>
      </c>
      <c r="P10" s="72">
        <v>117.94621671000002</v>
      </c>
      <c r="Q10" s="72">
        <v>130.15208641999999</v>
      </c>
      <c r="R10" s="72">
        <v>112.21084395</v>
      </c>
      <c r="S10" s="72">
        <v>104.86003434999999</v>
      </c>
      <c r="T10" s="72">
        <v>127.94552067000001</v>
      </c>
      <c r="U10" s="72">
        <v>138.86843765</v>
      </c>
      <c r="V10" s="256"/>
      <c r="BA10" s="105"/>
      <c r="BB10" s="63"/>
      <c r="BC10" s="63"/>
      <c r="BD10" s="63"/>
      <c r="BE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</row>
    <row r="11" spans="1:84" s="104" customFormat="1" ht="22" customHeight="1">
      <c r="A11" s="174">
        <v>10</v>
      </c>
      <c r="B11" s="73" t="str">
        <f>IF('1'!$A$1=1,D11,F11)</f>
        <v>cereals</v>
      </c>
      <c r="C11" s="153">
        <v>10</v>
      </c>
      <c r="D11" s="154" t="s">
        <v>11</v>
      </c>
      <c r="E11" s="153">
        <v>10</v>
      </c>
      <c r="F11" s="157" t="s">
        <v>98</v>
      </c>
      <c r="G11" s="71">
        <v>76.769157609999993</v>
      </c>
      <c r="H11" s="72">
        <v>154.36144987</v>
      </c>
      <c r="I11" s="72">
        <v>187.84138299000003</v>
      </c>
      <c r="J11" s="72">
        <v>221.25252155000001</v>
      </c>
      <c r="K11" s="72">
        <v>266.30509175999998</v>
      </c>
      <c r="L11" s="72">
        <v>103.87907275000001</v>
      </c>
      <c r="M11" s="72">
        <v>105.49406181000001</v>
      </c>
      <c r="N11" s="72">
        <v>113.00260215</v>
      </c>
      <c r="O11" s="72">
        <v>117.24725859999999</v>
      </c>
      <c r="P11" s="72">
        <v>117.68832818000001</v>
      </c>
      <c r="Q11" s="72">
        <v>92.827519159999994</v>
      </c>
      <c r="R11" s="72">
        <v>91.862517269999998</v>
      </c>
      <c r="S11" s="72">
        <v>75.743083880000015</v>
      </c>
      <c r="T11" s="72">
        <v>55.937808769999997</v>
      </c>
      <c r="U11" s="72">
        <v>51.005375469999997</v>
      </c>
      <c r="V11" s="256"/>
      <c r="BA11" s="105"/>
      <c r="BB11" s="63"/>
      <c r="BC11" s="63"/>
      <c r="BD11" s="63"/>
      <c r="BE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</row>
    <row r="12" spans="1:84" s="104" customFormat="1" ht="22" customHeight="1">
      <c r="A12" s="174">
        <v>21</v>
      </c>
      <c r="B12" s="73" t="str">
        <f>IF('1'!$A$1=1,D12,F12)</f>
        <v>miscellaneous edible preparations</v>
      </c>
      <c r="C12" s="153">
        <v>21</v>
      </c>
      <c r="D12" s="154" t="s">
        <v>23</v>
      </c>
      <c r="E12" s="153">
        <v>21</v>
      </c>
      <c r="F12" s="155" t="s">
        <v>124</v>
      </c>
      <c r="G12" s="71">
        <v>253.25725854000001</v>
      </c>
      <c r="H12" s="72">
        <v>309.17318582000001</v>
      </c>
      <c r="I12" s="72">
        <v>310.12703600999998</v>
      </c>
      <c r="J12" s="72">
        <v>367.22188950000003</v>
      </c>
      <c r="K12" s="72">
        <v>304.81936658000001</v>
      </c>
      <c r="L12" s="72">
        <v>178.02903291999999</v>
      </c>
      <c r="M12" s="72">
        <v>221.35271877999998</v>
      </c>
      <c r="N12" s="72">
        <v>242.39380908999999</v>
      </c>
      <c r="O12" s="72">
        <v>281.62632986</v>
      </c>
      <c r="P12" s="72">
        <v>300.80466845000001</v>
      </c>
      <c r="Q12" s="72">
        <v>324.02757309999998</v>
      </c>
      <c r="R12" s="72">
        <v>386.18368943999997</v>
      </c>
      <c r="S12" s="72">
        <v>289.40506090999997</v>
      </c>
      <c r="T12" s="72">
        <v>342.90049538</v>
      </c>
      <c r="U12" s="72">
        <v>404.88880333999998</v>
      </c>
      <c r="V12" s="256"/>
      <c r="BA12" s="105"/>
      <c r="BB12" s="63"/>
      <c r="BC12" s="63"/>
      <c r="BD12" s="63"/>
      <c r="BE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</row>
    <row r="13" spans="1:84" s="104" customFormat="1" ht="30.5" customHeight="1">
      <c r="A13" s="174">
        <v>22</v>
      </c>
      <c r="B13" s="73" t="str">
        <f>IF('1'!$A$1=1,D13,F13)</f>
        <v>alcoholic and non-alcoholic
beverages and vinegar</v>
      </c>
      <c r="C13" s="153">
        <v>22</v>
      </c>
      <c r="D13" s="154" t="s">
        <v>24</v>
      </c>
      <c r="E13" s="153">
        <v>22</v>
      </c>
      <c r="F13" s="155" t="s">
        <v>125</v>
      </c>
      <c r="G13" s="71">
        <v>104.48170357999999</v>
      </c>
      <c r="H13" s="72">
        <v>190.92316097</v>
      </c>
      <c r="I13" s="72">
        <v>217.03359422</v>
      </c>
      <c r="J13" s="72">
        <v>242.59923232</v>
      </c>
      <c r="K13" s="72">
        <v>178.94087654</v>
      </c>
      <c r="L13" s="72">
        <v>115.12970399</v>
      </c>
      <c r="M13" s="72">
        <v>155.19469491000001</v>
      </c>
      <c r="N13" s="72">
        <v>214.59461635999997</v>
      </c>
      <c r="O13" s="72">
        <v>270.51705613000001</v>
      </c>
      <c r="P13" s="72">
        <v>302.71290844000004</v>
      </c>
      <c r="Q13" s="72">
        <v>335.38527254000002</v>
      </c>
      <c r="R13" s="72">
        <v>410.83800374999998</v>
      </c>
      <c r="S13" s="72">
        <v>307.69877867000002</v>
      </c>
      <c r="T13" s="72">
        <v>436.35171157999997</v>
      </c>
      <c r="U13" s="72">
        <v>484.14063193999999</v>
      </c>
      <c r="V13" s="256"/>
      <c r="BA13" s="105"/>
      <c r="BB13" s="63"/>
      <c r="BC13" s="63"/>
      <c r="BD13" s="63"/>
      <c r="BE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</row>
    <row r="14" spans="1:84" ht="27.5" customHeight="1">
      <c r="A14" s="102"/>
      <c r="B14" s="70" t="str">
        <f>IF('1'!$A$1=1,D14,F14)</f>
        <v>Mineral products</v>
      </c>
      <c r="C14" s="158"/>
      <c r="D14" s="156" t="s">
        <v>2</v>
      </c>
      <c r="E14" s="158"/>
      <c r="F14" s="156" t="s">
        <v>103</v>
      </c>
      <c r="G14" s="68">
        <v>1218.68491647</v>
      </c>
      <c r="H14" s="69">
        <v>1744.36971511</v>
      </c>
      <c r="I14" s="69">
        <v>1959.9268364099999</v>
      </c>
      <c r="J14" s="69">
        <v>2979.2061140299998</v>
      </c>
      <c r="K14" s="69">
        <v>3700.9286085399999</v>
      </c>
      <c r="L14" s="69">
        <v>3283.97099686</v>
      </c>
      <c r="M14" s="69">
        <v>2365.33005693</v>
      </c>
      <c r="N14" s="69">
        <v>2909.6691131499997</v>
      </c>
      <c r="O14" s="69">
        <v>2968.7341604699996</v>
      </c>
      <c r="P14" s="69">
        <v>2535.6280234999999</v>
      </c>
      <c r="Q14" s="69">
        <v>2012.6411276900001</v>
      </c>
      <c r="R14" s="69">
        <v>3013.0611710200001</v>
      </c>
      <c r="S14" s="69">
        <v>6420.9249127200001</v>
      </c>
      <c r="T14" s="69">
        <v>6623.8975182899994</v>
      </c>
      <c r="U14" s="69">
        <v>6118.4967258300003</v>
      </c>
    </row>
    <row r="15" spans="1:84" s="104" customFormat="1" ht="22" customHeight="1">
      <c r="A15" s="183">
        <v>2701</v>
      </c>
      <c r="B15" s="73" t="str">
        <f>IF('1'!$A$1=1,D15,F15)</f>
        <v>coal, anthracite, briquettes</v>
      </c>
      <c r="C15" s="153">
        <v>2701</v>
      </c>
      <c r="D15" s="154" t="s">
        <v>33</v>
      </c>
      <c r="E15" s="153">
        <v>2701</v>
      </c>
      <c r="F15" s="154" t="s">
        <v>104</v>
      </c>
      <c r="G15" s="71">
        <v>19.649015949999999</v>
      </c>
      <c r="H15" s="72">
        <v>36.312253550000001</v>
      </c>
      <c r="I15" s="72">
        <v>41.458577430000005</v>
      </c>
      <c r="J15" s="72">
        <v>33.952640209999998</v>
      </c>
      <c r="K15" s="72">
        <v>17.478850430000001</v>
      </c>
      <c r="L15" s="72">
        <v>31.832491410000003</v>
      </c>
      <c r="M15" s="72">
        <v>51.735385190000002</v>
      </c>
      <c r="N15" s="72">
        <v>59.847458369999998</v>
      </c>
      <c r="O15" s="72">
        <v>13.335135289999998</v>
      </c>
      <c r="P15" s="72">
        <v>33.290046410000002</v>
      </c>
      <c r="Q15" s="72">
        <v>39.365989510000006</v>
      </c>
      <c r="R15" s="72">
        <v>80.020095029999993</v>
      </c>
      <c r="S15" s="72">
        <v>100.14076653999999</v>
      </c>
      <c r="T15" s="72">
        <v>39.861612819999998</v>
      </c>
      <c r="U15" s="72">
        <v>129.53008254</v>
      </c>
      <c r="V15" s="256"/>
      <c r="BA15" s="105"/>
      <c r="BB15" s="63"/>
      <c r="BC15" s="63"/>
      <c r="BD15" s="63"/>
      <c r="BE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</row>
    <row r="16" spans="1:84" s="104" customFormat="1" ht="22" customHeight="1">
      <c r="A16" s="183">
        <v>2704</v>
      </c>
      <c r="B16" s="73" t="str">
        <f>IF('1'!$A$1=1,D16,F16)</f>
        <v>coke and semicoke of coal</v>
      </c>
      <c r="C16" s="153">
        <v>2704</v>
      </c>
      <c r="D16" s="154" t="s">
        <v>34</v>
      </c>
      <c r="E16" s="153">
        <v>2704</v>
      </c>
      <c r="F16" s="154" t="s">
        <v>126</v>
      </c>
      <c r="G16" s="71">
        <v>45.878538030000001</v>
      </c>
      <c r="H16" s="72">
        <v>32.455859570000001</v>
      </c>
      <c r="I16" s="72">
        <v>141.02503461000001</v>
      </c>
      <c r="J16" s="72">
        <v>147.97041331</v>
      </c>
      <c r="K16" s="72">
        <v>197.99140764000001</v>
      </c>
      <c r="L16" s="72">
        <v>143.98384079000002</v>
      </c>
      <c r="M16" s="72">
        <v>143.09514669999999</v>
      </c>
      <c r="N16" s="72">
        <v>173.16042247999999</v>
      </c>
      <c r="O16" s="72">
        <v>30.841062480000002</v>
      </c>
      <c r="P16" s="72">
        <v>40.484534500000002</v>
      </c>
      <c r="Q16" s="72">
        <v>32.938817460000003</v>
      </c>
      <c r="R16" s="72">
        <v>106.16282826</v>
      </c>
      <c r="S16" s="72">
        <v>78.906072640000005</v>
      </c>
      <c r="T16" s="72">
        <v>119.47350098999999</v>
      </c>
      <c r="U16" s="72">
        <v>211.61436813</v>
      </c>
      <c r="V16" s="256"/>
      <c r="BA16" s="105"/>
      <c r="BB16" s="63"/>
      <c r="BC16" s="63"/>
      <c r="BD16" s="63"/>
      <c r="BE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</row>
    <row r="17" spans="1:84" s="104" customFormat="1" ht="22" customHeight="1">
      <c r="A17" s="183">
        <v>2710</v>
      </c>
      <c r="B17" s="73" t="str">
        <f>IF('1'!$A$1=1,D17,F17)</f>
        <v>petroleum oils, not crude</v>
      </c>
      <c r="C17" s="153">
        <v>2710</v>
      </c>
      <c r="D17" s="154" t="s">
        <v>38</v>
      </c>
      <c r="E17" s="153">
        <v>2710</v>
      </c>
      <c r="F17" s="154" t="s">
        <v>105</v>
      </c>
      <c r="G17" s="71">
        <v>1124.5260499400001</v>
      </c>
      <c r="H17" s="72">
        <v>1631.6370713599997</v>
      </c>
      <c r="I17" s="72">
        <v>1719.0874498200001</v>
      </c>
      <c r="J17" s="72">
        <v>1912.7787139899999</v>
      </c>
      <c r="K17" s="72">
        <v>2028.7236910700003</v>
      </c>
      <c r="L17" s="72">
        <v>1162.1055781</v>
      </c>
      <c r="M17" s="72">
        <v>766.42082985000002</v>
      </c>
      <c r="N17" s="72">
        <v>833.58236887999999</v>
      </c>
      <c r="O17" s="72">
        <v>1083.4159100899999</v>
      </c>
      <c r="P17" s="72">
        <v>1064.72345215</v>
      </c>
      <c r="Q17" s="72">
        <v>707.53576308000004</v>
      </c>
      <c r="R17" s="72">
        <v>1182.6755676299999</v>
      </c>
      <c r="S17" s="72">
        <v>5150.9446023300006</v>
      </c>
      <c r="T17" s="72">
        <v>5103.1394000600003</v>
      </c>
      <c r="U17" s="72">
        <v>4705.4011943599999</v>
      </c>
      <c r="V17" s="256"/>
      <c r="BA17" s="105"/>
      <c r="BB17" s="63"/>
      <c r="BC17" s="63"/>
      <c r="BD17" s="63"/>
      <c r="BE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</row>
    <row r="18" spans="1:84" s="104" customFormat="1" ht="22" customHeight="1">
      <c r="A18" s="183">
        <v>2711</v>
      </c>
      <c r="B18" s="73" t="str">
        <f>IF('1'!$A$1=1,D18,F18)</f>
        <v>natural gas</v>
      </c>
      <c r="C18" s="153">
        <v>2711</v>
      </c>
      <c r="D18" s="154" t="s">
        <v>37</v>
      </c>
      <c r="E18" s="153">
        <v>2711</v>
      </c>
      <c r="F18" s="154" t="s">
        <v>127</v>
      </c>
      <c r="G18" s="71">
        <v>0.79077922</v>
      </c>
      <c r="H18" s="72">
        <v>0.32699069000000003</v>
      </c>
      <c r="I18" s="72">
        <v>23.19107408</v>
      </c>
      <c r="J18" s="72">
        <v>854.10530507999999</v>
      </c>
      <c r="K18" s="72">
        <v>1430.3373678600001</v>
      </c>
      <c r="L18" s="72">
        <v>1916.8079381399998</v>
      </c>
      <c r="M18" s="72">
        <v>1377.4162249000001</v>
      </c>
      <c r="N18" s="72">
        <v>1803.2554732799999</v>
      </c>
      <c r="O18" s="72">
        <v>1792.2872844799999</v>
      </c>
      <c r="P18" s="72">
        <v>1271.6652794699999</v>
      </c>
      <c r="Q18" s="72">
        <v>1017.2353144699999</v>
      </c>
      <c r="R18" s="72">
        <v>1352.062087</v>
      </c>
      <c r="S18" s="72">
        <v>950.74186804999999</v>
      </c>
      <c r="T18" s="72">
        <v>1084.43179786</v>
      </c>
      <c r="U18" s="72">
        <v>348.96312465000005</v>
      </c>
      <c r="V18" s="256"/>
      <c r="BA18" s="105"/>
      <c r="BB18" s="63"/>
      <c r="BC18" s="165" t="s">
        <v>173</v>
      </c>
      <c r="BD18" s="57" t="s">
        <v>174</v>
      </c>
      <c r="BE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</row>
    <row r="19" spans="1:84" ht="24" customHeight="1">
      <c r="A19" s="102"/>
      <c r="B19" s="70" t="str">
        <f>IF('1'!$A$1=1,D19,F19)</f>
        <v>Chemicals</v>
      </c>
      <c r="C19" s="158"/>
      <c r="D19" s="156" t="s">
        <v>3</v>
      </c>
      <c r="E19" s="158"/>
      <c r="F19" s="156" t="s">
        <v>107</v>
      </c>
      <c r="G19" s="68">
        <v>5111.8158421899998</v>
      </c>
      <c r="H19" s="69">
        <v>6142.0618204800003</v>
      </c>
      <c r="I19" s="69">
        <v>6405.8475987500005</v>
      </c>
      <c r="J19" s="69">
        <v>6512.6693807000001</v>
      </c>
      <c r="K19" s="69">
        <v>5031.6264988200001</v>
      </c>
      <c r="L19" s="69">
        <v>3537.9851442200002</v>
      </c>
      <c r="M19" s="69">
        <v>3991.55373358</v>
      </c>
      <c r="N19" s="69">
        <v>4654.0281520400004</v>
      </c>
      <c r="O19" s="69">
        <v>5208.4424554699999</v>
      </c>
      <c r="P19" s="69">
        <v>5601.7190709199995</v>
      </c>
      <c r="Q19" s="69">
        <v>5770.0828678799999</v>
      </c>
      <c r="R19" s="69">
        <v>7259.794615230001</v>
      </c>
      <c r="S19" s="69">
        <v>5166.8208687799997</v>
      </c>
      <c r="T19" s="69">
        <v>6453.9472270200004</v>
      </c>
      <c r="U19" s="69">
        <v>6757.0499885499994</v>
      </c>
    </row>
    <row r="20" spans="1:84" s="104" customFormat="1" ht="22" customHeight="1">
      <c r="A20" s="174">
        <v>30</v>
      </c>
      <c r="B20" s="73" t="str">
        <f>IF('1'!$A$1=1,D20,F20)</f>
        <v>pharmaceutical products</v>
      </c>
      <c r="C20" s="153">
        <v>30</v>
      </c>
      <c r="D20" s="154" t="s">
        <v>25</v>
      </c>
      <c r="E20" s="153">
        <v>30</v>
      </c>
      <c r="F20" s="154" t="s">
        <v>128</v>
      </c>
      <c r="G20" s="71">
        <v>1561.72679859</v>
      </c>
      <c r="H20" s="72">
        <v>1903.9644134999999</v>
      </c>
      <c r="I20" s="72">
        <v>2108.9102459300002</v>
      </c>
      <c r="J20" s="72">
        <v>2200.26169888</v>
      </c>
      <c r="K20" s="72">
        <v>1721.1528684800001</v>
      </c>
      <c r="L20" s="72">
        <v>914.11083413000006</v>
      </c>
      <c r="M20" s="72">
        <v>1070.3068452299999</v>
      </c>
      <c r="N20" s="72">
        <v>1210.74941425</v>
      </c>
      <c r="O20" s="72">
        <v>1331.13983689</v>
      </c>
      <c r="P20" s="72">
        <v>1479.46130541</v>
      </c>
      <c r="Q20" s="72">
        <v>1714.02686348</v>
      </c>
      <c r="R20" s="72">
        <v>2016.43221593</v>
      </c>
      <c r="S20" s="72">
        <v>1267.2322472999999</v>
      </c>
      <c r="T20" s="72">
        <v>1521.2234192300002</v>
      </c>
      <c r="U20" s="72">
        <v>1743.8963238399999</v>
      </c>
      <c r="V20" s="256"/>
      <c r="BA20" s="105"/>
      <c r="BB20" s="63"/>
      <c r="BC20" s="63"/>
      <c r="BD20" s="63"/>
      <c r="BE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</row>
    <row r="21" spans="1:84" s="104" customFormat="1" ht="22" customHeight="1">
      <c r="A21" s="183">
        <v>3004</v>
      </c>
      <c r="B21" s="73" t="str">
        <f>IF('1'!$A$1=1,D21,F21)</f>
        <v>medicines</v>
      </c>
      <c r="C21" s="153">
        <v>3004</v>
      </c>
      <c r="D21" s="154" t="s">
        <v>185</v>
      </c>
      <c r="E21" s="153">
        <v>3004</v>
      </c>
      <c r="F21" s="154" t="s">
        <v>186</v>
      </c>
      <c r="G21" s="71">
        <v>1362.7974238900001</v>
      </c>
      <c r="H21" s="72">
        <v>1642.88101134</v>
      </c>
      <c r="I21" s="72">
        <v>1858.0023915699999</v>
      </c>
      <c r="J21" s="72">
        <v>1905.7620278800002</v>
      </c>
      <c r="K21" s="72">
        <v>1499.9196672999997</v>
      </c>
      <c r="L21" s="72">
        <v>778.49277068000004</v>
      </c>
      <c r="M21" s="72">
        <v>923.97763069999996</v>
      </c>
      <c r="N21" s="72">
        <v>1024.61393466</v>
      </c>
      <c r="O21" s="72">
        <v>1098.3830030299998</v>
      </c>
      <c r="P21" s="72">
        <v>1213.77628985</v>
      </c>
      <c r="Q21" s="72">
        <v>1385.4191678499999</v>
      </c>
      <c r="R21" s="72">
        <v>1559.7364216800001</v>
      </c>
      <c r="S21" s="72">
        <v>1107.8966500199999</v>
      </c>
      <c r="T21" s="72">
        <v>1265.3275958700001</v>
      </c>
      <c r="U21" s="72">
        <v>1454.49507399</v>
      </c>
      <c r="V21" s="256"/>
      <c r="BA21" s="105"/>
      <c r="BB21" s="63"/>
      <c r="BC21" s="63"/>
      <c r="BD21" s="63"/>
      <c r="BE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</row>
    <row r="22" spans="1:84" s="104" customFormat="1" ht="33" customHeight="1">
      <c r="A22" s="174">
        <v>33</v>
      </c>
      <c r="B22" s="202" t="str">
        <f>IF('1'!$A$1=1,D22,F22)</f>
        <v>essential oils and resinoids; perfumery, cosmetic or toilet preparations</v>
      </c>
      <c r="C22" s="153">
        <v>33</v>
      </c>
      <c r="D22" s="159" t="s">
        <v>48</v>
      </c>
      <c r="E22" s="153">
        <v>33</v>
      </c>
      <c r="F22" s="159" t="s">
        <v>129</v>
      </c>
      <c r="G22" s="71">
        <v>471.46865955999999</v>
      </c>
      <c r="H22" s="72">
        <v>511.91157482999995</v>
      </c>
      <c r="I22" s="72">
        <v>522.57013456999994</v>
      </c>
      <c r="J22" s="72">
        <v>552.38030520999996</v>
      </c>
      <c r="K22" s="72">
        <v>427.11528562000001</v>
      </c>
      <c r="L22" s="72">
        <v>309.86747987000001</v>
      </c>
      <c r="M22" s="72">
        <v>352.87593169000002</v>
      </c>
      <c r="N22" s="72">
        <v>414.86233871999997</v>
      </c>
      <c r="O22" s="72">
        <v>492.47000844000002</v>
      </c>
      <c r="P22" s="72">
        <v>545.22241493999991</v>
      </c>
      <c r="Q22" s="72">
        <v>491.74444389999996</v>
      </c>
      <c r="R22" s="72">
        <v>565.60430645999998</v>
      </c>
      <c r="S22" s="72">
        <v>350.22025545999998</v>
      </c>
      <c r="T22" s="72">
        <v>559.16385041000001</v>
      </c>
      <c r="U22" s="72">
        <v>620.73969783999996</v>
      </c>
      <c r="V22" s="256"/>
      <c r="BA22" s="105"/>
      <c r="BB22" s="63"/>
      <c r="BC22" s="63"/>
      <c r="BD22" s="63"/>
      <c r="BE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</row>
    <row r="23" spans="1:84" s="104" customFormat="1" ht="22" customHeight="1">
      <c r="A23" s="174">
        <v>38</v>
      </c>
      <c r="B23" s="73" t="str">
        <f>IF('1'!$A$1=1,D23,F23)</f>
        <v>miscellaneous chemical products</v>
      </c>
      <c r="C23" s="153">
        <v>38</v>
      </c>
      <c r="D23" s="154" t="s">
        <v>26</v>
      </c>
      <c r="E23" s="153">
        <v>38</v>
      </c>
      <c r="F23" s="154" t="s">
        <v>130</v>
      </c>
      <c r="G23" s="71">
        <v>591.97026404000007</v>
      </c>
      <c r="H23" s="72">
        <v>826.29500139999993</v>
      </c>
      <c r="I23" s="72">
        <v>844.20450564999999</v>
      </c>
      <c r="J23" s="72">
        <v>839.06233923000002</v>
      </c>
      <c r="K23" s="72">
        <v>600.19341779999991</v>
      </c>
      <c r="L23" s="72">
        <v>591.03996178000011</v>
      </c>
      <c r="M23" s="72">
        <v>684.75245153000003</v>
      </c>
      <c r="N23" s="72">
        <v>786.45779121999999</v>
      </c>
      <c r="O23" s="72">
        <v>824.28687844000001</v>
      </c>
      <c r="P23" s="72">
        <v>811.53571222999994</v>
      </c>
      <c r="Q23" s="72">
        <v>746.16189397999995</v>
      </c>
      <c r="R23" s="72">
        <v>820.89476892999994</v>
      </c>
      <c r="S23" s="72">
        <v>675.16301874999999</v>
      </c>
      <c r="T23" s="72">
        <v>658.38179530999992</v>
      </c>
      <c r="U23" s="72">
        <v>674.73643058999994</v>
      </c>
      <c r="V23" s="256"/>
      <c r="BA23" s="105"/>
      <c r="BB23" s="63"/>
      <c r="BC23" s="63"/>
      <c r="BD23" s="63"/>
      <c r="BE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</row>
    <row r="24" spans="1:84" s="104" customFormat="1" ht="25" customHeight="1">
      <c r="A24" s="174">
        <v>39</v>
      </c>
      <c r="B24" s="73" t="str">
        <f>IF('1'!$A$1=1,D24,F24)</f>
        <v xml:space="preserve">plastics and articles thereof </v>
      </c>
      <c r="C24" s="153">
        <v>39</v>
      </c>
      <c r="D24" s="154" t="s">
        <v>40</v>
      </c>
      <c r="E24" s="153">
        <v>39</v>
      </c>
      <c r="F24" s="154" t="s">
        <v>131</v>
      </c>
      <c r="G24" s="71">
        <v>1364.3999466400001</v>
      </c>
      <c r="H24" s="72">
        <v>1542.61972322</v>
      </c>
      <c r="I24" s="72">
        <v>1551.0703308000002</v>
      </c>
      <c r="J24" s="72">
        <v>1544.4178677500001</v>
      </c>
      <c r="K24" s="72">
        <v>1230.6422955899998</v>
      </c>
      <c r="L24" s="72">
        <v>873.76475096000013</v>
      </c>
      <c r="M24" s="72">
        <v>893.29557935000003</v>
      </c>
      <c r="N24" s="72">
        <v>1021.14846482</v>
      </c>
      <c r="O24" s="72">
        <v>1104.9297341900001</v>
      </c>
      <c r="P24" s="72">
        <v>1100.29434799</v>
      </c>
      <c r="Q24" s="72">
        <v>1153.9576282400001</v>
      </c>
      <c r="R24" s="72">
        <v>1565.12980436</v>
      </c>
      <c r="S24" s="72">
        <v>1167.2517804399999</v>
      </c>
      <c r="T24" s="72">
        <v>1402.14948901</v>
      </c>
      <c r="U24" s="72">
        <v>1425.22332611</v>
      </c>
      <c r="V24" s="256"/>
      <c r="BA24" s="105"/>
      <c r="BB24" s="63"/>
      <c r="BC24" s="63"/>
      <c r="BD24" s="63"/>
      <c r="BE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</row>
    <row r="25" spans="1:84" ht="18.5" customHeight="1">
      <c r="A25" s="102"/>
      <c r="B25" s="70" t="str">
        <f>IF('1'!$A$1=1,D25,F25)</f>
        <v>Timber and woodwork</v>
      </c>
      <c r="C25" s="158"/>
      <c r="D25" s="156" t="s">
        <v>4</v>
      </c>
      <c r="E25" s="158"/>
      <c r="F25" s="160" t="s">
        <v>108</v>
      </c>
      <c r="G25" s="68">
        <v>1197.7407377699999</v>
      </c>
      <c r="H25" s="69">
        <v>1310.4184272000002</v>
      </c>
      <c r="I25" s="69">
        <v>1291.1193204800002</v>
      </c>
      <c r="J25" s="69">
        <v>1410.1905692800001</v>
      </c>
      <c r="K25" s="69">
        <v>915.23456888999999</v>
      </c>
      <c r="L25" s="69">
        <v>593.22385022000003</v>
      </c>
      <c r="M25" s="69">
        <v>645.75401221000004</v>
      </c>
      <c r="N25" s="69">
        <v>694.27423525999995</v>
      </c>
      <c r="O25" s="69">
        <v>789.88865914000007</v>
      </c>
      <c r="P25" s="69">
        <v>761.6789631900001</v>
      </c>
      <c r="Q25" s="69">
        <v>759.36551557000007</v>
      </c>
      <c r="R25" s="69">
        <v>964.08019984999999</v>
      </c>
      <c r="S25" s="69">
        <v>666.7481410900001</v>
      </c>
      <c r="T25" s="69">
        <v>739.77698750000002</v>
      </c>
      <c r="U25" s="69">
        <v>813.91241142000001</v>
      </c>
    </row>
    <row r="26" spans="1:84" ht="21.5" customHeight="1">
      <c r="A26" s="102"/>
      <c r="B26" s="70" t="str">
        <f>IF('1'!$A$1=1,D26,F26)</f>
        <v>Industrial goods</v>
      </c>
      <c r="C26" s="158"/>
      <c r="D26" s="156" t="s">
        <v>5</v>
      </c>
      <c r="E26" s="158"/>
      <c r="F26" s="160" t="s">
        <v>109</v>
      </c>
      <c r="G26" s="68">
        <v>607.70973177999997</v>
      </c>
      <c r="H26" s="69">
        <v>736.02136431000008</v>
      </c>
      <c r="I26" s="69">
        <v>719.17447648000007</v>
      </c>
      <c r="J26" s="69">
        <v>797.11316249999993</v>
      </c>
      <c r="K26" s="69">
        <v>556.25021287999994</v>
      </c>
      <c r="L26" s="69">
        <v>402.24364492999996</v>
      </c>
      <c r="M26" s="69">
        <v>522.32330447000004</v>
      </c>
      <c r="N26" s="69">
        <v>580.44942420000007</v>
      </c>
      <c r="O26" s="69">
        <v>645.19144604999997</v>
      </c>
      <c r="P26" s="69">
        <v>716.26352057000008</v>
      </c>
      <c r="Q26" s="69">
        <v>699.03998080999997</v>
      </c>
      <c r="R26" s="69">
        <v>778.60718098999996</v>
      </c>
      <c r="S26" s="69">
        <v>695.00673712000003</v>
      </c>
      <c r="T26" s="69">
        <v>782.37414437999996</v>
      </c>
      <c r="U26" s="69">
        <v>750.96314331999997</v>
      </c>
    </row>
    <row r="27" spans="1:84" ht="24" customHeight="1">
      <c r="A27" s="102"/>
      <c r="B27" s="70" t="str">
        <f>IF('1'!$A$1=1,D27,F27)</f>
        <v>Ferrrous and nonferrous metals</v>
      </c>
      <c r="C27" s="158"/>
      <c r="D27" s="156" t="s">
        <v>6</v>
      </c>
      <c r="E27" s="158"/>
      <c r="F27" s="156" t="s">
        <v>110</v>
      </c>
      <c r="G27" s="68">
        <v>1228.7741979299999</v>
      </c>
      <c r="H27" s="69">
        <v>1660.7960234700001</v>
      </c>
      <c r="I27" s="69">
        <v>1480.38462426</v>
      </c>
      <c r="J27" s="69">
        <v>1467.9177613800002</v>
      </c>
      <c r="K27" s="69">
        <v>1058.95813271</v>
      </c>
      <c r="L27" s="69">
        <v>691.14389719999997</v>
      </c>
      <c r="M27" s="69">
        <v>794.70710538000003</v>
      </c>
      <c r="N27" s="69">
        <v>936.55038051999986</v>
      </c>
      <c r="O27" s="69">
        <v>1119.11283914</v>
      </c>
      <c r="P27" s="69">
        <v>1225.0018061400001</v>
      </c>
      <c r="Q27" s="69">
        <v>1128.94052695</v>
      </c>
      <c r="R27" s="69">
        <v>1431.73764794</v>
      </c>
      <c r="S27" s="69">
        <v>1064.6558452899999</v>
      </c>
      <c r="T27" s="69">
        <v>1438.7298572500001</v>
      </c>
      <c r="U27" s="69">
        <v>1552.7331377400001</v>
      </c>
    </row>
    <row r="28" spans="1:84" s="94" customFormat="1" ht="22" customHeight="1">
      <c r="A28" s="183">
        <v>7210</v>
      </c>
      <c r="B28" s="73" t="str">
        <f>IF('1'!$A$1=1,D28,F28)</f>
        <v>flat-rolled products of carbon steel</v>
      </c>
      <c r="C28" s="153">
        <v>7210</v>
      </c>
      <c r="D28" s="154" t="s">
        <v>27</v>
      </c>
      <c r="E28" s="153">
        <v>7210</v>
      </c>
      <c r="F28" s="154" t="s">
        <v>113</v>
      </c>
      <c r="G28" s="71">
        <v>215.15982953999998</v>
      </c>
      <c r="H28" s="72">
        <v>243.87414837</v>
      </c>
      <c r="I28" s="72">
        <v>224.13885363999998</v>
      </c>
      <c r="J28" s="72">
        <v>256.22345564</v>
      </c>
      <c r="K28" s="72">
        <v>199.88151741999999</v>
      </c>
      <c r="L28" s="72">
        <v>133.91656393</v>
      </c>
      <c r="M28" s="72">
        <v>145.84452557</v>
      </c>
      <c r="N28" s="72">
        <v>138.75656957000001</v>
      </c>
      <c r="O28" s="72">
        <v>149.77646986999997</v>
      </c>
      <c r="P28" s="72">
        <v>182.92833093000002</v>
      </c>
      <c r="Q28" s="72">
        <v>198.78134249999999</v>
      </c>
      <c r="R28" s="72">
        <v>197.90457218</v>
      </c>
      <c r="S28" s="72">
        <v>174.06818591000001</v>
      </c>
      <c r="T28" s="72">
        <v>204.92339914000001</v>
      </c>
      <c r="U28" s="72">
        <v>205.30578695</v>
      </c>
      <c r="V28" s="257"/>
      <c r="BA28" s="106"/>
      <c r="BB28" s="90"/>
      <c r="BC28" s="90"/>
      <c r="BD28" s="90"/>
      <c r="BE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</row>
    <row r="29" spans="1:84" s="94" customFormat="1" ht="22" customHeight="1">
      <c r="A29" s="183">
        <v>7308</v>
      </c>
      <c r="B29" s="73" t="str">
        <f>IF('1'!$A$1=1,D29,F29)</f>
        <v>structures of iron and steel</v>
      </c>
      <c r="C29" s="153">
        <v>7308</v>
      </c>
      <c r="D29" s="154" t="s">
        <v>28</v>
      </c>
      <c r="E29" s="153">
        <v>7308</v>
      </c>
      <c r="F29" s="154" t="s">
        <v>132</v>
      </c>
      <c r="G29" s="71">
        <v>93.74095256999999</v>
      </c>
      <c r="H29" s="72">
        <v>161.36936165</v>
      </c>
      <c r="I29" s="72">
        <v>151.75171144999999</v>
      </c>
      <c r="J29" s="72">
        <v>132.42297507000001</v>
      </c>
      <c r="K29" s="72">
        <v>90.702342429999987</v>
      </c>
      <c r="L29" s="72">
        <v>39.9957791</v>
      </c>
      <c r="M29" s="72">
        <v>49.9297684</v>
      </c>
      <c r="N29" s="72">
        <v>60.093596490000003</v>
      </c>
      <c r="O29" s="72">
        <v>56.736540040000001</v>
      </c>
      <c r="P29" s="72">
        <v>87.191784319999996</v>
      </c>
      <c r="Q29" s="72">
        <v>71.088101739999999</v>
      </c>
      <c r="R29" s="72">
        <v>91.206368460000007</v>
      </c>
      <c r="S29" s="72">
        <v>54.365163850000002</v>
      </c>
      <c r="T29" s="72">
        <v>53.593973430000005</v>
      </c>
      <c r="U29" s="72">
        <v>66.28782717</v>
      </c>
      <c r="V29" s="257"/>
      <c r="BA29" s="106"/>
      <c r="BB29" s="90"/>
      <c r="BC29" s="90"/>
      <c r="BD29" s="90"/>
      <c r="BE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</row>
    <row r="30" spans="1:84" ht="24.5" customHeight="1">
      <c r="A30" s="102"/>
      <c r="B30" s="70" t="str">
        <f>IF('1'!$A$1=1,D30,F30)</f>
        <v>Machinery and equipment</v>
      </c>
      <c r="C30" s="158"/>
      <c r="D30" s="156" t="s">
        <v>18</v>
      </c>
      <c r="E30" s="158"/>
      <c r="F30" s="156" t="s">
        <v>114</v>
      </c>
      <c r="G30" s="68">
        <v>5147.6531971499999</v>
      </c>
      <c r="H30" s="69">
        <v>8214.3040095300003</v>
      </c>
      <c r="I30" s="69">
        <v>8174.8717441200006</v>
      </c>
      <c r="J30" s="69">
        <v>7414.6748904199994</v>
      </c>
      <c r="K30" s="69">
        <v>4194.6223107900005</v>
      </c>
      <c r="L30" s="69">
        <v>2891.6420358999999</v>
      </c>
      <c r="M30" s="69">
        <v>4425.1084911300004</v>
      </c>
      <c r="N30" s="69">
        <v>5942.4515131200005</v>
      </c>
      <c r="O30" s="69">
        <v>6641.5444074699999</v>
      </c>
      <c r="P30" s="69">
        <v>8219.0859132199985</v>
      </c>
      <c r="Q30" s="69">
        <v>7391.6941514099999</v>
      </c>
      <c r="R30" s="69">
        <v>9147.6895336300004</v>
      </c>
      <c r="S30" s="69">
        <v>6278.8138712599994</v>
      </c>
      <c r="T30" s="69">
        <v>8224.7031942800004</v>
      </c>
      <c r="U30" s="69">
        <v>9086.0006962000007</v>
      </c>
    </row>
    <row r="31" spans="1:84" s="104" customFormat="1" ht="22" customHeight="1">
      <c r="A31" s="174">
        <v>84</v>
      </c>
      <c r="B31" s="73" t="str">
        <f>IF('1'!$A$1=1,D31,F31)</f>
        <v>mechanical machines, apparatus</v>
      </c>
      <c r="C31" s="153">
        <v>84</v>
      </c>
      <c r="D31" s="154" t="s">
        <v>35</v>
      </c>
      <c r="E31" s="153">
        <v>84</v>
      </c>
      <c r="F31" s="155" t="s">
        <v>115</v>
      </c>
      <c r="G31" s="71">
        <v>2045.7009421600001</v>
      </c>
      <c r="H31" s="72">
        <v>3696.39516826</v>
      </c>
      <c r="I31" s="72">
        <v>3460.32456925</v>
      </c>
      <c r="J31" s="72">
        <v>3266.0264025400002</v>
      </c>
      <c r="K31" s="72">
        <v>2158.5885309200003</v>
      </c>
      <c r="L31" s="72">
        <v>1470.5153629200001</v>
      </c>
      <c r="M31" s="72">
        <v>2281.3225122100002</v>
      </c>
      <c r="N31" s="72">
        <v>2818.0638151900002</v>
      </c>
      <c r="O31" s="72">
        <v>3056.6329893799998</v>
      </c>
      <c r="P31" s="72">
        <v>3175.9240228999997</v>
      </c>
      <c r="Q31" s="72">
        <v>2981.5401562100001</v>
      </c>
      <c r="R31" s="72">
        <v>3820.4132049899999</v>
      </c>
      <c r="S31" s="72">
        <v>1896.1939858399999</v>
      </c>
      <c r="T31" s="72">
        <v>2636.1186066299997</v>
      </c>
      <c r="U31" s="72">
        <v>3006.8802954000003</v>
      </c>
      <c r="V31" s="256"/>
      <c r="BA31" s="105"/>
      <c r="BB31" s="63"/>
      <c r="BC31" s="63"/>
      <c r="BD31" s="63"/>
      <c r="BE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</row>
    <row r="32" spans="1:84" s="104" customFormat="1" ht="44.5" customHeight="1">
      <c r="A32" s="147">
        <v>8421</v>
      </c>
      <c r="B32" s="150" t="str">
        <f>IF('1'!$A$1=1,D32,F32)</f>
        <v>centrifuges, including centrifugal dryers; filtering or purifying machinery and apparatus, for liquids or gases</v>
      </c>
      <c r="C32" s="153">
        <v>8421</v>
      </c>
      <c r="D32" s="154" t="s">
        <v>161</v>
      </c>
      <c r="E32" s="153">
        <v>8421</v>
      </c>
      <c r="F32" s="155" t="s">
        <v>166</v>
      </c>
      <c r="G32" s="163">
        <v>103.42714279</v>
      </c>
      <c r="H32" s="164">
        <v>151.74398951999999</v>
      </c>
      <c r="I32" s="164">
        <v>155.76143257000001</v>
      </c>
      <c r="J32" s="164">
        <v>155.30995238999998</v>
      </c>
      <c r="K32" s="164">
        <v>114.48113638999999</v>
      </c>
      <c r="L32" s="72">
        <v>83.92987565</v>
      </c>
      <c r="M32" s="72">
        <v>87.74224443</v>
      </c>
      <c r="N32" s="72">
        <v>140.71762898</v>
      </c>
      <c r="O32" s="72">
        <v>156.08743515</v>
      </c>
      <c r="P32" s="72">
        <v>158.16629231000002</v>
      </c>
      <c r="Q32" s="72">
        <v>153.49511008999997</v>
      </c>
      <c r="R32" s="72">
        <v>183.61357012999997</v>
      </c>
      <c r="S32" s="72">
        <v>108.84874619000001</v>
      </c>
      <c r="T32" s="72">
        <v>141.68961683999999</v>
      </c>
      <c r="U32" s="72">
        <v>164.15992840000001</v>
      </c>
      <c r="V32" s="256"/>
      <c r="BA32" s="105"/>
      <c r="BB32" s="63"/>
      <c r="BC32" s="63"/>
      <c r="BD32" s="63"/>
      <c r="BE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</row>
    <row r="33" spans="1:84" s="104" customFormat="1" ht="33" customHeight="1">
      <c r="A33" s="147">
        <v>8433</v>
      </c>
      <c r="B33" s="150" t="str">
        <f>IF('1'!$A$1=1,D33,F33)</f>
        <v>harvesting or threshing machinery, including straw or fodder balers</v>
      </c>
      <c r="C33" s="153">
        <v>8433</v>
      </c>
      <c r="D33" s="154" t="s">
        <v>162</v>
      </c>
      <c r="E33" s="153">
        <v>8433</v>
      </c>
      <c r="F33" s="155" t="s">
        <v>167</v>
      </c>
      <c r="G33" s="71">
        <v>162.97650085999999</v>
      </c>
      <c r="H33" s="72">
        <v>317.85488491999996</v>
      </c>
      <c r="I33" s="72">
        <v>267.91028819000002</v>
      </c>
      <c r="J33" s="72">
        <v>256.30292393000002</v>
      </c>
      <c r="K33" s="72">
        <v>149.97004622</v>
      </c>
      <c r="L33" s="72">
        <v>135.67536287999999</v>
      </c>
      <c r="M33" s="72">
        <v>304.47975704000004</v>
      </c>
      <c r="N33" s="72">
        <v>375.73610445000003</v>
      </c>
      <c r="O33" s="72">
        <v>259.19523745000004</v>
      </c>
      <c r="P33" s="72">
        <v>228.39755056000001</v>
      </c>
      <c r="Q33" s="72">
        <v>219.56593062000002</v>
      </c>
      <c r="R33" s="72">
        <v>366.54274962</v>
      </c>
      <c r="S33" s="72">
        <v>208.07708722999999</v>
      </c>
      <c r="T33" s="72">
        <v>190.90516439000001</v>
      </c>
      <c r="U33" s="72">
        <v>227.02471325000002</v>
      </c>
      <c r="V33" s="256"/>
      <c r="BA33" s="105"/>
      <c r="BB33" s="63"/>
      <c r="BC33" s="63"/>
      <c r="BD33" s="63"/>
      <c r="BE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</row>
    <row r="34" spans="1:84" s="104" customFormat="1" ht="22" customHeight="1">
      <c r="A34" s="174">
        <v>85</v>
      </c>
      <c r="B34" s="73" t="str">
        <f>IF('1'!$A$1=1,D34,F34)</f>
        <v>electric machines and equipment</v>
      </c>
      <c r="C34" s="153">
        <v>85</v>
      </c>
      <c r="D34" s="154" t="s">
        <v>36</v>
      </c>
      <c r="E34" s="153">
        <v>85</v>
      </c>
      <c r="F34" s="155" t="s">
        <v>133</v>
      </c>
      <c r="G34" s="71">
        <v>1315.9020267599999</v>
      </c>
      <c r="H34" s="72">
        <v>1698.4975341099998</v>
      </c>
      <c r="I34" s="72">
        <v>1269.83203832</v>
      </c>
      <c r="J34" s="72">
        <v>1139.3970788099998</v>
      </c>
      <c r="K34" s="72">
        <v>638.43019347000006</v>
      </c>
      <c r="L34" s="72">
        <v>435.86405252000003</v>
      </c>
      <c r="M34" s="72">
        <v>500.70747626000002</v>
      </c>
      <c r="N34" s="72">
        <v>707.80234132999999</v>
      </c>
      <c r="O34" s="72">
        <v>974.22483027999988</v>
      </c>
      <c r="P34" s="72">
        <v>1343.1053938800001</v>
      </c>
      <c r="Q34" s="72">
        <v>1264.93014251</v>
      </c>
      <c r="R34" s="72">
        <v>1266.58122267</v>
      </c>
      <c r="S34" s="72">
        <v>911.27575682999998</v>
      </c>
      <c r="T34" s="72">
        <v>1123.3486247000001</v>
      </c>
      <c r="U34" s="72">
        <v>1581.5919836399999</v>
      </c>
      <c r="V34" s="256"/>
      <c r="BA34" s="105"/>
      <c r="BB34" s="63"/>
      <c r="BC34" s="63"/>
      <c r="BD34" s="63"/>
      <c r="BE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</row>
    <row r="35" spans="1:84" s="104" customFormat="1" ht="22" customHeight="1">
      <c r="A35" s="148">
        <v>8502</v>
      </c>
      <c r="B35" s="150" t="str">
        <f>IF('1'!$A$1=1,D35,F35)</f>
        <v>electric generating sets and rotary converters</v>
      </c>
      <c r="C35" s="153">
        <v>8502</v>
      </c>
      <c r="D35" s="154" t="s">
        <v>163</v>
      </c>
      <c r="E35" s="153">
        <v>8502</v>
      </c>
      <c r="F35" s="155" t="s">
        <v>168</v>
      </c>
      <c r="G35" s="71">
        <v>21.38994366</v>
      </c>
      <c r="H35" s="72">
        <v>142.34391366</v>
      </c>
      <c r="I35" s="72">
        <v>86.158091720000002</v>
      </c>
      <c r="J35" s="72">
        <v>59.38258991</v>
      </c>
      <c r="K35" s="72">
        <v>26.855546369999999</v>
      </c>
      <c r="L35" s="72">
        <v>7.7530640700000006</v>
      </c>
      <c r="M35" s="72">
        <v>15.76413885</v>
      </c>
      <c r="N35" s="72">
        <v>78.852584780000001</v>
      </c>
      <c r="O35" s="72">
        <v>160.30681942000001</v>
      </c>
      <c r="P35" s="72">
        <v>267.14043272999999</v>
      </c>
      <c r="Q35" s="72">
        <v>224.35269104000002</v>
      </c>
      <c r="R35" s="72">
        <v>92.823379200000005</v>
      </c>
      <c r="S35" s="72">
        <v>184.04763803999998</v>
      </c>
      <c r="T35" s="72">
        <v>140.67697810000001</v>
      </c>
      <c r="U35" s="72">
        <v>373.13333305000003</v>
      </c>
      <c r="V35" s="256"/>
      <c r="BA35" s="105"/>
      <c r="BB35" s="63"/>
      <c r="BC35" s="63"/>
      <c r="BD35" s="63"/>
      <c r="BE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</row>
    <row r="36" spans="1:84" s="104" customFormat="1" ht="22" customHeight="1">
      <c r="A36" s="148">
        <v>8528</v>
      </c>
      <c r="B36" s="150" t="str">
        <f>IF('1'!$A$1=1,D36,F36)</f>
        <v>monitors and projectors</v>
      </c>
      <c r="C36" s="153">
        <v>8528</v>
      </c>
      <c r="D36" s="154" t="s">
        <v>164</v>
      </c>
      <c r="E36" s="153">
        <v>8528</v>
      </c>
      <c r="F36" s="155" t="s">
        <v>169</v>
      </c>
      <c r="G36" s="71">
        <v>47.507453909999995</v>
      </c>
      <c r="H36" s="72">
        <v>87.57186145</v>
      </c>
      <c r="I36" s="72">
        <v>72.894178220000001</v>
      </c>
      <c r="J36" s="72">
        <v>68.359555270000001</v>
      </c>
      <c r="K36" s="72">
        <v>25.483098130000002</v>
      </c>
      <c r="L36" s="72">
        <v>10.018216729999999</v>
      </c>
      <c r="M36" s="72">
        <v>9.6518478600000002</v>
      </c>
      <c r="N36" s="72">
        <v>11.888229450000001</v>
      </c>
      <c r="O36" s="72">
        <v>9.3216109799999991</v>
      </c>
      <c r="P36" s="72">
        <v>59.871193470000001</v>
      </c>
      <c r="Q36" s="72">
        <v>143.41190005000001</v>
      </c>
      <c r="R36" s="72">
        <v>137.37334884000001</v>
      </c>
      <c r="S36" s="72">
        <v>57.039786679999992</v>
      </c>
      <c r="T36" s="72">
        <v>72.590765949999991</v>
      </c>
      <c r="U36" s="72">
        <v>71.48231758</v>
      </c>
      <c r="V36" s="256"/>
      <c r="BA36" s="105"/>
      <c r="BB36" s="63"/>
      <c r="BC36" s="63"/>
      <c r="BD36" s="63"/>
      <c r="BE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</row>
    <row r="37" spans="1:84" s="104" customFormat="1" ht="22" customHeight="1">
      <c r="A37" s="174">
        <v>87</v>
      </c>
      <c r="B37" s="73" t="str">
        <f>IF('1'!$A$1=1,D37,F37)</f>
        <v>surface transportation</v>
      </c>
      <c r="C37" s="153">
        <v>87</v>
      </c>
      <c r="D37" s="154" t="s">
        <v>29</v>
      </c>
      <c r="E37" s="153">
        <v>87</v>
      </c>
      <c r="F37" s="155" t="s">
        <v>134</v>
      </c>
      <c r="G37" s="71">
        <v>1340.9677795299999</v>
      </c>
      <c r="H37" s="72">
        <v>2249.0744127600001</v>
      </c>
      <c r="I37" s="72">
        <v>2670.0264133699998</v>
      </c>
      <c r="J37" s="72">
        <v>2473.6988678899997</v>
      </c>
      <c r="K37" s="72">
        <v>1086.3192946899999</v>
      </c>
      <c r="L37" s="72">
        <v>761.45528782999997</v>
      </c>
      <c r="M37" s="72">
        <v>1336.95086107</v>
      </c>
      <c r="N37" s="72">
        <v>2012.0770387500002</v>
      </c>
      <c r="O37" s="72">
        <v>2114.6685496100004</v>
      </c>
      <c r="P37" s="72">
        <v>3133.5860279899998</v>
      </c>
      <c r="Q37" s="72">
        <v>2545.7063949399999</v>
      </c>
      <c r="R37" s="72">
        <v>3263.3532796200002</v>
      </c>
      <c r="S37" s="72">
        <v>2927.3327854400004</v>
      </c>
      <c r="T37" s="72">
        <v>3665.7319696300001</v>
      </c>
      <c r="U37" s="72">
        <v>3708.9011413299995</v>
      </c>
      <c r="V37" s="256"/>
      <c r="BA37" s="105"/>
      <c r="BB37" s="63"/>
      <c r="BC37" s="63"/>
      <c r="BD37" s="63"/>
      <c r="BE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</row>
    <row r="38" spans="1:84" s="104" customFormat="1" ht="22" customHeight="1">
      <c r="A38" s="166">
        <v>8703</v>
      </c>
      <c r="B38" s="203" t="str">
        <f>IF('1'!$A$1=1,D38,F38)</f>
        <v>motor cars</v>
      </c>
      <c r="C38" s="153">
        <v>8703</v>
      </c>
      <c r="D38" s="154" t="s">
        <v>165</v>
      </c>
      <c r="E38" s="153">
        <v>8703</v>
      </c>
      <c r="F38" s="155" t="s">
        <v>170</v>
      </c>
      <c r="G38" s="114">
        <v>591.94367244</v>
      </c>
      <c r="H38" s="115">
        <v>1041.5470215299999</v>
      </c>
      <c r="I38" s="115">
        <v>1226.23054043</v>
      </c>
      <c r="J38" s="115">
        <v>1157.44792996</v>
      </c>
      <c r="K38" s="115">
        <v>439.83272640000001</v>
      </c>
      <c r="L38" s="115">
        <v>366.71575178000001</v>
      </c>
      <c r="M38" s="115">
        <v>690.77098844</v>
      </c>
      <c r="N38" s="115">
        <v>1073.5145218499999</v>
      </c>
      <c r="O38" s="115">
        <v>1140.68931963</v>
      </c>
      <c r="P38" s="115">
        <v>1996.81742102</v>
      </c>
      <c r="Q38" s="115">
        <v>1593.80951695</v>
      </c>
      <c r="R38" s="115">
        <v>1988.33878667</v>
      </c>
      <c r="S38" s="115">
        <v>1479.7304518400001</v>
      </c>
      <c r="T38" s="115">
        <v>1820.5033388900001</v>
      </c>
      <c r="U38" s="115">
        <v>1885.8850153600001</v>
      </c>
      <c r="V38" s="256"/>
      <c r="BA38" s="105"/>
      <c r="BB38" s="63"/>
      <c r="BC38" s="63"/>
      <c r="BD38" s="63"/>
      <c r="BE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</row>
    <row r="39" spans="1:84" s="104" customFormat="1" ht="8.4" customHeight="1">
      <c r="A39" s="151"/>
      <c r="B39" s="152"/>
      <c r="C39" s="153"/>
      <c r="D39" s="154"/>
      <c r="E39" s="153"/>
      <c r="F39" s="155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V39" s="256"/>
      <c r="BA39" s="105"/>
      <c r="BB39" s="63"/>
      <c r="BC39" s="63"/>
      <c r="BD39" s="63"/>
      <c r="BE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</row>
    <row r="40" spans="1:84" ht="14.4" customHeight="1">
      <c r="A40" s="17" t="str">
        <f>IF('1'!$A$1=1,C40,E40)</f>
        <v>*According to State Statistics Service of Ukraine data.</v>
      </c>
      <c r="B40" s="17"/>
      <c r="C40" s="16" t="s">
        <v>142</v>
      </c>
      <c r="D40" s="16"/>
      <c r="E40" s="44" t="s">
        <v>90</v>
      </c>
      <c r="F40" s="77"/>
      <c r="G40" s="79"/>
      <c r="H40" s="78"/>
      <c r="I40" s="75"/>
    </row>
    <row r="41" spans="1:84">
      <c r="A41" s="22" t="str">
        <f>IF('1'!$A$1=1,C41,E41)</f>
        <v>Notes:</v>
      </c>
      <c r="B41" s="22"/>
      <c r="C41" s="37" t="s">
        <v>144</v>
      </c>
      <c r="D41" s="37"/>
      <c r="E41" s="39" t="s">
        <v>143</v>
      </c>
      <c r="F41" s="74"/>
      <c r="G41" s="49"/>
      <c r="H41" s="49"/>
      <c r="I41" s="49"/>
    </row>
    <row r="42" spans="1:84" ht="18" customHeight="1">
      <c r="A42" s="119" t="str">
        <f>IF('1'!$A$1=1,C42,E42)</f>
        <v>Since 2014, data exclude the temporarily occupied by the russian federation territories of Ukraine.</v>
      </c>
      <c r="B42" s="118"/>
      <c r="C42" s="48" t="s">
        <v>221</v>
      </c>
      <c r="D42" s="16"/>
      <c r="E42" s="48" t="s">
        <v>216</v>
      </c>
      <c r="F42" s="45"/>
      <c r="G42" s="46"/>
      <c r="H42" s="49"/>
      <c r="I42" s="49"/>
    </row>
    <row r="43" spans="1:84" ht="15.65" customHeight="1">
      <c r="A43" s="133" t="str">
        <f>IF('1'!$A$1=1,C43,F43)</f>
        <v>** The Union currently counts 27 EU countries. The United Kingdom withdrew from the European Union on 31 January 2020</v>
      </c>
      <c r="C43" s="103" t="s">
        <v>171</v>
      </c>
      <c r="F43" s="103" t="s">
        <v>172</v>
      </c>
    </row>
    <row r="44" spans="1:84" ht="15" customHeight="1">
      <c r="A44" t="str">
        <f>IF('1'!$A$1=1,C44,E44)</f>
        <v xml:space="preserve"> Data for 2024 were revised due to the changes in the reporting data.</v>
      </c>
      <c r="C44" t="s">
        <v>224</v>
      </c>
      <c r="D44" s="17"/>
      <c r="E44" s="258" t="s">
        <v>225</v>
      </c>
      <c r="F44" s="17"/>
    </row>
  </sheetData>
  <mergeCells count="21">
    <mergeCell ref="N5:N6"/>
    <mergeCell ref="O5:O6"/>
    <mergeCell ref="T5:T6"/>
    <mergeCell ref="U5:U6"/>
    <mergeCell ref="J5:J6"/>
    <mergeCell ref="K5:K6"/>
    <mergeCell ref="L5:L6"/>
    <mergeCell ref="R5:R6"/>
    <mergeCell ref="M5:M6"/>
    <mergeCell ref="P5:P6"/>
    <mergeCell ref="Q5:Q6"/>
    <mergeCell ref="S5:S6"/>
    <mergeCell ref="A5:A6"/>
    <mergeCell ref="G5:G6"/>
    <mergeCell ref="H5:H6"/>
    <mergeCell ref="I5:I6"/>
    <mergeCell ref="D5:D6"/>
    <mergeCell ref="E5:E6"/>
    <mergeCell ref="F5:F6"/>
    <mergeCell ref="B5:B6"/>
    <mergeCell ref="C5:C6"/>
  </mergeCells>
  <phoneticPr fontId="46" type="noConversion"/>
  <hyperlinks>
    <hyperlink ref="A1" location="'1'!A1" display="до змісту"/>
  </hyperlinks>
  <printOptions horizontalCentered="1" verticalCentered="1"/>
  <pageMargins left="0.19685039370078741" right="0.15748031496062992" top="0.51181102362204722" bottom="0.15748031496062992" header="0.23622047244094491" footer="0.15748031496062992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5</vt:i4>
      </vt:variant>
    </vt:vector>
  </HeadingPairs>
  <TitlesOfParts>
    <vt:vector size="10" baseType="lpstr">
      <vt:lpstr>1</vt:lpstr>
      <vt:lpstr>1.1</vt:lpstr>
      <vt:lpstr>1.2</vt:lpstr>
      <vt:lpstr>1.3</vt:lpstr>
      <vt:lpstr>1.4</vt:lpstr>
      <vt:lpstr>'1'!Область_друку</vt:lpstr>
      <vt:lpstr>'1.1'!Область_друку</vt:lpstr>
      <vt:lpstr>'1.2'!Область_друку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2025-09-29T11:12:34Z</cp:lastPrinted>
  <dcterms:created xsi:type="dcterms:W3CDTF">2015-06-23T07:50:05Z</dcterms:created>
  <dcterms:modified xsi:type="dcterms:W3CDTF">2025-09-29T11:13:42Z</dcterms:modified>
</cp:coreProperties>
</file>