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eng\"/>
    </mc:Choice>
  </mc:AlternateContent>
  <bookViews>
    <workbookView xWindow="-15" yWindow="-15" windowWidth="9600" windowHeight="8685" tabRatio="902"/>
  </bookViews>
  <sheets>
    <sheet name="1" sheetId="3" r:id="rId1"/>
    <sheet name="1.1." sheetId="81" r:id="rId2"/>
    <sheet name="1.2." sheetId="80" r:id="rId3"/>
    <sheet name="1.3." sheetId="79" r:id="rId4"/>
    <sheet name="1.4." sheetId="78" r:id="rId5"/>
    <sheet name="1.5." sheetId="77" r:id="rId6"/>
    <sheet name="1.6." sheetId="76" r:id="rId7"/>
    <sheet name="1.7." sheetId="75" r:id="rId8"/>
    <sheet name="1.8." sheetId="74" r:id="rId9"/>
    <sheet name=" 1.9 " sheetId="57" r:id="rId10"/>
    <sheet name="1.10. " sheetId="48" r:id="rId11"/>
    <sheet name="1.11" sheetId="49" r:id="rId12"/>
    <sheet name="1.12" sheetId="52" r:id="rId13"/>
    <sheet name="1.13" sheetId="63" r:id="rId14"/>
    <sheet name="1.14 " sheetId="73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C" localSheetId="1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1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1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 localSheetId="1">#REF!</definedName>
    <definedName name="\H" localSheetId="10">#REF!</definedName>
    <definedName name="\H" localSheetId="11">#REF!</definedName>
    <definedName name="\H" localSheetId="2">#REF!</definedName>
    <definedName name="\H">#REF!</definedName>
    <definedName name="\K" localSheetId="1">#REF!</definedName>
    <definedName name="\K" localSheetId="10">#REF!</definedName>
    <definedName name="\K" localSheetId="11">#REF!</definedName>
    <definedName name="\K" localSheetId="2">#REF!</definedName>
    <definedName name="\K">#REF!</definedName>
    <definedName name="\L" localSheetId="1">#REF!</definedName>
    <definedName name="\L" localSheetId="10">#REF!</definedName>
    <definedName name="\L" localSheetId="11">#REF!</definedName>
    <definedName name="\L" localSheetId="2">#REF!</definedName>
    <definedName name="\L">#REF!</definedName>
    <definedName name="\P" localSheetId="1">#REF!</definedName>
    <definedName name="\P" localSheetId="10">#REF!</definedName>
    <definedName name="\P" localSheetId="11">#REF!</definedName>
    <definedName name="\P" localSheetId="2">#REF!</definedName>
    <definedName name="\P">#REF!</definedName>
    <definedName name="\Q" localSheetId="1">#REF!</definedName>
    <definedName name="\Q" localSheetId="10">#REF!</definedName>
    <definedName name="\Q" localSheetId="11">#REF!</definedName>
    <definedName name="\Q" localSheetId="2">#REF!</definedName>
    <definedName name="\Q">#REF!</definedName>
    <definedName name="\S" localSheetId="1">#REF!</definedName>
    <definedName name="\S" localSheetId="10">#REF!</definedName>
    <definedName name="\S" localSheetId="11">#REF!</definedName>
    <definedName name="\S" localSheetId="2">#REF!</definedName>
    <definedName name="\S">#REF!</definedName>
    <definedName name="\T" localSheetId="1">#REF!</definedName>
    <definedName name="\T" localSheetId="10">#REF!</definedName>
    <definedName name="\T" localSheetId="11">#REF!</definedName>
    <definedName name="\T" localSheetId="2">#REF!</definedName>
    <definedName name="\T">#REF!</definedName>
    <definedName name="\V" localSheetId="1">#REF!</definedName>
    <definedName name="\V" localSheetId="10">#REF!</definedName>
    <definedName name="\V" localSheetId="11">#REF!</definedName>
    <definedName name="\V" localSheetId="2">#REF!</definedName>
    <definedName name="\V">#REF!</definedName>
    <definedName name="\W" localSheetId="1">#REF!</definedName>
    <definedName name="\W" localSheetId="10">#REF!</definedName>
    <definedName name="\W" localSheetId="11">#REF!</definedName>
    <definedName name="\W" localSheetId="2">#REF!</definedName>
    <definedName name="\W">#REF!</definedName>
    <definedName name="\X" localSheetId="1">#REF!</definedName>
    <definedName name="\X" localSheetId="10">#REF!</definedName>
    <definedName name="\X" localSheetId="11">#REF!</definedName>
    <definedName name="\X" localSheetId="2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 localSheetId="1">#REF!</definedName>
    <definedName name="a" localSheetId="10">#REF!</definedName>
    <definedName name="a" localSheetId="11">#REF!</definedName>
    <definedName name="a" localSheetId="12">#REF!</definedName>
    <definedName name="a" localSheetId="2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10">#REF!</definedName>
    <definedName name="All_Data" localSheetId="1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10">#REF!</definedName>
    <definedName name="BRO" localSheetId="11">#REF!</definedName>
    <definedName name="BRO" localSheetId="12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10">#REF!</definedName>
    <definedName name="BudArrears" localSheetId="11">#REF!</definedName>
    <definedName name="BudArrears" localSheetId="2">#REF!</definedName>
    <definedName name="BudArrears">#REF!</definedName>
    <definedName name="budfin" localSheetId="1">#REF!</definedName>
    <definedName name="budfin" localSheetId="10">#REF!</definedName>
    <definedName name="budfin" localSheetId="11">#REF!</definedName>
    <definedName name="budfin" localSheetId="2">#REF!</definedName>
    <definedName name="budfin">#REF!</definedName>
    <definedName name="Budget" localSheetId="1">#REF!</definedName>
    <definedName name="Budget" localSheetId="10">#REF!</definedName>
    <definedName name="Budget" localSheetId="11">#REF!</definedName>
    <definedName name="Budget" localSheetId="2">#REF!</definedName>
    <definedName name="Budget">#REF!</definedName>
    <definedName name="budget_financing" localSheetId="1">#REF!</definedName>
    <definedName name="budget_financing" localSheetId="10">#REF!</definedName>
    <definedName name="budget_financing" localSheetId="11">#REF!</definedName>
    <definedName name="budget_financing" localSheetId="2">#REF!</definedName>
    <definedName name="budget_financing">#REF!</definedName>
    <definedName name="Central" localSheetId="1">#REF!</definedName>
    <definedName name="Central" localSheetId="10">#REF!</definedName>
    <definedName name="Central" localSheetId="1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0">#REF!</definedName>
    <definedName name="ctyList" localSheetId="11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ATES" localSheetId="1">#REF!</definedName>
    <definedName name="DATES" localSheetId="10">#REF!</definedName>
    <definedName name="DATES" localSheetId="11">#REF!</definedName>
    <definedName name="DATES" localSheetId="2">#REF!</definedName>
    <definedName name="DATES">#REF!</definedName>
    <definedName name="DATESA" localSheetId="1">#REF!</definedName>
    <definedName name="DATESA" localSheetId="10">#REF!</definedName>
    <definedName name="DATESA" localSheetId="11">#REF!</definedName>
    <definedName name="DATESA" localSheetId="2">#REF!</definedName>
    <definedName name="DATESA">#REF!</definedName>
    <definedName name="DATESM" localSheetId="1">#REF!</definedName>
    <definedName name="DATESM" localSheetId="10">#REF!</definedName>
    <definedName name="DATESM" localSheetId="11">#REF!</definedName>
    <definedName name="DATESM" localSheetId="2">#REF!</definedName>
    <definedName name="DATESM">#REF!</definedName>
    <definedName name="DATESQ" localSheetId="1">#REF!</definedName>
    <definedName name="DATESQ" localSheetId="10">#REF!</definedName>
    <definedName name="DATESQ" localSheetId="11">#REF!</definedName>
    <definedName name="DATESQ" localSheetId="2">#REF!</definedName>
    <definedName name="DATESQ">#REF!</definedName>
    <definedName name="EdssBatchRange" localSheetId="1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xp_GDP" localSheetId="1">#REF!</definedName>
    <definedName name="Exp_GDP" localSheetId="10">#REF!</definedName>
    <definedName name="Exp_GDP" localSheetId="11">#REF!</definedName>
    <definedName name="Exp_GDP" localSheetId="2">#REF!</definedName>
    <definedName name="Exp_GDP">#REF!</definedName>
    <definedName name="Exp_nom" localSheetId="1">#REF!</definedName>
    <definedName name="Exp_nom" localSheetId="10">#REF!</definedName>
    <definedName name="Exp_nom" localSheetId="11">#REF!</definedName>
    <definedName name="Exp_nom" localSheetId="2">#REF!</definedName>
    <definedName name="Exp_nom">#REF!</definedName>
    <definedName name="f" localSheetId="1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1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10">#REF!</definedName>
    <definedName name="GDPgrowth" localSheetId="11">#REF!</definedName>
    <definedName name="GDPgrowth" localSheetId="2">#REF!</definedName>
    <definedName name="GDPgrowth">#REF!</definedName>
    <definedName name="Gross_reserves" localSheetId="1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1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 localSheetId="1">#REF!</definedName>
    <definedName name="In_millions_of_lei" localSheetId="10">#REF!</definedName>
    <definedName name="In_millions_of_lei" localSheetId="1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10">#REF!</definedName>
    <definedName name="In_millions_of_U.S._dollars" localSheetId="11">#REF!</definedName>
    <definedName name="In_millions_of_U.S._dollars" localSheetId="2">#REF!</definedName>
    <definedName name="In_millions_of_U.S._dollars">#REF!</definedName>
    <definedName name="k" localSheetId="9" hidden="1">{"WEO",#N/A,FALSE,"T"}</definedName>
    <definedName name="k" localSheetId="1" hidden="1">{"WEO",#N/A,FALSE,"T"}</definedName>
    <definedName name="k" localSheetId="10" hidden="1">{"WEO",#N/A,FALSE,"T"}</definedName>
    <definedName name="k" localSheetId="11" hidden="1">{"WEO",#N/A,FALSE,"T"}</definedName>
    <definedName name="k" localSheetId="12" hidden="1">{"WEO",#N/A,FALSE,"T"}</definedName>
    <definedName name="k" localSheetId="13" hidden="1">{"WEO",#N/A,FALSE,"T"}</definedName>
    <definedName name="k" localSheetId="14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localSheetId="6" hidden="1">{"WEO",#N/A,FALSE,"T"}</definedName>
    <definedName name="k" localSheetId="7" hidden="1">{"WEO",#N/A,FALSE,"T"}</definedName>
    <definedName name="k" localSheetId="8" hidden="1">{"WEO",#N/A,FALSE,"T"}</definedName>
    <definedName name="k" hidden="1">{"WEO",#N/A,FALSE,"T"}</definedName>
    <definedName name="KEND" localSheetId="1">#REF!</definedName>
    <definedName name="KEND" localSheetId="10">#REF!</definedName>
    <definedName name="KEND" localSheetId="11">#REF!</definedName>
    <definedName name="KEND" localSheetId="12">#REF!</definedName>
    <definedName name="KEND" localSheetId="2">#REF!</definedName>
    <definedName name="KEND">#REF!</definedName>
    <definedName name="KMENU" localSheetId="1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1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Local" localSheetId="1">#REF!</definedName>
    <definedName name="Local" localSheetId="10">#REF!</definedName>
    <definedName name="Local" localSheetId="11">#REF!</definedName>
    <definedName name="Local" localSheetId="2">#REF!</definedName>
    <definedName name="Local">#REF!</definedName>
    <definedName name="m" localSheetId="9" hidden="1">{#N/A,#N/A,FALSE,"I";#N/A,#N/A,FALSE,"J";#N/A,#N/A,FALSE,"K";#N/A,#N/A,FALSE,"L";#N/A,#N/A,FALSE,"M";#N/A,#N/A,FALSE,"N";#N/A,#N/A,FALSE,"O"}</definedName>
    <definedName name="m" localSheetId="1" hidden="1">{#N/A,#N/A,FALSE,"I";#N/A,#N/A,FALSE,"J";#N/A,#N/A,FALSE,"K";#N/A,#N/A,FALSE,"L";#N/A,#N/A,FALSE,"M";#N/A,#N/A,FALSE,"N";#N/A,#N/A,FALSE,"O"}</definedName>
    <definedName name="m" localSheetId="10" hidden="1">{#N/A,#N/A,FALSE,"I";#N/A,#N/A,FALSE,"J";#N/A,#N/A,FALSE,"K";#N/A,#N/A,FALSE,"L";#N/A,#N/A,FALSE,"M";#N/A,#N/A,FALSE,"N";#N/A,#N/A,FALSE,"O"}</definedName>
    <definedName name="m" localSheetId="11" hidden="1">{#N/A,#N/A,FALSE,"I";#N/A,#N/A,FALSE,"J";#N/A,#N/A,FALSE,"K";#N/A,#N/A,FALSE,"L";#N/A,#N/A,FALSE,"M";#N/A,#N/A,FALSE,"N";#N/A,#N/A,FALSE,"O"}</definedName>
    <definedName name="m" localSheetId="12" hidden="1">{#N/A,#N/A,FALSE,"I";#N/A,#N/A,FALSE,"J";#N/A,#N/A,FALSE,"K";#N/A,#N/A,FALSE,"L";#N/A,#N/A,FALSE,"M";#N/A,#N/A,FALSE,"N";#N/A,#N/A,FALSE,"O"}</definedName>
    <definedName name="m" localSheetId="13" hidden="1">{#N/A,#N/A,FALSE,"I";#N/A,#N/A,FALSE,"J";#N/A,#N/A,FALSE,"K";#N/A,#N/A,FALSE,"L";#N/A,#N/A,FALSE,"M";#N/A,#N/A,FALSE,"N";#N/A,#N/A,FALSE,"O"}</definedName>
    <definedName name="m" localSheetId="14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localSheetId="7" hidden="1">{#N/A,#N/A,FALSE,"I";#N/A,#N/A,FALSE,"J";#N/A,#N/A,FALSE,"K";#N/A,#N/A,FALSE,"L";#N/A,#N/A,FALSE,"M";#N/A,#N/A,FALSE,"N";#N/A,#N/A,FALSE,"O"}</definedName>
    <definedName name="m" localSheetId="8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10">#REF!</definedName>
    <definedName name="MACROS" localSheetId="11">#REF!</definedName>
    <definedName name="MACROS" localSheetId="12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n" localSheetId="9" hidden="1">{"MONA",#N/A,FALSE,"S"}</definedName>
    <definedName name="mn" localSheetId="1" hidden="1">{"MONA",#N/A,FALSE,"S"}</definedName>
    <definedName name="mn" localSheetId="10" hidden="1">{"MONA",#N/A,FALSE,"S"}</definedName>
    <definedName name="mn" localSheetId="11" hidden="1">{"MONA",#N/A,FALSE,"S"}</definedName>
    <definedName name="mn" localSheetId="12" hidden="1">{"MONA",#N/A,FALSE,"S"}</definedName>
    <definedName name="mn" localSheetId="13" hidden="1">{"MONA",#N/A,FALSE,"S"}</definedName>
    <definedName name="mn" localSheetId="14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localSheetId="6" hidden="1">{"MONA",#N/A,FALSE,"S"}</definedName>
    <definedName name="mn" localSheetId="7" hidden="1">{"MONA",#N/A,FALSE,"S"}</definedName>
    <definedName name="mn" localSheetId="8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10">#REF!</definedName>
    <definedName name="monprogparameters" localSheetId="1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10">#REF!</definedName>
    <definedName name="monsurvey" localSheetId="11">#REF!</definedName>
    <definedName name="monsurvey" localSheetId="2">#REF!</definedName>
    <definedName name="monsurvey">#REF!</definedName>
    <definedName name="mt_moneyprog" localSheetId="1">#REF!</definedName>
    <definedName name="mt_moneyprog" localSheetId="10">#REF!</definedName>
    <definedName name="mt_moneyprog" localSheetId="11">#REF!</definedName>
    <definedName name="mt_moneyprog" localSheetId="2">#REF!</definedName>
    <definedName name="mt_moneyprog">#REF!</definedName>
    <definedName name="NAMES" localSheetId="1">#REF!</definedName>
    <definedName name="NAMES" localSheetId="10">#REF!</definedName>
    <definedName name="NAMES" localSheetId="11">#REF!</definedName>
    <definedName name="NAMES" localSheetId="2">#REF!</definedName>
    <definedName name="NAMES">#REF!</definedName>
    <definedName name="NAMESA" localSheetId="1">#REF!</definedName>
    <definedName name="NAMESA" localSheetId="10">#REF!</definedName>
    <definedName name="NAMESA" localSheetId="11">#REF!</definedName>
    <definedName name="NAMESA" localSheetId="2">#REF!</definedName>
    <definedName name="NAMESA">#REF!</definedName>
    <definedName name="NAMESM" localSheetId="1">#REF!</definedName>
    <definedName name="NAMESM" localSheetId="10">#REF!</definedName>
    <definedName name="NAMESM" localSheetId="11">#REF!</definedName>
    <definedName name="NAMESM" localSheetId="2">#REF!</definedName>
    <definedName name="NAMESM">#REF!</definedName>
    <definedName name="NAMESQ" localSheetId="1">#REF!</definedName>
    <definedName name="NAMESQ" localSheetId="10">#REF!</definedName>
    <definedName name="NAMESQ" localSheetId="11">#REF!</definedName>
    <definedName name="NAMESQ" localSheetId="2">#REF!</definedName>
    <definedName name="NAMESQ">#REF!</definedName>
    <definedName name="NFA_assumptions" localSheetId="1">#REF!</definedName>
    <definedName name="NFA_assumptions" localSheetId="10">#REF!</definedName>
    <definedName name="NFA_assumptions" localSheetId="11">#REF!</definedName>
    <definedName name="NFA_assumptions" localSheetId="2">#REF!</definedName>
    <definedName name="NFA_assumptions">#REF!</definedName>
    <definedName name="Non_BRO" localSheetId="1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otes" localSheetId="10">#REF!</definedName>
    <definedName name="Notes" localSheetId="11">#REF!</definedName>
    <definedName name="Notes" localSheetId="12">#REF!</definedName>
    <definedName name="Notes">#REF!</definedName>
    <definedName name="p" localSheetId="1">[22]labels!#REF!</definedName>
    <definedName name="p" localSheetId="10">[17]labels!#REF!</definedName>
    <definedName name="p" localSheetId="11">[17]labels!#REF!</definedName>
    <definedName name="p" localSheetId="12">[17]labels!#REF!</definedName>
    <definedName name="p" localSheetId="2">[22]labels!#REF!</definedName>
    <definedName name="p">[4]labels!#REF!</definedName>
    <definedName name="PEND" localSheetId="1">#REF!</definedName>
    <definedName name="PEND" localSheetId="10">#REF!</definedName>
    <definedName name="PEND" localSheetId="11">#REF!</definedName>
    <definedName name="PEND" localSheetId="12">#REF!</definedName>
    <definedName name="PEND" localSheetId="2">#REF!</definedName>
    <definedName name="PEND">#REF!</definedName>
    <definedName name="Pilot2" localSheetId="10">#REF!</definedName>
    <definedName name="Pilot2" localSheetId="11">#REF!</definedName>
    <definedName name="Pilot2">#REF!</definedName>
    <definedName name="PMENU" localSheetId="1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AREA_MI" localSheetId="1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>#REF!</definedName>
    <definedName name="Range_Country" localSheetId="10">#REF!</definedName>
    <definedName name="Range_Country" localSheetId="11">#REF!</definedName>
    <definedName name="Range_Country" localSheetId="12">#REF!</definedName>
    <definedName name="Range_Country">#REF!</definedName>
    <definedName name="Range_DownloadAnnual">[2]Control!$C$4</definedName>
    <definedName name="Range_DownloadDateTime" localSheetId="10">#REF!</definedName>
    <definedName name="Range_DownloadDateTime" localSheetId="11">#REF!</definedName>
    <definedName name="Range_DownloadDateTime" localSheetId="1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0">#REF!</definedName>
    <definedName name="Range_DSTNotes" localSheetId="11">#REF!</definedName>
    <definedName name="Range_DSTNotes">#REF!</definedName>
    <definedName name="Range_InValidResultsStart" localSheetId="10">#REF!</definedName>
    <definedName name="Range_InValidResultsStart" localSheetId="11">#REF!</definedName>
    <definedName name="Range_InValidResultsStart">#REF!</definedName>
    <definedName name="Range_NumberofFailuresStart" localSheetId="10">#REF!</definedName>
    <definedName name="Range_NumberofFailuresStart" localSheetId="11">#REF!</definedName>
    <definedName name="Range_NumberofFailuresStart">#REF!</definedName>
    <definedName name="Range_ReportFormName" localSheetId="10">#REF!</definedName>
    <definedName name="Range_ReportFormName" localSheetId="11">#REF!</definedName>
    <definedName name="Range_ReportFormName" localSheetId="12">#REF!</definedName>
    <definedName name="Range_ReportFormName">#REF!</definedName>
    <definedName name="Range_ValidationResultsStart" localSheetId="10">#REF!</definedName>
    <definedName name="Range_ValidationResultsStart" localSheetId="11">#REF!</definedName>
    <definedName name="Range_ValidationResultsStart">#REF!</definedName>
    <definedName name="Range_ValidationRulesStart" localSheetId="10">#REF!</definedName>
    <definedName name="Range_ValidationRulesStart" localSheetId="11">#REF!</definedName>
    <definedName name="Range_ValidationRulesStart">#REF!</definedName>
    <definedName name="REAL" localSheetId="1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10">#REF!</definedName>
    <definedName name="RevA" localSheetId="11">#REF!</definedName>
    <definedName name="RevA" localSheetId="2">#REF!</definedName>
    <definedName name="RevA">#REF!</definedName>
    <definedName name="RevB" localSheetId="1">#REF!</definedName>
    <definedName name="RevB" localSheetId="10">#REF!</definedName>
    <definedName name="RevB" localSheetId="11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2">#REF!</definedName>
    <definedName name="SUMMARY1">#REF!</definedName>
    <definedName name="SUMMARY2" localSheetId="1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_tab06" localSheetId="1">#REF!</definedName>
    <definedName name="_tab06" localSheetId="10">#REF!</definedName>
    <definedName name="_tab06" localSheetId="11">#REF!</definedName>
    <definedName name="_tab06" localSheetId="12">#REF!</definedName>
    <definedName name="_tab06" localSheetId="2">#REF!</definedName>
    <definedName name="__tab06">#REF!</definedName>
    <definedName name="_tab07" localSheetId="1">#REF!</definedName>
    <definedName name="_tab07" localSheetId="10">#REF!</definedName>
    <definedName name="_tab07" localSheetId="11">#REF!</definedName>
    <definedName name="_tab07" localSheetId="12">#REF!</definedName>
    <definedName name="_tab07" localSheetId="2">#REF!</definedName>
    <definedName name="__tab07">#REF!</definedName>
    <definedName name="_Tab1" localSheetId="1">#REF!</definedName>
    <definedName name="_Tab1" localSheetId="10">#REF!</definedName>
    <definedName name="_Tab1" localSheetId="11">#REF!</definedName>
    <definedName name="_Tab1" localSheetId="12">#REF!</definedName>
    <definedName name="_Tab1" localSheetId="2">#REF!</definedName>
    <definedName name="__Tab1">#REF!</definedName>
    <definedName name="Taballgastables" localSheetId="1">#REF!</definedName>
    <definedName name="Taballgastables" localSheetId="10">#REF!</definedName>
    <definedName name="Taballgastables" localSheetId="1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10">#REF!</definedName>
    <definedName name="TabAmort2004" localSheetId="1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10">#REF!</definedName>
    <definedName name="TabAssumptionsImports" localSheetId="1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10">#REF!</definedName>
    <definedName name="TabCapAccount" localSheetId="1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10">#REF!</definedName>
    <definedName name="Tabdebt_historic" localSheetId="1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10">#REF!</definedName>
    <definedName name="Tabdebtflow" localSheetId="11">#REF!</definedName>
    <definedName name="Tabdebtflow" localSheetId="2">#REF!</definedName>
    <definedName name="Tabdebtflow">#REF!</definedName>
    <definedName name="TabExports" localSheetId="1">#REF!</definedName>
    <definedName name="TabExports" localSheetId="10">#REF!</definedName>
    <definedName name="TabExports" localSheetId="11">#REF!</definedName>
    <definedName name="TabExports" localSheetId="2">#REF!</definedName>
    <definedName name="TabExports">#REF!</definedName>
    <definedName name="TabFcredit2007" localSheetId="1">#REF!</definedName>
    <definedName name="TabFcredit2007" localSheetId="10">#REF!</definedName>
    <definedName name="TabFcredit2007" localSheetId="1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10">#REF!</definedName>
    <definedName name="TabFcredit2010" localSheetId="1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10">#REF!</definedName>
    <definedName name="TabGas_arrears_to_Russia" localSheetId="1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10">#REF!</definedName>
    <definedName name="TabImportdetail" localSheetId="1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10">#REF!</definedName>
    <definedName name="TabImports" localSheetId="11">#REF!</definedName>
    <definedName name="TabImports" localSheetId="2">#REF!</definedName>
    <definedName name="TabImports">#REF!</definedName>
    <definedName name="Table" localSheetId="1">#REF!</definedName>
    <definedName name="Table" localSheetId="10">#REF!</definedName>
    <definedName name="Table" localSheetId="1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10">#REF!</definedName>
    <definedName name="Table_3._Moldova__Balance_of_Payments__1994_98" localSheetId="1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10">#REF!</definedName>
    <definedName name="Table_4.__Moldova____Monetary_Survey_and_Projections__1994_98_1" localSheetId="1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10">#REF!</definedName>
    <definedName name="Table_6.__Moldova__Balance_of_Payments__1994_98" localSheetId="1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10">#REF!</definedName>
    <definedName name="Table129" localSheetId="11">#REF!</definedName>
    <definedName name="Table129" localSheetId="2">#REF!</definedName>
    <definedName name="Table129">#REF!</definedName>
    <definedName name="table130" localSheetId="1">#REF!</definedName>
    <definedName name="table130" localSheetId="10">#REF!</definedName>
    <definedName name="table130" localSheetId="11">#REF!</definedName>
    <definedName name="table130" localSheetId="2">#REF!</definedName>
    <definedName name="table130">#REF!</definedName>
    <definedName name="Table135" localSheetId="1">#REF!,[21]Contents!$A$87:$H$247</definedName>
    <definedName name="Table135" localSheetId="10">#REF!,[16]Contents!$A$87:$H$247</definedName>
    <definedName name="Table135" localSheetId="11">#REF!,[16]Contents!$A$87:$H$247</definedName>
    <definedName name="Table135" localSheetId="12">#REF!,[16]Contents!$A$87:$H$247</definedName>
    <definedName name="Table135" localSheetId="2">#REF!,[21]Contents!$A$87:$H$247</definedName>
    <definedName name="Table135">#REF!,[6]Contents!$A$87:$H$247</definedName>
    <definedName name="Table16_2000" localSheetId="1">#REF!</definedName>
    <definedName name="Table16_2000" localSheetId="10">#REF!</definedName>
    <definedName name="Table16_2000" localSheetId="11">#REF!</definedName>
    <definedName name="Table16_2000" localSheetId="12">#REF!</definedName>
    <definedName name="Table16_2000" localSheetId="2">#REF!</definedName>
    <definedName name="Table16_2000">#REF!</definedName>
    <definedName name="Table17" localSheetId="1">#REF!</definedName>
    <definedName name="Table17" localSheetId="10">#REF!</definedName>
    <definedName name="Table17" localSheetId="11">#REF!</definedName>
    <definedName name="Table17" localSheetId="2">#REF!</definedName>
    <definedName name="Table17">#REF!</definedName>
    <definedName name="Table19" localSheetId="1">#REF!</definedName>
    <definedName name="Table19" localSheetId="10">#REF!</definedName>
    <definedName name="Table19" localSheetId="11">#REF!</definedName>
    <definedName name="Table19" localSheetId="2">#REF!</definedName>
    <definedName name="Table19">#REF!</definedName>
    <definedName name="Table20" localSheetId="1">#REF!</definedName>
    <definedName name="Table20" localSheetId="10">#REF!</definedName>
    <definedName name="Table20" localSheetId="11">#REF!</definedName>
    <definedName name="Table20" localSheetId="2">#REF!</definedName>
    <definedName name="Table20">#REF!</definedName>
    <definedName name="Table21" localSheetId="1">#REF!,[20]Contents!$A$87:$H$247</definedName>
    <definedName name="Table21" localSheetId="10">#REF!,[14]Contents!$A$87:$H$247</definedName>
    <definedName name="Table21" localSheetId="11">#REF!,[14]Contents!$A$87:$H$247</definedName>
    <definedName name="Table21" localSheetId="12">#REF!,[14]Contents!$A$87:$H$247</definedName>
    <definedName name="Table21" localSheetId="2">#REF!,[20]Contents!$A$87:$H$247</definedName>
    <definedName name="Table21">#REF!,[7]Contents!$A$87:$H$247</definedName>
    <definedName name="Table22" localSheetId="1">#REF!</definedName>
    <definedName name="Table22" localSheetId="10">#REF!</definedName>
    <definedName name="Table22" localSheetId="11">#REF!</definedName>
    <definedName name="Table22" localSheetId="12">#REF!</definedName>
    <definedName name="Table22" localSheetId="2">#REF!</definedName>
    <definedName name="Table22">#REF!</definedName>
    <definedName name="Table23" localSheetId="1">#REF!</definedName>
    <definedName name="Table23" localSheetId="10">#REF!</definedName>
    <definedName name="Table23" localSheetId="11">#REF!</definedName>
    <definedName name="Table23" localSheetId="2">#REF!</definedName>
    <definedName name="Table23">#REF!</definedName>
    <definedName name="Table24" localSheetId="1">#REF!</definedName>
    <definedName name="Table24" localSheetId="10">#REF!</definedName>
    <definedName name="Table24" localSheetId="11">#REF!</definedName>
    <definedName name="Table24" localSheetId="2">#REF!</definedName>
    <definedName name="Table24">#REF!</definedName>
    <definedName name="Table25" localSheetId="1">#REF!</definedName>
    <definedName name="Table25" localSheetId="10">#REF!</definedName>
    <definedName name="Table25" localSheetId="11">#REF!</definedName>
    <definedName name="Table25" localSheetId="2">#REF!</definedName>
    <definedName name="Table25">#REF!</definedName>
    <definedName name="Table26" localSheetId="1">#REF!</definedName>
    <definedName name="Table26" localSheetId="10">#REF!</definedName>
    <definedName name="Table26" localSheetId="11">#REF!</definedName>
    <definedName name="Table26" localSheetId="2">#REF!</definedName>
    <definedName name="Table26">#REF!</definedName>
    <definedName name="Table27" localSheetId="1">#REF!</definedName>
    <definedName name="Table27" localSheetId="10">#REF!</definedName>
    <definedName name="Table27" localSheetId="11">#REF!</definedName>
    <definedName name="Table27" localSheetId="2">#REF!</definedName>
    <definedName name="Table27">#REF!</definedName>
    <definedName name="Table28" localSheetId="1">#REF!</definedName>
    <definedName name="Table28" localSheetId="10">#REF!</definedName>
    <definedName name="Table28" localSheetId="11">#REF!</definedName>
    <definedName name="Table28" localSheetId="2">#REF!</definedName>
    <definedName name="Table28">#REF!</definedName>
    <definedName name="Table29" localSheetId="1">#REF!</definedName>
    <definedName name="Table29" localSheetId="10">#REF!</definedName>
    <definedName name="Table29" localSheetId="11">#REF!</definedName>
    <definedName name="Table29" localSheetId="2">#REF!</definedName>
    <definedName name="Table29">#REF!</definedName>
    <definedName name="Table30" localSheetId="1">#REF!</definedName>
    <definedName name="Table30" localSheetId="10">#REF!</definedName>
    <definedName name="Table30" localSheetId="11">#REF!</definedName>
    <definedName name="Table30" localSheetId="2">#REF!</definedName>
    <definedName name="Table30">#REF!</definedName>
    <definedName name="Table31" localSheetId="1">#REF!</definedName>
    <definedName name="Table31" localSheetId="10">#REF!</definedName>
    <definedName name="Table31" localSheetId="11">#REF!</definedName>
    <definedName name="Table31" localSheetId="2">#REF!</definedName>
    <definedName name="Table31">#REF!</definedName>
    <definedName name="Table32" localSheetId="1">#REF!</definedName>
    <definedName name="Table32" localSheetId="10">#REF!</definedName>
    <definedName name="Table32" localSheetId="11">#REF!</definedName>
    <definedName name="Table32" localSheetId="2">#REF!</definedName>
    <definedName name="Table32">#REF!</definedName>
    <definedName name="Table33" localSheetId="1">#REF!</definedName>
    <definedName name="Table33" localSheetId="10">#REF!</definedName>
    <definedName name="Table33" localSheetId="11">#REF!</definedName>
    <definedName name="Table33" localSheetId="2">#REF!</definedName>
    <definedName name="Table33">#REF!</definedName>
    <definedName name="Table330" localSheetId="1">#REF!</definedName>
    <definedName name="Table330" localSheetId="10">#REF!</definedName>
    <definedName name="Table330" localSheetId="11">#REF!</definedName>
    <definedName name="Table330" localSheetId="2">#REF!</definedName>
    <definedName name="Table330">#REF!</definedName>
    <definedName name="Table336" localSheetId="1">#REF!</definedName>
    <definedName name="Table336" localSheetId="10">#REF!</definedName>
    <definedName name="Table336" localSheetId="11">#REF!</definedName>
    <definedName name="Table336" localSheetId="2">#REF!</definedName>
    <definedName name="Table336">#REF!</definedName>
    <definedName name="Table34" localSheetId="1">#REF!</definedName>
    <definedName name="Table34" localSheetId="10">#REF!</definedName>
    <definedName name="Table34" localSheetId="11">#REF!</definedName>
    <definedName name="Table34" localSheetId="2">#REF!</definedName>
    <definedName name="Table34">#REF!</definedName>
    <definedName name="Table35" localSheetId="1">#REF!</definedName>
    <definedName name="Table35" localSheetId="10">#REF!</definedName>
    <definedName name="Table35" localSheetId="11">#REF!</definedName>
    <definedName name="Table35" localSheetId="2">#REF!</definedName>
    <definedName name="Table35">#REF!</definedName>
    <definedName name="Table36" localSheetId="1">#REF!</definedName>
    <definedName name="Table36" localSheetId="10">#REF!</definedName>
    <definedName name="Table36" localSheetId="11">#REF!</definedName>
    <definedName name="Table36" localSheetId="2">#REF!</definedName>
    <definedName name="Table36">#REF!</definedName>
    <definedName name="Table37" localSheetId="1">#REF!</definedName>
    <definedName name="Table37" localSheetId="10">#REF!</definedName>
    <definedName name="Table37" localSheetId="11">#REF!</definedName>
    <definedName name="Table37" localSheetId="2">#REF!</definedName>
    <definedName name="Table37">#REF!</definedName>
    <definedName name="Table38" localSheetId="1">#REF!</definedName>
    <definedName name="Table38" localSheetId="10">#REF!</definedName>
    <definedName name="Table38" localSheetId="11">#REF!</definedName>
    <definedName name="Table38" localSheetId="2">#REF!</definedName>
    <definedName name="Table38">#REF!</definedName>
    <definedName name="Table39" localSheetId="1">#REF!</definedName>
    <definedName name="Table39" localSheetId="10">#REF!</definedName>
    <definedName name="Table39" localSheetId="11">#REF!</definedName>
    <definedName name="Table39" localSheetId="2">#REF!</definedName>
    <definedName name="Table39">#REF!</definedName>
    <definedName name="Table40" localSheetId="1">#REF!</definedName>
    <definedName name="Table40" localSheetId="10">#REF!</definedName>
    <definedName name="Table40" localSheetId="11">#REF!</definedName>
    <definedName name="Table40" localSheetId="2">#REF!</definedName>
    <definedName name="Table40">#REF!</definedName>
    <definedName name="Table41" localSheetId="1">#REF!</definedName>
    <definedName name="Table41" localSheetId="10">#REF!</definedName>
    <definedName name="Table41" localSheetId="11">#REF!</definedName>
    <definedName name="Table41" localSheetId="2">#REF!</definedName>
    <definedName name="Table41">#REF!</definedName>
    <definedName name="Table42" localSheetId="1">#REF!</definedName>
    <definedName name="Table42" localSheetId="10">#REF!</definedName>
    <definedName name="Table42" localSheetId="11">#REF!</definedName>
    <definedName name="Table42" localSheetId="2">#REF!</definedName>
    <definedName name="Table42">#REF!</definedName>
    <definedName name="Table43" localSheetId="1">#REF!</definedName>
    <definedName name="Table43" localSheetId="10">#REF!</definedName>
    <definedName name="Table43" localSheetId="11">#REF!</definedName>
    <definedName name="Table43" localSheetId="2">#REF!</definedName>
    <definedName name="Table43">#REF!</definedName>
    <definedName name="Table44" localSheetId="1">#REF!</definedName>
    <definedName name="Table44" localSheetId="10">#REF!</definedName>
    <definedName name="Table44" localSheetId="11">#REF!</definedName>
    <definedName name="Table44" localSheetId="2">#REF!</definedName>
    <definedName name="Table44">#REF!</definedName>
    <definedName name="TabMTBOP2006" localSheetId="1">#REF!</definedName>
    <definedName name="TabMTBOP2006" localSheetId="10">#REF!</definedName>
    <definedName name="TabMTBOP2006" localSheetId="11">#REF!</definedName>
    <definedName name="TabMTBOP2006" localSheetId="2">#REF!</definedName>
    <definedName name="TabMTBOP2006">#REF!</definedName>
    <definedName name="TabMTbop2010" localSheetId="1">#REF!</definedName>
    <definedName name="TabMTbop2010" localSheetId="10">#REF!</definedName>
    <definedName name="TabMTbop2010" localSheetId="11">#REF!</definedName>
    <definedName name="TabMTbop2010" localSheetId="2">#REF!</definedName>
    <definedName name="TabMTbop2010">#REF!</definedName>
    <definedName name="TabMTdebt" localSheetId="1">#REF!</definedName>
    <definedName name="TabMTdebt" localSheetId="10">#REF!</definedName>
    <definedName name="TabMTdebt" localSheetId="1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10">#REF!</definedName>
    <definedName name="TabNonfactorServices_and_Income" localSheetId="1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10">#REF!</definedName>
    <definedName name="TabOutMon" localSheetId="1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10">#REF!</definedName>
    <definedName name="TabsimplifiedBOP" localSheetId="1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10">#REF!</definedName>
    <definedName name="TaxArrears" localSheetId="11">#REF!</definedName>
    <definedName name="TaxArrears" localSheetId="2">#REF!</definedName>
    <definedName name="TaxArrears">#REF!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0">#REF!</definedName>
    <definedName name="Test" localSheetId="11">#REF!</definedName>
    <definedName name="Test">#REF!</definedName>
    <definedName name="Test1" localSheetId="10">#REF!</definedName>
    <definedName name="Test1" localSheetId="11">#REF!</definedName>
    <definedName name="Test1">#REF!</definedName>
    <definedName name="Trade_balance" localSheetId="1">#REF!</definedName>
    <definedName name="Trade_balance" localSheetId="10">#REF!</definedName>
    <definedName name="Trade_balance" localSheetId="11">#REF!</definedName>
    <definedName name="Trade_balance" localSheetId="12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10">#REF!</definedName>
    <definedName name="trade_figure" localSheetId="11">#REF!</definedName>
    <definedName name="trade_figure" localSheetId="2">#REF!</definedName>
    <definedName name="trade_figure">#REF!</definedName>
    <definedName name="_UKR1" localSheetId="1">#REF!</definedName>
    <definedName name="_UKR1" localSheetId="10">#REF!</definedName>
    <definedName name="_UKR1" localSheetId="11">#REF!</definedName>
    <definedName name="_UKR1" localSheetId="12">#REF!</definedName>
    <definedName name="_UKR1" localSheetId="2">#REF!</definedName>
    <definedName name="__UKR1">#REF!</definedName>
    <definedName name="_UKR2" localSheetId="1">#REF!</definedName>
    <definedName name="_UKR2" localSheetId="10">#REF!</definedName>
    <definedName name="_UKR2" localSheetId="11">#REF!</definedName>
    <definedName name="_UKR2" localSheetId="12">#REF!</definedName>
    <definedName name="_UKR2" localSheetId="2">#REF!</definedName>
    <definedName name="__UKR2">#REF!</definedName>
    <definedName name="_UKR3" localSheetId="1">#REF!</definedName>
    <definedName name="_UKR3" localSheetId="10">#REF!</definedName>
    <definedName name="_UKR3" localSheetId="11">#REF!</definedName>
    <definedName name="_UKR3" localSheetId="12">#REF!</definedName>
    <definedName name="_UKR3" localSheetId="2">#REF!</definedName>
    <definedName name="__UKR3">#REF!</definedName>
    <definedName name="Uploaded_Currency">[3]Control!$F$17</definedName>
    <definedName name="Uploaded_Scale">[3]Control!$F$18</definedName>
    <definedName name="wrn.BOP_MIDTERM." localSheetId="9" hidden="1">{"BOP_TAB",#N/A,FALSE,"N";"MIDTERM_TAB",#N/A,FALSE,"O"}</definedName>
    <definedName name="wrn.BOP_MIDTERM." localSheetId="1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9" hidden="1">{"MONA",#N/A,FALSE,"S"}</definedName>
    <definedName name="wrn.MONA." localSheetId="1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9" hidden="1">{"WEO",#N/A,FALSE,"T"}</definedName>
    <definedName name="wrn.WEO." localSheetId="1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10">#REF!</definedName>
    <definedName name="zGDPgrowth" localSheetId="11">#REF!</definedName>
    <definedName name="zGDPgrowth" localSheetId="12">#REF!</definedName>
    <definedName name="zGDPgrowth" localSheetId="2">#REF!</definedName>
    <definedName name="zGDPgrowth">#REF!</definedName>
    <definedName name="zIGNFS" localSheetId="1">#REF!</definedName>
    <definedName name="zIGNFS" localSheetId="10">#REF!</definedName>
    <definedName name="zIGNFS" localSheetId="11">#REF!</definedName>
    <definedName name="zIGNFS" localSheetId="2">#REF!</definedName>
    <definedName name="zIGNFS">#REF!</definedName>
    <definedName name="zImports" localSheetId="1">#REF!</definedName>
    <definedName name="zImports" localSheetId="10">#REF!</definedName>
    <definedName name="zImports" localSheetId="11">#REF!</definedName>
    <definedName name="zImports" localSheetId="2">#REF!</definedName>
    <definedName name="zImports">#REF!</definedName>
    <definedName name="zLiborUS" localSheetId="1">#REF!</definedName>
    <definedName name="zLiborUS" localSheetId="10">#REF!</definedName>
    <definedName name="zLiborUS" localSheetId="11">#REF!</definedName>
    <definedName name="zLiborUS" localSheetId="2">#REF!</definedName>
    <definedName name="zLiborUS">#REF!</definedName>
    <definedName name="zReserves">[9]oth!$A$17:$IV$17</definedName>
    <definedName name="zRoWCPIchange" localSheetId="1">#REF!</definedName>
    <definedName name="zRoWCPIchange" localSheetId="10">#REF!</definedName>
    <definedName name="zRoWCPIchange" localSheetId="11">#REF!</definedName>
    <definedName name="zRoWCPIchange" localSheetId="12">#REF!</definedName>
    <definedName name="zRoWCPIchange" localSheetId="2">#REF!</definedName>
    <definedName name="zRoWCPIchange">#REF!</definedName>
    <definedName name="zSDReRate">[9]ass!$A$24:$IV$24</definedName>
    <definedName name="zXGNFS" localSheetId="1">#REF!</definedName>
    <definedName name="zXGNFS" localSheetId="10">#REF!</definedName>
    <definedName name="zXGNFS" localSheetId="11">#REF!</definedName>
    <definedName name="zXGNFS" localSheetId="12">#REF!</definedName>
    <definedName name="zXGNFS" localSheetId="2">#REF!</definedName>
    <definedName name="zXGNFS">#REF!</definedName>
    <definedName name="ААААААААААААААААА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9" hidden="1">{"WEO",#N/A,FALSE,"T"}</definedName>
    <definedName name="ААААААААААААААААААААААААААААААААА" localSheetId="1" hidden="1">{"WEO",#N/A,FALSE,"T"}</definedName>
    <definedName name="ААААААААААААААААААААААААААААААААА" localSheetId="10" hidden="1">{"WEO",#N/A,FALSE,"T"}</definedName>
    <definedName name="ААААААААААААААААААААААААААААААААА" localSheetId="11" hidden="1">{"WEO",#N/A,FALSE,"T"}</definedName>
    <definedName name="ААААААААААААААААААААААААААААААААА" localSheetId="12" hidden="1">{"WEO",#N/A,FALSE,"T"}</definedName>
    <definedName name="ААААААААААААААААААААААААААААААААА" localSheetId="13" hidden="1">{"WEO",#N/A,FALSE,"T"}</definedName>
    <definedName name="ААААААААААААААААААААААААААААААААА" localSheetId="14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localSheetId="6" hidden="1">{"WEO",#N/A,FALSE,"T"}</definedName>
    <definedName name="ААААААААААААААААААААААААААААААААА" localSheetId="7" hidden="1">{"WEO",#N/A,FALSE,"T"}</definedName>
    <definedName name="ААААААААААААААААААААААААААААААААА" localSheetId="8" hidden="1">{"WEO",#N/A,FALSE,"T"}</definedName>
    <definedName name="ААААААААААААААААААААААААААААААААА" hidden="1">{"WEO",#N/A,FALSE,"T"}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_xlnm.Print_Titles" localSheetId="9">' 1.9 '!$1:$5</definedName>
    <definedName name="квефі" localSheetId="9" hidden="1">{#N/A,#N/A,FALSE,"I";#N/A,#N/A,FALSE,"J";#N/A,#N/A,FALSE,"K";#N/A,#N/A,FALSE,"L";#N/A,#N/A,FALSE,"M";#N/A,#N/A,FALSE,"N";#N/A,#N/A,FALSE,"O"}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10" hidden="1">{#N/A,#N/A,FALSE,"I";#N/A,#N/A,FALSE,"J";#N/A,#N/A,FALSE,"K";#N/A,#N/A,FALSE,"L";#N/A,#N/A,FALSE,"M";#N/A,#N/A,FALSE,"N";#N/A,#N/A,FALSE,"O"}</definedName>
    <definedName name="квефі" localSheetId="11" hidden="1">{#N/A,#N/A,FALSE,"I";#N/A,#N/A,FALSE,"J";#N/A,#N/A,FALSE,"K";#N/A,#N/A,FALSE,"L";#N/A,#N/A,FALSE,"M";#N/A,#N/A,FALSE,"N";#N/A,#N/A,FALSE,"O"}</definedName>
    <definedName name="квефі" localSheetId="12" hidden="1">{#N/A,#N/A,FALSE,"I";#N/A,#N/A,FALSE,"J";#N/A,#N/A,FALSE,"K";#N/A,#N/A,FALSE,"L";#N/A,#N/A,FALSE,"M";#N/A,#N/A,FALSE,"N";#N/A,#N/A,FALSE,"O"}</definedName>
    <definedName name="квефі" localSheetId="13" hidden="1">{#N/A,#N/A,FALSE,"I";#N/A,#N/A,FALSE,"J";#N/A,#N/A,FALSE,"K";#N/A,#N/A,FALSE,"L";#N/A,#N/A,FALSE,"M";#N/A,#N/A,FALSE,"N";#N/A,#N/A,FALSE,"O"}</definedName>
    <definedName name="квефі" localSheetId="14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localSheetId="6" hidden="1">{#N/A,#N/A,FALSE,"I";#N/A,#N/A,FALSE,"J";#N/A,#N/A,FALSE,"K";#N/A,#N/A,FALSE,"L";#N/A,#N/A,FALSE,"M";#N/A,#N/A,FALSE,"N";#N/A,#N/A,FALSE,"O"}</definedName>
    <definedName name="квефі" localSheetId="7" hidden="1">{#N/A,#N/A,FALSE,"I";#N/A,#N/A,FALSE,"J";#N/A,#N/A,FALSE,"K";#N/A,#N/A,FALSE,"L";#N/A,#N/A,FALSE,"M";#N/A,#N/A,FALSE,"N";#N/A,#N/A,FALSE,"O"}</definedName>
    <definedName name="квефі" localSheetId="8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9">' 1.9 '!$A$1:$U$189</definedName>
    <definedName name="_xlnm.Print_Area" localSheetId="0">'1'!$A$1:$O$30</definedName>
    <definedName name="_xlnm.Print_Area" localSheetId="1">'1.1.'!$A$1:$O$41</definedName>
    <definedName name="_xlnm.Print_Area" localSheetId="10">'1.10. '!$A$2:$AE$25</definedName>
    <definedName name="_xlnm.Print_Area" localSheetId="11">'1.11'!$A$1:$AE$24</definedName>
    <definedName name="_xlnm.Print_Area" localSheetId="12">'1.12'!$A$1:$G$43</definedName>
    <definedName name="_xlnm.Print_Area" localSheetId="13">'1.13'!$A$1:$W$44</definedName>
    <definedName name="_xlnm.Print_Area" localSheetId="14">'1.14 '!$A$1:$W$44</definedName>
    <definedName name="_xlnm.Print_Area" localSheetId="2">'1.2.'!$A$1:$O$41</definedName>
    <definedName name="_xlnm.Print_Area" localSheetId="3">'1.3.'!$A$1:$K$26</definedName>
    <definedName name="_xlnm.Print_Area" localSheetId="4">'1.4.'!$A$1:$K$47</definedName>
    <definedName name="_xlnm.Print_Area" localSheetId="5">'1.5.'!$A$1:$K$42</definedName>
    <definedName name="_xlnm.Print_Area" localSheetId="6">'1.6.'!$A$1:$K$24</definedName>
    <definedName name="_xlnm.Print_Area" localSheetId="7">'1.7.'!$A$1:$K$47</definedName>
    <definedName name="_xlnm.Print_Area" localSheetId="8">'1.8.'!$A$1:$K$41</definedName>
    <definedName name="_xlnm.Print_Area">#REF!</definedName>
    <definedName name="Область_печати_ИМ" localSheetId="1">#REF!</definedName>
    <definedName name="Область_печати_ИМ" localSheetId="10">#REF!</definedName>
    <definedName name="Область_печати_ИМ" localSheetId="11">#REF!</definedName>
    <definedName name="Область_печати_ИМ" localSheetId="2">#REF!</definedName>
    <definedName name="Область_печати_ИМ">#REF!</definedName>
    <definedName name="п" localSheetId="9" hidden="1">{"MONA",#N/A,FALSE,"S"}</definedName>
    <definedName name="п" localSheetId="1" hidden="1">{"MONA",#N/A,FALSE,"S"}</definedName>
    <definedName name="п" localSheetId="10" hidden="1">{"MONA",#N/A,FALSE,"S"}</definedName>
    <definedName name="п" localSheetId="11" hidden="1">{"MONA",#N/A,FALSE,"S"}</definedName>
    <definedName name="п" localSheetId="12" hidden="1">{"MONA",#N/A,FALSE,"S"}</definedName>
    <definedName name="п" localSheetId="13" hidden="1">{"MONA",#N/A,FALSE,"S"}</definedName>
    <definedName name="п" localSheetId="14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localSheetId="6" hidden="1">{"MONA",#N/A,FALSE,"S"}</definedName>
    <definedName name="п" localSheetId="7" hidden="1">{"MONA",#N/A,FALSE,"S"}</definedName>
    <definedName name="п" localSheetId="8" hidden="1">{"MONA",#N/A,FALSE,"S"}</definedName>
    <definedName name="п" hidden="1">{"MONA",#N/A,FALSE,"S"}</definedName>
    <definedName name="ппппппппппп" localSheetId="9" hidden="1">{#N/A,#N/A,FALSE,"SimInp1";#N/A,#N/A,FALSE,"SimInp2";#N/A,#N/A,FALSE,"SimOut1";#N/A,#N/A,FALSE,"SimOut2";#N/A,#N/A,FALSE,"SimOut3";#N/A,#N/A,FALSE,"SimOut4";#N/A,#N/A,FALSE,"SimOut5"}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10" hidden="1">{#N/A,#N/A,FALSE,"SimInp1";#N/A,#N/A,FALSE,"SimInp2";#N/A,#N/A,FALSE,"SimOut1";#N/A,#N/A,FALSE,"SimOut2";#N/A,#N/A,FALSE,"SimOut3";#N/A,#N/A,FALSE,"SimOut4";#N/A,#N/A,FALSE,"SimOut5"}</definedName>
    <definedName name="ппппппппппп" localSheetId="11" hidden="1">{#N/A,#N/A,FALSE,"SimInp1";#N/A,#N/A,FALSE,"SimInp2";#N/A,#N/A,FALSE,"SimOut1";#N/A,#N/A,FALSE,"SimOut2";#N/A,#N/A,FALSE,"SimOut3";#N/A,#N/A,FALSE,"SimOut4";#N/A,#N/A,FALSE,"SimOut5"}</definedName>
    <definedName name="ппппппппппп" localSheetId="12" hidden="1">{#N/A,#N/A,FALSE,"SimInp1";#N/A,#N/A,FALSE,"SimInp2";#N/A,#N/A,FALSE,"SimOut1";#N/A,#N/A,FALSE,"SimOut2";#N/A,#N/A,FALSE,"SimOut3";#N/A,#N/A,FALSE,"SimOut4";#N/A,#N/A,FALSE,"SimOut5"}</definedName>
    <definedName name="ппппппппппп" localSheetId="13" hidden="1">{#N/A,#N/A,FALSE,"SimInp1";#N/A,#N/A,FALSE,"SimInp2";#N/A,#N/A,FALSE,"SimOut1";#N/A,#N/A,FALSE,"SimOut2";#N/A,#N/A,FALSE,"SimOut3";#N/A,#N/A,FALSE,"SimOut4";#N/A,#N/A,FALSE,"SimOut5"}</definedName>
    <definedName name="ппппппппппп" localSheetId="14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localSheetId="6" hidden="1">{#N/A,#N/A,FALSE,"SimInp1";#N/A,#N/A,FALSE,"SimInp2";#N/A,#N/A,FALSE,"SimOut1";#N/A,#N/A,FALSE,"SimOut2";#N/A,#N/A,FALSE,"SimOut3";#N/A,#N/A,FALSE,"SimOut4";#N/A,#N/A,FALSE,"SimOut5"}</definedName>
    <definedName name="ппппппппппп" localSheetId="7" hidden="1">{#N/A,#N/A,FALSE,"SimInp1";#N/A,#N/A,FALSE,"SimInp2";#N/A,#N/A,FALSE,"SimOut1";#N/A,#N/A,FALSE,"SimOut2";#N/A,#N/A,FALSE,"SimOut3";#N/A,#N/A,FALSE,"SimOut4";#N/A,#N/A,FALSE,"SimOut5"}</definedName>
    <definedName name="ппппппппппп" localSheetId="8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9" hidden="1">{#N/A,#N/A,FALSE,"I";#N/A,#N/A,FALSE,"J";#N/A,#N/A,FALSE,"K";#N/A,#N/A,FALSE,"L";#N/A,#N/A,FALSE,"M";#N/A,#N/A,FALSE,"N";#N/A,#N/A,FALSE,"O"}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10" hidden="1">{#N/A,#N/A,FALSE,"I";#N/A,#N/A,FALSE,"J";#N/A,#N/A,FALSE,"K";#N/A,#N/A,FALSE,"L";#N/A,#N/A,FALSE,"M";#N/A,#N/A,FALSE,"N";#N/A,#N/A,FALSE,"O"}</definedName>
    <definedName name="росія" localSheetId="11" hidden="1">{#N/A,#N/A,FALSE,"I";#N/A,#N/A,FALSE,"J";#N/A,#N/A,FALSE,"K";#N/A,#N/A,FALSE,"L";#N/A,#N/A,FALSE,"M";#N/A,#N/A,FALSE,"N";#N/A,#N/A,FALSE,"O"}</definedName>
    <definedName name="росія" localSheetId="12" hidden="1">{#N/A,#N/A,FALSE,"I";#N/A,#N/A,FALSE,"J";#N/A,#N/A,FALSE,"K";#N/A,#N/A,FALSE,"L";#N/A,#N/A,FALSE,"M";#N/A,#N/A,FALSE,"N";#N/A,#N/A,FALSE,"O"}</definedName>
    <definedName name="росія" localSheetId="13" hidden="1">{#N/A,#N/A,FALSE,"I";#N/A,#N/A,FALSE,"J";#N/A,#N/A,FALSE,"K";#N/A,#N/A,FALSE,"L";#N/A,#N/A,FALSE,"M";#N/A,#N/A,FALSE,"N";#N/A,#N/A,FALSE,"O"}</definedName>
    <definedName name="росія" localSheetId="14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localSheetId="6" hidden="1">{#N/A,#N/A,FALSE,"I";#N/A,#N/A,FALSE,"J";#N/A,#N/A,FALSE,"K";#N/A,#N/A,FALSE,"L";#N/A,#N/A,FALSE,"M";#N/A,#N/A,FALSE,"N";#N/A,#N/A,FALSE,"O"}</definedName>
    <definedName name="росія" localSheetId="7" hidden="1">{#N/A,#N/A,FALSE,"I";#N/A,#N/A,FALSE,"J";#N/A,#N/A,FALSE,"K";#N/A,#N/A,FALSE,"L";#N/A,#N/A,FALSE,"M";#N/A,#N/A,FALSE,"N";#N/A,#N/A,FALSE,"O"}</definedName>
    <definedName name="росія" localSheetId="8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9" hidden="1">{"MONA",#N/A,FALSE,"S"}</definedName>
    <definedName name="ррпеак" localSheetId="1" hidden="1">{"MONA",#N/A,FALSE,"S"}</definedName>
    <definedName name="ррпеак" localSheetId="10" hidden="1">{"MONA",#N/A,FALSE,"S"}</definedName>
    <definedName name="ррпеак" localSheetId="11" hidden="1">{"MONA",#N/A,FALSE,"S"}</definedName>
    <definedName name="ррпеак" localSheetId="12" hidden="1">{"MONA",#N/A,FALSE,"S"}</definedName>
    <definedName name="ррпеак" localSheetId="13" hidden="1">{"MONA",#N/A,FALSE,"S"}</definedName>
    <definedName name="ррпеак" localSheetId="14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localSheetId="6" hidden="1">{"MONA",#N/A,FALSE,"S"}</definedName>
    <definedName name="ррпеак" localSheetId="7" hidden="1">{"MONA",#N/A,FALSE,"S"}</definedName>
    <definedName name="ррпеак" localSheetId="8" hidden="1">{"MONA",#N/A,FALSE,"S"}</definedName>
    <definedName name="ррпеак" hidden="1">{"MONA",#N/A,FALSE,"S"}</definedName>
    <definedName name="рррррр" localSheetId="9" hidden="1">{#N/A,#N/A,FALSE,"SimInp1";#N/A,#N/A,FALSE,"SimInp2";#N/A,#N/A,FALSE,"SimOut1";#N/A,#N/A,FALSE,"SimOut2";#N/A,#N/A,FALSE,"SimOut3";#N/A,#N/A,FALSE,"SimOut4";#N/A,#N/A,FALSE,"SimOut5"}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10" hidden="1">{#N/A,#N/A,FALSE,"SimInp1";#N/A,#N/A,FALSE,"SimInp2";#N/A,#N/A,FALSE,"SimOut1";#N/A,#N/A,FALSE,"SimOut2";#N/A,#N/A,FALSE,"SimOut3";#N/A,#N/A,FALSE,"SimOut4";#N/A,#N/A,FALSE,"SimOut5"}</definedName>
    <definedName name="рррррр" localSheetId="11" hidden="1">{#N/A,#N/A,FALSE,"SimInp1";#N/A,#N/A,FALSE,"SimInp2";#N/A,#N/A,FALSE,"SimOut1";#N/A,#N/A,FALSE,"SimOut2";#N/A,#N/A,FALSE,"SimOut3";#N/A,#N/A,FALSE,"SimOut4";#N/A,#N/A,FALSE,"SimOut5"}</definedName>
    <definedName name="рррррр" localSheetId="12" hidden="1">{#N/A,#N/A,FALSE,"SimInp1";#N/A,#N/A,FALSE,"SimInp2";#N/A,#N/A,FALSE,"SimOut1";#N/A,#N/A,FALSE,"SimOut2";#N/A,#N/A,FALSE,"SimOut3";#N/A,#N/A,FALSE,"SimOut4";#N/A,#N/A,FALSE,"SimOut5"}</definedName>
    <definedName name="рррррр" localSheetId="13" hidden="1">{#N/A,#N/A,FALSE,"SimInp1";#N/A,#N/A,FALSE,"SimInp2";#N/A,#N/A,FALSE,"SimOut1";#N/A,#N/A,FALSE,"SimOut2";#N/A,#N/A,FALSE,"SimOut3";#N/A,#N/A,FALSE,"SimOut4";#N/A,#N/A,FALSE,"SimOut5"}</definedName>
    <definedName name="рррррр" localSheetId="14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localSheetId="7" hidden="1">{#N/A,#N/A,FALSE,"SimInp1";#N/A,#N/A,FALSE,"SimInp2";#N/A,#N/A,FALSE,"SimOut1";#N/A,#N/A,FALSE,"SimOut2";#N/A,#N/A,FALSE,"SimOut3";#N/A,#N/A,FALSE,"SimOut4";#N/A,#N/A,FALSE,"SimOut5"}</definedName>
    <definedName name="рррррр" localSheetId="8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9" hidden="1">{"MONA",#N/A,FALSE,"S"}</definedName>
    <definedName name="РРРРРРРРРРРРРРРРРРРРРРРРРРР" localSheetId="1" hidden="1">{"MONA",#N/A,FALSE,"S"}</definedName>
    <definedName name="РРРРРРРРРРРРРРРРРРРРРРРРРРР" localSheetId="10" hidden="1">{"MONA",#N/A,FALSE,"S"}</definedName>
    <definedName name="РРРРРРРРРРРРРРРРРРРРРРРРРРР" localSheetId="11" hidden="1">{"MONA",#N/A,FALSE,"S"}</definedName>
    <definedName name="РРРРРРРРРРРРРРРРРРРРРРРРРРР" localSheetId="12" hidden="1">{"MONA",#N/A,FALSE,"S"}</definedName>
    <definedName name="РРРРРРРРРРРРРРРРРРРРРРРРРРР" localSheetId="13" hidden="1">{"MONA",#N/A,FALSE,"S"}</definedName>
    <definedName name="РРРРРРРРРРРРРРРРРРРРРРРРРРР" localSheetId="14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localSheetId="6" hidden="1">{"MONA",#N/A,FALSE,"S"}</definedName>
    <definedName name="РРРРРРРРРРРРРРРРРРРРРРРРРРР" localSheetId="7" hidden="1">{"MONA",#N/A,FALSE,"S"}</definedName>
    <definedName name="РРРРРРРРРРРРРРРРРРРРРРРРРРР" localSheetId="8" hidden="1">{"MONA",#N/A,FALSE,"S"}</definedName>
    <definedName name="РРРРРРРРРРРРРРРРРРРРРРРРРРР" hidden="1">{"MONA",#N/A,FALSE,"S"}</definedName>
    <definedName name="там06_2010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9" i="79" l="1"/>
  <c r="C9" i="79"/>
  <c r="C16" i="79" s="1"/>
  <c r="D9" i="79"/>
  <c r="E9" i="79"/>
  <c r="E16" i="79" s="1"/>
  <c r="F9" i="79"/>
  <c r="G9" i="79"/>
  <c r="G16" i="79" s="1"/>
  <c r="H9" i="79"/>
  <c r="I9" i="79"/>
  <c r="I16" i="79" s="1"/>
  <c r="I12" i="79" s="1"/>
  <c r="J9" i="79"/>
  <c r="K9" i="79"/>
  <c r="K16" i="79" s="1"/>
  <c r="B13" i="79"/>
  <c r="C13" i="79"/>
  <c r="D13" i="79"/>
  <c r="E13" i="79"/>
  <c r="F13" i="79"/>
  <c r="F12" i="79" s="1"/>
  <c r="G13" i="79"/>
  <c r="H13" i="79"/>
  <c r="H12" i="79" s="1"/>
  <c r="I13" i="79"/>
  <c r="J13" i="79"/>
  <c r="J12" i="79" s="1"/>
  <c r="K13" i="79"/>
  <c r="B14" i="79"/>
  <c r="C14" i="79"/>
  <c r="D14" i="79"/>
  <c r="E14" i="79"/>
  <c r="F14" i="79"/>
  <c r="G14" i="79"/>
  <c r="H14" i="79"/>
  <c r="I14" i="79"/>
  <c r="J14" i="79"/>
  <c r="K14" i="79"/>
  <c r="B15" i="79"/>
  <c r="C15" i="79"/>
  <c r="D15" i="79"/>
  <c r="E15" i="79"/>
  <c r="F15" i="79"/>
  <c r="G15" i="79"/>
  <c r="H15" i="79"/>
  <c r="I15" i="79"/>
  <c r="J15" i="79"/>
  <c r="K15" i="79"/>
  <c r="B16" i="79"/>
  <c r="D16" i="79"/>
  <c r="F16" i="79"/>
  <c r="H16" i="79"/>
  <c r="J16" i="79"/>
  <c r="C19" i="79"/>
  <c r="D19" i="79"/>
  <c r="E19" i="79"/>
  <c r="F19" i="79"/>
  <c r="G19" i="79"/>
  <c r="H19" i="79"/>
  <c r="I19" i="79"/>
  <c r="J19" i="79"/>
  <c r="K19" i="79"/>
  <c r="C20" i="79"/>
  <c r="D20" i="79"/>
  <c r="E20" i="79"/>
  <c r="F20" i="79"/>
  <c r="G20" i="79"/>
  <c r="H20" i="79"/>
  <c r="I20" i="79"/>
  <c r="J20" i="79"/>
  <c r="K20" i="79"/>
  <c r="C21" i="79"/>
  <c r="D21" i="79"/>
  <c r="E21" i="79"/>
  <c r="F21" i="79"/>
  <c r="G21" i="79"/>
  <c r="H21" i="79"/>
  <c r="I21" i="79"/>
  <c r="J21" i="79"/>
  <c r="K21" i="79"/>
  <c r="C22" i="79"/>
  <c r="D22" i="79"/>
  <c r="E22" i="79"/>
  <c r="F22" i="79"/>
  <c r="G22" i="79"/>
  <c r="H22" i="79"/>
  <c r="I22" i="79"/>
  <c r="J22" i="79"/>
  <c r="K22" i="79"/>
  <c r="B11" i="78"/>
  <c r="C11" i="78"/>
  <c r="D11" i="78"/>
  <c r="E11" i="78"/>
  <c r="F11" i="78"/>
  <c r="G11" i="78"/>
  <c r="H11" i="78"/>
  <c r="I11" i="78"/>
  <c r="J11" i="78"/>
  <c r="K11" i="78"/>
  <c r="B45" i="78"/>
  <c r="C45" i="78"/>
  <c r="D45" i="78"/>
  <c r="E45" i="78"/>
  <c r="F45" i="78"/>
  <c r="G45" i="78"/>
  <c r="H45" i="78"/>
  <c r="I45" i="78"/>
  <c r="J45" i="78"/>
  <c r="K45" i="78"/>
  <c r="B14" i="77"/>
  <c r="C14" i="77"/>
  <c r="D14" i="77"/>
  <c r="E14" i="77"/>
  <c r="F14" i="77"/>
  <c r="G14" i="77"/>
  <c r="H14" i="77"/>
  <c r="I14" i="77"/>
  <c r="J14" i="77"/>
  <c r="K14" i="77"/>
  <c r="B25" i="77"/>
  <c r="C25" i="77"/>
  <c r="D25" i="77"/>
  <c r="E25" i="77"/>
  <c r="F25" i="77"/>
  <c r="G25" i="77"/>
  <c r="H25" i="77"/>
  <c r="I25" i="77"/>
  <c r="J25" i="77"/>
  <c r="K25" i="77"/>
  <c r="B36" i="77"/>
  <c r="C36" i="77"/>
  <c r="D36" i="77"/>
  <c r="E36" i="77"/>
  <c r="F36" i="77"/>
  <c r="G36" i="77"/>
  <c r="H36" i="77"/>
  <c r="I36" i="77"/>
  <c r="J36" i="77"/>
  <c r="K36" i="77"/>
  <c r="B38" i="77"/>
  <c r="C38" i="77"/>
  <c r="D38" i="77"/>
  <c r="E38" i="77"/>
  <c r="F38" i="77"/>
  <c r="G38" i="77"/>
  <c r="H38" i="77"/>
  <c r="I38" i="77"/>
  <c r="J38" i="77"/>
  <c r="K38" i="77"/>
  <c r="B9" i="76"/>
  <c r="C9" i="76"/>
  <c r="D9" i="76"/>
  <c r="E9" i="76"/>
  <c r="F9" i="76"/>
  <c r="G9" i="76"/>
  <c r="H9" i="76"/>
  <c r="I9" i="76"/>
  <c r="J9" i="76"/>
  <c r="K9" i="76"/>
  <c r="G11" i="76"/>
  <c r="B12" i="76"/>
  <c r="B11" i="76" s="1"/>
  <c r="C12" i="76"/>
  <c r="C11" i="76" s="1"/>
  <c r="D12" i="76"/>
  <c r="D11" i="76" s="1"/>
  <c r="E12" i="76"/>
  <c r="F12" i="76"/>
  <c r="F11" i="76" s="1"/>
  <c r="G12" i="76"/>
  <c r="H12" i="76"/>
  <c r="H11" i="76" s="1"/>
  <c r="I12" i="76"/>
  <c r="J12" i="76"/>
  <c r="J11" i="76" s="1"/>
  <c r="K12" i="76"/>
  <c r="K11" i="76" s="1"/>
  <c r="B13" i="76"/>
  <c r="C13" i="76"/>
  <c r="D13" i="76"/>
  <c r="E13" i="76"/>
  <c r="F13" i="76"/>
  <c r="G13" i="76"/>
  <c r="H13" i="76"/>
  <c r="I13" i="76"/>
  <c r="J13" i="76"/>
  <c r="K13" i="76"/>
  <c r="B14" i="76"/>
  <c r="C14" i="76"/>
  <c r="D14" i="76"/>
  <c r="E14" i="76"/>
  <c r="F14" i="76"/>
  <c r="G14" i="76"/>
  <c r="H14" i="76"/>
  <c r="I14" i="76"/>
  <c r="J14" i="76"/>
  <c r="K14" i="76"/>
  <c r="B15" i="76"/>
  <c r="C15" i="76"/>
  <c r="D15" i="76"/>
  <c r="E15" i="76"/>
  <c r="F15" i="76"/>
  <c r="G15" i="76"/>
  <c r="H15" i="76"/>
  <c r="I15" i="76"/>
  <c r="J15" i="76"/>
  <c r="K15" i="76"/>
  <c r="C17" i="76"/>
  <c r="D17" i="76"/>
  <c r="E17" i="76"/>
  <c r="F17" i="76"/>
  <c r="G17" i="76"/>
  <c r="H17" i="76"/>
  <c r="I17" i="76"/>
  <c r="J17" i="76"/>
  <c r="K17" i="76"/>
  <c r="C18" i="76"/>
  <c r="D18" i="76"/>
  <c r="E18" i="76"/>
  <c r="F18" i="76"/>
  <c r="G18" i="76"/>
  <c r="H18" i="76"/>
  <c r="I18" i="76"/>
  <c r="J18" i="76"/>
  <c r="K18" i="76"/>
  <c r="C19" i="76"/>
  <c r="D19" i="76"/>
  <c r="E19" i="76"/>
  <c r="F19" i="76"/>
  <c r="G19" i="76"/>
  <c r="H19" i="76"/>
  <c r="I19" i="76"/>
  <c r="J19" i="76"/>
  <c r="K19" i="76"/>
  <c r="C20" i="76"/>
  <c r="D20" i="76"/>
  <c r="E20" i="76"/>
  <c r="F20" i="76"/>
  <c r="G20" i="76"/>
  <c r="H20" i="76"/>
  <c r="I20" i="76"/>
  <c r="J20" i="76"/>
  <c r="K20" i="76"/>
  <c r="B11" i="75"/>
  <c r="C11" i="75"/>
  <c r="D11" i="75"/>
  <c r="E11" i="75"/>
  <c r="F11" i="75"/>
  <c r="G11" i="75"/>
  <c r="H11" i="75"/>
  <c r="I11" i="75"/>
  <c r="J11" i="75"/>
  <c r="K11" i="75"/>
  <c r="B45" i="75"/>
  <c r="C45" i="75"/>
  <c r="D45" i="75"/>
  <c r="E45" i="75"/>
  <c r="F45" i="75"/>
  <c r="G45" i="75"/>
  <c r="H45" i="75"/>
  <c r="I45" i="75"/>
  <c r="J45" i="75"/>
  <c r="K45" i="75"/>
  <c r="B14" i="74"/>
  <c r="C14" i="74"/>
  <c r="D14" i="74"/>
  <c r="E14" i="74"/>
  <c r="F14" i="74"/>
  <c r="G14" i="74"/>
  <c r="H14" i="74"/>
  <c r="I14" i="74"/>
  <c r="J14" i="74"/>
  <c r="K14" i="74"/>
  <c r="B25" i="74"/>
  <c r="C25" i="74"/>
  <c r="D25" i="74"/>
  <c r="E25" i="74"/>
  <c r="F25" i="74"/>
  <c r="G25" i="74"/>
  <c r="H25" i="74"/>
  <c r="I25" i="74"/>
  <c r="J25" i="74"/>
  <c r="K25" i="74"/>
  <c r="B36" i="74"/>
  <c r="C36" i="74"/>
  <c r="D36" i="74"/>
  <c r="E36" i="74"/>
  <c r="F36" i="74"/>
  <c r="G36" i="74"/>
  <c r="H36" i="74"/>
  <c r="I36" i="74"/>
  <c r="J36" i="74"/>
  <c r="K36" i="74"/>
  <c r="B37" i="74"/>
  <c r="C37" i="74"/>
  <c r="D37" i="74"/>
  <c r="E37" i="74"/>
  <c r="F37" i="74"/>
  <c r="G37" i="74"/>
  <c r="H37" i="74"/>
  <c r="I37" i="74"/>
  <c r="J37" i="74"/>
  <c r="K37" i="74"/>
  <c r="M6" i="57"/>
  <c r="T29" i="57"/>
  <c r="B6" i="57"/>
  <c r="C6" i="57"/>
  <c r="D6" i="57"/>
  <c r="E6" i="57"/>
  <c r="G6" i="57"/>
  <c r="H6" i="57"/>
  <c r="I6" i="57"/>
  <c r="J6" i="57"/>
  <c r="K6" i="57"/>
  <c r="L6" i="57"/>
  <c r="N6" i="57"/>
  <c r="O6" i="57"/>
  <c r="P6" i="57"/>
  <c r="Q6" i="57"/>
  <c r="R6" i="57"/>
  <c r="S6" i="57"/>
  <c r="T6" i="57"/>
  <c r="B7" i="57"/>
  <c r="C7" i="57"/>
  <c r="D7" i="57"/>
  <c r="D19" i="57" s="1"/>
  <c r="E7" i="57"/>
  <c r="F7" i="57"/>
  <c r="G7" i="57"/>
  <c r="H7" i="57"/>
  <c r="I7" i="57"/>
  <c r="J7" i="57"/>
  <c r="L7" i="57"/>
  <c r="M7" i="57"/>
  <c r="N7" i="57"/>
  <c r="O7" i="57"/>
  <c r="P7" i="57"/>
  <c r="Q7" i="57"/>
  <c r="R7" i="57"/>
  <c r="S7" i="57"/>
  <c r="T7" i="57"/>
  <c r="B8" i="57"/>
  <c r="C8" i="57"/>
  <c r="D8" i="57"/>
  <c r="D20" i="57" s="1"/>
  <c r="E8" i="57"/>
  <c r="F8" i="57"/>
  <c r="G8" i="57"/>
  <c r="H8" i="57"/>
  <c r="I8" i="57"/>
  <c r="J8" i="57"/>
  <c r="L8" i="57"/>
  <c r="M8" i="57"/>
  <c r="N8" i="57"/>
  <c r="O8" i="57"/>
  <c r="P8" i="57"/>
  <c r="Q8" i="57"/>
  <c r="R8" i="57"/>
  <c r="S8" i="57"/>
  <c r="T8" i="57"/>
  <c r="B9" i="57"/>
  <c r="C9" i="57"/>
  <c r="D9" i="57"/>
  <c r="D21" i="57" s="1"/>
  <c r="E9" i="57"/>
  <c r="F9" i="57"/>
  <c r="G78" i="57"/>
  <c r="G9" i="57"/>
  <c r="H78" i="57"/>
  <c r="H9" i="57"/>
  <c r="H21" i="57" s="1"/>
  <c r="I78" i="57"/>
  <c r="I9" i="57"/>
  <c r="I21" i="57" s="1"/>
  <c r="J78" i="57"/>
  <c r="J9" i="57"/>
  <c r="L78" i="57"/>
  <c r="L9" i="57" s="1"/>
  <c r="M78" i="57"/>
  <c r="M9" i="57" s="1"/>
  <c r="N78" i="57"/>
  <c r="N9" i="57" s="1"/>
  <c r="O78" i="57"/>
  <c r="O9" i="57" s="1"/>
  <c r="O21" i="57" s="1"/>
  <c r="Q78" i="57"/>
  <c r="Q9" i="57"/>
  <c r="R78" i="57"/>
  <c r="R9" i="57"/>
  <c r="S78" i="57"/>
  <c r="S9" i="57"/>
  <c r="S21" i="57" s="1"/>
  <c r="T78" i="57"/>
  <c r="T9" i="57"/>
  <c r="B10" i="57"/>
  <c r="B22" i="57" s="1"/>
  <c r="C10" i="57"/>
  <c r="D10" i="57"/>
  <c r="D22" i="57" s="1"/>
  <c r="E10" i="57"/>
  <c r="F10" i="57"/>
  <c r="G10" i="57"/>
  <c r="H10" i="57"/>
  <c r="I10" i="57"/>
  <c r="J10" i="57"/>
  <c r="J22" i="57" s="1"/>
  <c r="L10" i="57"/>
  <c r="M10" i="57"/>
  <c r="N10" i="57"/>
  <c r="O10" i="57"/>
  <c r="P10" i="57"/>
  <c r="Q10" i="57"/>
  <c r="R10" i="57"/>
  <c r="S10" i="57"/>
  <c r="T10" i="57"/>
  <c r="B11" i="57"/>
  <c r="B23" i="57" s="1"/>
  <c r="C11" i="57"/>
  <c r="D11" i="57"/>
  <c r="D23" i="57" s="1"/>
  <c r="E11" i="57"/>
  <c r="F11" i="57"/>
  <c r="G11" i="57"/>
  <c r="H11" i="57"/>
  <c r="I11" i="57"/>
  <c r="J11" i="57"/>
  <c r="J23" i="57" s="1"/>
  <c r="L11" i="57"/>
  <c r="M11" i="57"/>
  <c r="N11" i="57"/>
  <c r="O11" i="57"/>
  <c r="P11" i="57"/>
  <c r="Q11" i="57"/>
  <c r="R11" i="57"/>
  <c r="S11" i="57"/>
  <c r="T11" i="57"/>
  <c r="B12" i="57"/>
  <c r="B24" i="57" s="1"/>
  <c r="C12" i="57"/>
  <c r="D12" i="57"/>
  <c r="D24" i="57" s="1"/>
  <c r="E12" i="57"/>
  <c r="F12" i="57"/>
  <c r="G12" i="57"/>
  <c r="H12" i="57"/>
  <c r="I12" i="57"/>
  <c r="J12" i="57"/>
  <c r="J24" i="57" s="1"/>
  <c r="L12" i="57"/>
  <c r="M12" i="57"/>
  <c r="N12" i="57"/>
  <c r="O12" i="57"/>
  <c r="P12" i="57"/>
  <c r="Q12" i="57"/>
  <c r="R12" i="57"/>
  <c r="S12" i="57"/>
  <c r="T12" i="57"/>
  <c r="B13" i="57"/>
  <c r="B25" i="57" s="1"/>
  <c r="C13" i="57"/>
  <c r="D13" i="57"/>
  <c r="D25" i="57" s="1"/>
  <c r="E13" i="57"/>
  <c r="F13" i="57"/>
  <c r="G13" i="57"/>
  <c r="H13" i="57"/>
  <c r="I13" i="57"/>
  <c r="J13" i="57"/>
  <c r="J25" i="57" s="1"/>
  <c r="L13" i="57"/>
  <c r="M13" i="57"/>
  <c r="N13" i="57"/>
  <c r="O13" i="57"/>
  <c r="P13" i="57"/>
  <c r="Q13" i="57"/>
  <c r="R13" i="57"/>
  <c r="S13" i="57"/>
  <c r="T13" i="57"/>
  <c r="B14" i="57"/>
  <c r="B26" i="57" s="1"/>
  <c r="C14" i="57"/>
  <c r="D14" i="57"/>
  <c r="D26" i="57" s="1"/>
  <c r="E14" i="57"/>
  <c r="F14" i="57"/>
  <c r="G14" i="57"/>
  <c r="H14" i="57"/>
  <c r="I14" i="57"/>
  <c r="J14" i="57"/>
  <c r="J26" i="57" s="1"/>
  <c r="L14" i="57"/>
  <c r="M14" i="57"/>
  <c r="N14" i="57"/>
  <c r="O14" i="57"/>
  <c r="P14" i="57"/>
  <c r="Q14" i="57"/>
  <c r="R14" i="57"/>
  <c r="S14" i="57"/>
  <c r="T14" i="57"/>
  <c r="B15" i="57"/>
  <c r="B27" i="57" s="1"/>
  <c r="C15" i="57"/>
  <c r="D15" i="57"/>
  <c r="D27" i="57" s="1"/>
  <c r="E15" i="57"/>
  <c r="F15" i="57"/>
  <c r="G15" i="57"/>
  <c r="H15" i="57"/>
  <c r="I15" i="57"/>
  <c r="J15" i="57"/>
  <c r="J27" i="57" s="1"/>
  <c r="L15" i="57"/>
  <c r="M15" i="57"/>
  <c r="N15" i="57"/>
  <c r="O15" i="57"/>
  <c r="P15" i="57"/>
  <c r="Q15" i="57"/>
  <c r="R15" i="57"/>
  <c r="S15" i="57"/>
  <c r="T15" i="57"/>
  <c r="B16" i="57"/>
  <c r="B28" i="57" s="1"/>
  <c r="C16" i="57"/>
  <c r="D16" i="57"/>
  <c r="D28" i="57" s="1"/>
  <c r="E16" i="57"/>
  <c r="F16" i="57"/>
  <c r="G16" i="57"/>
  <c r="H16" i="57"/>
  <c r="I16" i="57"/>
  <c r="J16" i="57"/>
  <c r="J28" i="57" s="1"/>
  <c r="L16" i="57"/>
  <c r="M16" i="57"/>
  <c r="N16" i="57"/>
  <c r="O16" i="57"/>
  <c r="P16" i="57"/>
  <c r="Q16" i="57"/>
  <c r="R16" i="57"/>
  <c r="S16" i="57"/>
  <c r="T16" i="57"/>
  <c r="B19" i="57"/>
  <c r="J19" i="57"/>
  <c r="L19" i="57"/>
  <c r="M19" i="57"/>
  <c r="N19" i="57"/>
  <c r="O19" i="57"/>
  <c r="P19" i="57"/>
  <c r="Q19" i="57"/>
  <c r="R19" i="57"/>
  <c r="S19" i="57"/>
  <c r="T19" i="57"/>
  <c r="B20" i="57"/>
  <c r="J20" i="57"/>
  <c r="L20" i="57"/>
  <c r="M20" i="57"/>
  <c r="N20" i="57"/>
  <c r="O20" i="57"/>
  <c r="P20" i="57"/>
  <c r="Q20" i="57"/>
  <c r="R20" i="57"/>
  <c r="S20" i="57"/>
  <c r="T20" i="57"/>
  <c r="B21" i="57"/>
  <c r="J21" i="57"/>
  <c r="L21" i="57"/>
  <c r="N21" i="57"/>
  <c r="R21" i="57"/>
  <c r="T21" i="57"/>
  <c r="L22" i="57"/>
  <c r="M22" i="57"/>
  <c r="N22" i="57"/>
  <c r="O22" i="57"/>
  <c r="P22" i="57"/>
  <c r="Q22" i="57"/>
  <c r="R22" i="57"/>
  <c r="S22" i="57"/>
  <c r="T22" i="57"/>
  <c r="L23" i="57"/>
  <c r="M23" i="57"/>
  <c r="N23" i="57"/>
  <c r="O23" i="57"/>
  <c r="P23" i="57"/>
  <c r="Q23" i="57"/>
  <c r="R23" i="57"/>
  <c r="S23" i="57"/>
  <c r="T23" i="57"/>
  <c r="L24" i="57"/>
  <c r="M24" i="57"/>
  <c r="N24" i="57"/>
  <c r="O24" i="57"/>
  <c r="P24" i="57"/>
  <c r="Q24" i="57"/>
  <c r="R24" i="57"/>
  <c r="S24" i="57"/>
  <c r="T24" i="57"/>
  <c r="L25" i="57"/>
  <c r="M25" i="57"/>
  <c r="N25" i="57"/>
  <c r="O25" i="57"/>
  <c r="P25" i="57"/>
  <c r="Q25" i="57"/>
  <c r="R25" i="57"/>
  <c r="S25" i="57"/>
  <c r="T25" i="57"/>
  <c r="L26" i="57"/>
  <c r="M26" i="57"/>
  <c r="N26" i="57"/>
  <c r="O26" i="57"/>
  <c r="P26" i="57"/>
  <c r="Q26" i="57"/>
  <c r="R26" i="57"/>
  <c r="S26" i="57"/>
  <c r="T26" i="57"/>
  <c r="C27" i="57"/>
  <c r="E27" i="57"/>
  <c r="G27" i="57"/>
  <c r="I27" i="57"/>
  <c r="L27" i="57"/>
  <c r="M27" i="57"/>
  <c r="N27" i="57"/>
  <c r="O27" i="57"/>
  <c r="P27" i="57"/>
  <c r="Q27" i="57"/>
  <c r="R27" i="57"/>
  <c r="S27" i="57"/>
  <c r="T27" i="57"/>
  <c r="C28" i="57"/>
  <c r="E28" i="57"/>
  <c r="G28" i="57"/>
  <c r="I28" i="57"/>
  <c r="L28" i="57"/>
  <c r="M28" i="57"/>
  <c r="N28" i="57"/>
  <c r="O28" i="57"/>
  <c r="P28" i="57"/>
  <c r="Q28" i="57"/>
  <c r="R28" i="57"/>
  <c r="S28" i="57"/>
  <c r="T28" i="57"/>
  <c r="B29" i="57"/>
  <c r="C29" i="57"/>
  <c r="D29" i="57"/>
  <c r="E29" i="57"/>
  <c r="G29" i="57"/>
  <c r="H29" i="57"/>
  <c r="I29" i="57"/>
  <c r="J29" i="57"/>
  <c r="K29" i="57"/>
  <c r="L29" i="57"/>
  <c r="M29" i="57"/>
  <c r="N29" i="57"/>
  <c r="O29" i="57"/>
  <c r="Q29" i="57"/>
  <c r="R29" i="57"/>
  <c r="S29" i="57"/>
  <c r="B30" i="57"/>
  <c r="B53" i="57" s="1"/>
  <c r="C30" i="57"/>
  <c r="D30" i="57"/>
  <c r="D42" i="57" s="1"/>
  <c r="E30" i="57"/>
  <c r="F30" i="57"/>
  <c r="G30" i="57"/>
  <c r="H30" i="57"/>
  <c r="I30" i="57"/>
  <c r="J30" i="57"/>
  <c r="J53" i="57" s="1"/>
  <c r="J65" i="57" s="1"/>
  <c r="L30" i="57"/>
  <c r="M30" i="57"/>
  <c r="N30" i="57"/>
  <c r="O30" i="57"/>
  <c r="P30" i="57"/>
  <c r="Q30" i="57"/>
  <c r="R30" i="57"/>
  <c r="S30" i="57"/>
  <c r="T30" i="57"/>
  <c r="B31" i="57"/>
  <c r="B54" i="57" s="1"/>
  <c r="C31" i="57"/>
  <c r="D31" i="57"/>
  <c r="D43" i="57" s="1"/>
  <c r="E31" i="57"/>
  <c r="F31" i="57"/>
  <c r="G31" i="57"/>
  <c r="H31" i="57"/>
  <c r="I31" i="57"/>
  <c r="J31" i="57"/>
  <c r="J54" i="57" s="1"/>
  <c r="J66" i="57" s="1"/>
  <c r="L31" i="57"/>
  <c r="M31" i="57"/>
  <c r="N31" i="57"/>
  <c r="O31" i="57"/>
  <c r="P31" i="57"/>
  <c r="Q31" i="57"/>
  <c r="R31" i="57"/>
  <c r="S31" i="57"/>
  <c r="T31" i="57"/>
  <c r="B32" i="57"/>
  <c r="B55" i="57" s="1"/>
  <c r="C32" i="57"/>
  <c r="D32" i="57"/>
  <c r="D44" i="57" s="1"/>
  <c r="E32" i="57"/>
  <c r="F32" i="57"/>
  <c r="G32" i="57"/>
  <c r="H32" i="57"/>
  <c r="I32" i="57"/>
  <c r="J32" i="57"/>
  <c r="J55" i="57" s="1"/>
  <c r="J67" i="57" s="1"/>
  <c r="L32" i="57"/>
  <c r="M32" i="57"/>
  <c r="N32" i="57"/>
  <c r="O32" i="57"/>
  <c r="P32" i="57"/>
  <c r="Q32" i="57"/>
  <c r="R32" i="57"/>
  <c r="S32" i="57"/>
  <c r="T32" i="57"/>
  <c r="B33" i="57"/>
  <c r="C33" i="57"/>
  <c r="D33" i="57"/>
  <c r="D45" i="57" s="1"/>
  <c r="E33" i="57"/>
  <c r="F33" i="57"/>
  <c r="G33" i="57"/>
  <c r="H33" i="57"/>
  <c r="I33" i="57"/>
  <c r="J33" i="57"/>
  <c r="L33" i="57"/>
  <c r="M33" i="57"/>
  <c r="N33" i="57"/>
  <c r="O33" i="57"/>
  <c r="P33" i="57"/>
  <c r="Q33" i="57"/>
  <c r="R33" i="57"/>
  <c r="S33" i="57"/>
  <c r="T33" i="57"/>
  <c r="B34" i="57"/>
  <c r="C34" i="57"/>
  <c r="D34" i="57"/>
  <c r="D46" i="57" s="1"/>
  <c r="E34" i="57"/>
  <c r="F34" i="57"/>
  <c r="G34" i="57"/>
  <c r="H34" i="57"/>
  <c r="I34" i="57"/>
  <c r="J34" i="57"/>
  <c r="L34" i="57"/>
  <c r="M34" i="57"/>
  <c r="N34" i="57"/>
  <c r="O34" i="57"/>
  <c r="P34" i="57"/>
  <c r="Q34" i="57"/>
  <c r="R34" i="57"/>
  <c r="S34" i="57"/>
  <c r="T34" i="57"/>
  <c r="B35" i="57"/>
  <c r="C35" i="57"/>
  <c r="D35" i="57"/>
  <c r="D47" i="57" s="1"/>
  <c r="E35" i="57"/>
  <c r="F35" i="57"/>
  <c r="G35" i="57"/>
  <c r="H35" i="57"/>
  <c r="I35" i="57"/>
  <c r="J35" i="57"/>
  <c r="L35" i="57"/>
  <c r="M35" i="57"/>
  <c r="N35" i="57"/>
  <c r="O35" i="57"/>
  <c r="P35" i="57"/>
  <c r="Q35" i="57"/>
  <c r="R35" i="57"/>
  <c r="S35" i="57"/>
  <c r="T35" i="57"/>
  <c r="B36" i="57"/>
  <c r="C36" i="57"/>
  <c r="D36" i="57"/>
  <c r="D48" i="57" s="1"/>
  <c r="E36" i="57"/>
  <c r="F36" i="57"/>
  <c r="G36" i="57"/>
  <c r="H36" i="57"/>
  <c r="I36" i="57"/>
  <c r="J36" i="57"/>
  <c r="L36" i="57"/>
  <c r="M36" i="57"/>
  <c r="N36" i="57"/>
  <c r="O36" i="57"/>
  <c r="P36" i="57"/>
  <c r="Q36" i="57"/>
  <c r="R36" i="57"/>
  <c r="S36" i="57"/>
  <c r="T36" i="57"/>
  <c r="B37" i="57"/>
  <c r="C37" i="57"/>
  <c r="D37" i="57"/>
  <c r="D49" i="57" s="1"/>
  <c r="E37" i="57"/>
  <c r="F37" i="57"/>
  <c r="G37" i="57"/>
  <c r="H37" i="57"/>
  <c r="I37" i="57"/>
  <c r="J37" i="57"/>
  <c r="L37" i="57"/>
  <c r="M37" i="57"/>
  <c r="N37" i="57"/>
  <c r="O37" i="57"/>
  <c r="P37" i="57"/>
  <c r="Q37" i="57"/>
  <c r="R37" i="57"/>
  <c r="S37" i="57"/>
  <c r="T37" i="57"/>
  <c r="B38" i="57"/>
  <c r="C38" i="57"/>
  <c r="D38" i="57"/>
  <c r="D50" i="57" s="1"/>
  <c r="E38" i="57"/>
  <c r="F38" i="57"/>
  <c r="G38" i="57"/>
  <c r="H38" i="57"/>
  <c r="I38" i="57"/>
  <c r="J38" i="57"/>
  <c r="L38" i="57"/>
  <c r="M38" i="57"/>
  <c r="N38" i="57"/>
  <c r="O38" i="57"/>
  <c r="P38" i="57"/>
  <c r="Q38" i="57"/>
  <c r="R38" i="57"/>
  <c r="S38" i="57"/>
  <c r="T38" i="57"/>
  <c r="B39" i="57"/>
  <c r="C39" i="57"/>
  <c r="D39" i="57"/>
  <c r="D51" i="57" s="1"/>
  <c r="E39" i="57"/>
  <c r="F39" i="57"/>
  <c r="G39" i="57"/>
  <c r="H39" i="57"/>
  <c r="I39" i="57"/>
  <c r="J39" i="57"/>
  <c r="L39" i="57"/>
  <c r="M39" i="57"/>
  <c r="N39" i="57"/>
  <c r="O39" i="57"/>
  <c r="P39" i="57"/>
  <c r="Q39" i="57"/>
  <c r="R39" i="57"/>
  <c r="S39" i="57"/>
  <c r="T39" i="57"/>
  <c r="B42" i="57"/>
  <c r="J42" i="57"/>
  <c r="L42" i="57"/>
  <c r="N42" i="57"/>
  <c r="R42" i="57"/>
  <c r="T42" i="57"/>
  <c r="B43" i="57"/>
  <c r="J43" i="57"/>
  <c r="L43" i="57"/>
  <c r="N43" i="57"/>
  <c r="R43" i="57"/>
  <c r="T43" i="57"/>
  <c r="B44" i="57"/>
  <c r="J44" i="57"/>
  <c r="L44" i="57"/>
  <c r="N44" i="57"/>
  <c r="R44" i="57"/>
  <c r="T44" i="57"/>
  <c r="B45" i="57"/>
  <c r="J45" i="57"/>
  <c r="L45" i="57"/>
  <c r="N45" i="57"/>
  <c r="R45" i="57"/>
  <c r="T45" i="57"/>
  <c r="B46" i="57"/>
  <c r="J46" i="57"/>
  <c r="L46" i="57"/>
  <c r="N46" i="57"/>
  <c r="R46" i="57"/>
  <c r="T46" i="57"/>
  <c r="B47" i="57"/>
  <c r="J47" i="57"/>
  <c r="L47" i="57"/>
  <c r="N47" i="57"/>
  <c r="R47" i="57"/>
  <c r="T47" i="57"/>
  <c r="B48" i="57"/>
  <c r="J48" i="57"/>
  <c r="L48" i="57"/>
  <c r="N48" i="57"/>
  <c r="R48" i="57"/>
  <c r="T48" i="57"/>
  <c r="B49" i="57"/>
  <c r="J49" i="57"/>
  <c r="L49" i="57"/>
  <c r="N49" i="57"/>
  <c r="R49" i="57"/>
  <c r="T49" i="57"/>
  <c r="B50" i="57"/>
  <c r="J50" i="57"/>
  <c r="L50" i="57"/>
  <c r="N50" i="57"/>
  <c r="R50" i="57"/>
  <c r="T50" i="57"/>
  <c r="B51" i="57"/>
  <c r="J51" i="57"/>
  <c r="L51" i="57"/>
  <c r="N51" i="57"/>
  <c r="R51" i="57"/>
  <c r="T51" i="57"/>
  <c r="B52" i="57"/>
  <c r="C52" i="57"/>
  <c r="F52" i="57" s="1"/>
  <c r="D52" i="57"/>
  <c r="E52" i="57"/>
  <c r="G52" i="57"/>
  <c r="H52" i="57"/>
  <c r="I52" i="57"/>
  <c r="J52" i="57"/>
  <c r="K52" i="57"/>
  <c r="L52" i="57"/>
  <c r="M52" i="57"/>
  <c r="P52" i="57" s="1"/>
  <c r="N52" i="57"/>
  <c r="O52" i="57"/>
  <c r="Q52" i="57"/>
  <c r="R52" i="57"/>
  <c r="S52" i="57"/>
  <c r="T52" i="57"/>
  <c r="U52" i="57"/>
  <c r="C53" i="57"/>
  <c r="E53" i="57"/>
  <c r="G53" i="57"/>
  <c r="I53" i="57"/>
  <c r="L53" i="57"/>
  <c r="M53" i="57"/>
  <c r="P53" i="57" s="1"/>
  <c r="N53" i="57"/>
  <c r="O53" i="57"/>
  <c r="Q53" i="57"/>
  <c r="R53" i="57"/>
  <c r="S53" i="57"/>
  <c r="T53" i="57"/>
  <c r="U53" i="57"/>
  <c r="C54" i="57"/>
  <c r="E54" i="57"/>
  <c r="G54" i="57"/>
  <c r="I54" i="57"/>
  <c r="L54" i="57"/>
  <c r="M54" i="57"/>
  <c r="P54" i="57" s="1"/>
  <c r="P66" i="57" s="1"/>
  <c r="N54" i="57"/>
  <c r="O54" i="57"/>
  <c r="Q54" i="57"/>
  <c r="R54" i="57"/>
  <c r="S54" i="57"/>
  <c r="T54" i="57"/>
  <c r="U54" i="57"/>
  <c r="C55" i="57"/>
  <c r="E55" i="57"/>
  <c r="G55" i="57"/>
  <c r="I55" i="57"/>
  <c r="L55" i="57"/>
  <c r="M55" i="57"/>
  <c r="P55" i="57" s="1"/>
  <c r="N55" i="57"/>
  <c r="O55" i="57"/>
  <c r="Q55" i="57"/>
  <c r="R55" i="57"/>
  <c r="S55" i="57"/>
  <c r="T55" i="57"/>
  <c r="U55" i="57"/>
  <c r="C56" i="57"/>
  <c r="E56" i="57"/>
  <c r="G56" i="57"/>
  <c r="I56" i="57"/>
  <c r="L56" i="57"/>
  <c r="M56" i="57"/>
  <c r="P56" i="57" s="1"/>
  <c r="P68" i="57" s="1"/>
  <c r="N56" i="57"/>
  <c r="O56" i="57"/>
  <c r="Q56" i="57"/>
  <c r="R56" i="57"/>
  <c r="S56" i="57"/>
  <c r="T56" i="57"/>
  <c r="U56" i="57"/>
  <c r="C57" i="57"/>
  <c r="E57" i="57"/>
  <c r="G57" i="57"/>
  <c r="I57" i="57"/>
  <c r="L57" i="57"/>
  <c r="M57" i="57"/>
  <c r="P57" i="57" s="1"/>
  <c r="N57" i="57"/>
  <c r="O57" i="57"/>
  <c r="Q57" i="57"/>
  <c r="R57" i="57"/>
  <c r="S57" i="57"/>
  <c r="T57" i="57"/>
  <c r="U57" i="57"/>
  <c r="C58" i="57"/>
  <c r="E58" i="57"/>
  <c r="G58" i="57"/>
  <c r="I58" i="57"/>
  <c r="L58" i="57"/>
  <c r="M58" i="57"/>
  <c r="P58" i="57" s="1"/>
  <c r="P70" i="57" s="1"/>
  <c r="N58" i="57"/>
  <c r="O58" i="57"/>
  <c r="Q58" i="57"/>
  <c r="R58" i="57"/>
  <c r="S58" i="57"/>
  <c r="T58" i="57"/>
  <c r="U58" i="57"/>
  <c r="C59" i="57"/>
  <c r="E59" i="57"/>
  <c r="G59" i="57"/>
  <c r="I59" i="57"/>
  <c r="L59" i="57"/>
  <c r="M59" i="57"/>
  <c r="P59" i="57" s="1"/>
  <c r="N59" i="57"/>
  <c r="O59" i="57"/>
  <c r="Q59" i="57"/>
  <c r="R59" i="57"/>
  <c r="S59" i="57"/>
  <c r="T59" i="57"/>
  <c r="U59" i="57"/>
  <c r="C60" i="57"/>
  <c r="E60" i="57"/>
  <c r="G60" i="57"/>
  <c r="I60" i="57"/>
  <c r="L60" i="57"/>
  <c r="M60" i="57"/>
  <c r="P60" i="57" s="1"/>
  <c r="P72" i="57" s="1"/>
  <c r="N60" i="57"/>
  <c r="O60" i="57"/>
  <c r="Q60" i="57"/>
  <c r="R60" i="57"/>
  <c r="S60" i="57"/>
  <c r="T60" i="57"/>
  <c r="U60" i="57"/>
  <c r="C61" i="57"/>
  <c r="E61" i="57"/>
  <c r="G61" i="57"/>
  <c r="I61" i="57"/>
  <c r="L61" i="57"/>
  <c r="M61" i="57"/>
  <c r="P61" i="57" s="1"/>
  <c r="N61" i="57"/>
  <c r="O61" i="57"/>
  <c r="Q61" i="57"/>
  <c r="R61" i="57"/>
  <c r="S61" i="57"/>
  <c r="T61" i="57"/>
  <c r="U61" i="57"/>
  <c r="C62" i="57"/>
  <c r="E62" i="57"/>
  <c r="G62" i="57"/>
  <c r="I62" i="57"/>
  <c r="L62" i="57"/>
  <c r="M62" i="57"/>
  <c r="P62" i="57" s="1"/>
  <c r="P74" i="57" s="1"/>
  <c r="N62" i="57"/>
  <c r="O62" i="57"/>
  <c r="Q62" i="57"/>
  <c r="R62" i="57"/>
  <c r="S62" i="57"/>
  <c r="T62" i="57"/>
  <c r="U62" i="57"/>
  <c r="C65" i="57"/>
  <c r="E65" i="57"/>
  <c r="G65" i="57"/>
  <c r="I65" i="57"/>
  <c r="L65" i="57"/>
  <c r="M65" i="57"/>
  <c r="N65" i="57"/>
  <c r="O65" i="57"/>
  <c r="Q65" i="57"/>
  <c r="R65" i="57"/>
  <c r="S65" i="57"/>
  <c r="T65" i="57"/>
  <c r="U65" i="57"/>
  <c r="C66" i="57"/>
  <c r="E66" i="57"/>
  <c r="G66" i="57"/>
  <c r="I66" i="57"/>
  <c r="L66" i="57"/>
  <c r="M66" i="57"/>
  <c r="N66" i="57"/>
  <c r="O66" i="57"/>
  <c r="Q66" i="57"/>
  <c r="R66" i="57"/>
  <c r="S66" i="57"/>
  <c r="T66" i="57"/>
  <c r="U66" i="57"/>
  <c r="C67" i="57"/>
  <c r="E67" i="57"/>
  <c r="G67" i="57"/>
  <c r="I67" i="57"/>
  <c r="L67" i="57"/>
  <c r="M67" i="57"/>
  <c r="N67" i="57"/>
  <c r="O67" i="57"/>
  <c r="Q67" i="57"/>
  <c r="R67" i="57"/>
  <c r="S67" i="57"/>
  <c r="T67" i="57"/>
  <c r="U67" i="57"/>
  <c r="C68" i="57"/>
  <c r="E68" i="57"/>
  <c r="G68" i="57"/>
  <c r="I68" i="57"/>
  <c r="L68" i="57"/>
  <c r="M68" i="57"/>
  <c r="N68" i="57"/>
  <c r="O68" i="57"/>
  <c r="Q68" i="57"/>
  <c r="R68" i="57"/>
  <c r="S68" i="57"/>
  <c r="T68" i="57"/>
  <c r="U68" i="57"/>
  <c r="C69" i="57"/>
  <c r="E69" i="57"/>
  <c r="G69" i="57"/>
  <c r="I69" i="57"/>
  <c r="L69" i="57"/>
  <c r="M69" i="57"/>
  <c r="N69" i="57"/>
  <c r="O69" i="57"/>
  <c r="Q69" i="57"/>
  <c r="R69" i="57"/>
  <c r="S69" i="57"/>
  <c r="T69" i="57"/>
  <c r="U69" i="57"/>
  <c r="C70" i="57"/>
  <c r="E70" i="57"/>
  <c r="G70" i="57"/>
  <c r="I70" i="57"/>
  <c r="L70" i="57"/>
  <c r="M70" i="57"/>
  <c r="N70" i="57"/>
  <c r="O70" i="57"/>
  <c r="Q70" i="57"/>
  <c r="R70" i="57"/>
  <c r="S70" i="57"/>
  <c r="T70" i="57"/>
  <c r="U70" i="57"/>
  <c r="C71" i="57"/>
  <c r="E71" i="57"/>
  <c r="G71" i="57"/>
  <c r="I71" i="57"/>
  <c r="L71" i="57"/>
  <c r="M71" i="57"/>
  <c r="N71" i="57"/>
  <c r="O71" i="57"/>
  <c r="Q71" i="57"/>
  <c r="R71" i="57"/>
  <c r="S71" i="57"/>
  <c r="T71" i="57"/>
  <c r="U71" i="57"/>
  <c r="C72" i="57"/>
  <c r="E72" i="57"/>
  <c r="G72" i="57"/>
  <c r="I72" i="57"/>
  <c r="L72" i="57"/>
  <c r="M72" i="57"/>
  <c r="N72" i="57"/>
  <c r="O72" i="57"/>
  <c r="Q72" i="57"/>
  <c r="R72" i="57"/>
  <c r="S72" i="57"/>
  <c r="T72" i="57"/>
  <c r="U72" i="57"/>
  <c r="C73" i="57"/>
  <c r="E73" i="57"/>
  <c r="G73" i="57"/>
  <c r="I73" i="57"/>
  <c r="L73" i="57"/>
  <c r="M73" i="57"/>
  <c r="N73" i="57"/>
  <c r="O73" i="57"/>
  <c r="Q73" i="57"/>
  <c r="R73" i="57"/>
  <c r="S73" i="57"/>
  <c r="T73" i="57"/>
  <c r="U73" i="57"/>
  <c r="C74" i="57"/>
  <c r="E74" i="57"/>
  <c r="G74" i="57"/>
  <c r="I74" i="57"/>
  <c r="L74" i="57"/>
  <c r="M74" i="57"/>
  <c r="N74" i="57"/>
  <c r="O74" i="57"/>
  <c r="Q74" i="57"/>
  <c r="R74" i="57"/>
  <c r="S74" i="57"/>
  <c r="T74" i="57"/>
  <c r="U74" i="57"/>
  <c r="F75" i="57"/>
  <c r="K75" i="57"/>
  <c r="P75" i="57"/>
  <c r="U75" i="57"/>
  <c r="F76" i="57"/>
  <c r="K76" i="57"/>
  <c r="P76" i="57"/>
  <c r="U76" i="57"/>
  <c r="F77" i="57"/>
  <c r="K77" i="57"/>
  <c r="P77" i="57"/>
  <c r="U77" i="57"/>
  <c r="F78" i="57"/>
  <c r="K78" i="57"/>
  <c r="P78" i="57"/>
  <c r="U78" i="57"/>
  <c r="F79" i="57"/>
  <c r="K79" i="57"/>
  <c r="P79" i="57"/>
  <c r="U79" i="57"/>
  <c r="F80" i="57"/>
  <c r="K80" i="57"/>
  <c r="P80" i="57"/>
  <c r="U80" i="57"/>
  <c r="F81" i="57"/>
  <c r="K81" i="57"/>
  <c r="P81" i="57"/>
  <c r="U81" i="57"/>
  <c r="F82" i="57"/>
  <c r="K82" i="57"/>
  <c r="P82" i="57"/>
  <c r="U82" i="57"/>
  <c r="F83" i="57"/>
  <c r="K83" i="57"/>
  <c r="P83" i="57"/>
  <c r="U83" i="57"/>
  <c r="F84" i="57"/>
  <c r="K84" i="57"/>
  <c r="P84" i="57"/>
  <c r="U84" i="57"/>
  <c r="F85" i="57"/>
  <c r="K85" i="57"/>
  <c r="P85" i="57"/>
  <c r="U85" i="57"/>
  <c r="B88" i="57"/>
  <c r="C88" i="57"/>
  <c r="D88" i="57"/>
  <c r="E88" i="57"/>
  <c r="F88" i="57"/>
  <c r="G88" i="57"/>
  <c r="H88" i="57"/>
  <c r="I88" i="57"/>
  <c r="J88" i="57"/>
  <c r="K88" i="57"/>
  <c r="L88" i="57"/>
  <c r="M88" i="57"/>
  <c r="N88" i="57"/>
  <c r="O88" i="57"/>
  <c r="P88" i="57"/>
  <c r="Q88" i="57"/>
  <c r="R88" i="57"/>
  <c r="S88" i="57"/>
  <c r="T88" i="57"/>
  <c r="U88" i="57"/>
  <c r="B89" i="57"/>
  <c r="C89" i="57"/>
  <c r="D89" i="57"/>
  <c r="E89" i="57"/>
  <c r="F89" i="57"/>
  <c r="G89" i="57"/>
  <c r="H89" i="57"/>
  <c r="I89" i="57"/>
  <c r="J89" i="57"/>
  <c r="K89" i="57"/>
  <c r="L89" i="57"/>
  <c r="M89" i="57"/>
  <c r="N89" i="57"/>
  <c r="O89" i="57"/>
  <c r="P89" i="57"/>
  <c r="Q89" i="57"/>
  <c r="R89" i="57"/>
  <c r="S89" i="57"/>
  <c r="T89" i="57"/>
  <c r="U89" i="57"/>
  <c r="B90" i="57"/>
  <c r="C90" i="57"/>
  <c r="D90" i="57"/>
  <c r="E90" i="57"/>
  <c r="F90" i="57"/>
  <c r="G90" i="57"/>
  <c r="H90" i="57"/>
  <c r="I90" i="57"/>
  <c r="J90" i="57"/>
  <c r="K90" i="57"/>
  <c r="L90" i="57"/>
  <c r="M90" i="57"/>
  <c r="N90" i="57"/>
  <c r="O90" i="57"/>
  <c r="P90" i="57"/>
  <c r="Q90" i="57"/>
  <c r="R90" i="57"/>
  <c r="S90" i="57"/>
  <c r="T90" i="57"/>
  <c r="U90" i="57"/>
  <c r="B91" i="57"/>
  <c r="C91" i="57"/>
  <c r="D91" i="57"/>
  <c r="E91" i="57"/>
  <c r="F91" i="57"/>
  <c r="G91" i="57"/>
  <c r="H91" i="57"/>
  <c r="I91" i="57"/>
  <c r="J91" i="57"/>
  <c r="K91" i="57"/>
  <c r="L91" i="57"/>
  <c r="M91" i="57"/>
  <c r="N91" i="57"/>
  <c r="O91" i="57"/>
  <c r="P91" i="57"/>
  <c r="Q91" i="57"/>
  <c r="R91" i="57"/>
  <c r="S91" i="57"/>
  <c r="T91" i="57"/>
  <c r="U91" i="57"/>
  <c r="B92" i="57"/>
  <c r="C92" i="57"/>
  <c r="D92" i="57"/>
  <c r="E92" i="57"/>
  <c r="F92" i="57"/>
  <c r="G92" i="57"/>
  <c r="H92" i="57"/>
  <c r="I92" i="57"/>
  <c r="J92" i="57"/>
  <c r="K92" i="57"/>
  <c r="L92" i="57"/>
  <c r="M92" i="57"/>
  <c r="N92" i="57"/>
  <c r="O92" i="57"/>
  <c r="P92" i="57"/>
  <c r="Q92" i="57"/>
  <c r="R92" i="57"/>
  <c r="S92" i="57"/>
  <c r="T92" i="57"/>
  <c r="U92" i="57"/>
  <c r="B93" i="57"/>
  <c r="C93" i="57"/>
  <c r="D93" i="57"/>
  <c r="E93" i="57"/>
  <c r="F93" i="57"/>
  <c r="G93" i="57"/>
  <c r="H93" i="57"/>
  <c r="I93" i="57"/>
  <c r="J93" i="57"/>
  <c r="K93" i="57"/>
  <c r="L93" i="57"/>
  <c r="M93" i="57"/>
  <c r="N93" i="57"/>
  <c r="O93" i="57"/>
  <c r="P93" i="57"/>
  <c r="Q93" i="57"/>
  <c r="R93" i="57"/>
  <c r="S93" i="57"/>
  <c r="T93" i="57"/>
  <c r="U93" i="57"/>
  <c r="B94" i="57"/>
  <c r="C94" i="57"/>
  <c r="D94" i="57"/>
  <c r="E94" i="57"/>
  <c r="F94" i="57"/>
  <c r="G94" i="57"/>
  <c r="H94" i="57"/>
  <c r="I94" i="57"/>
  <c r="J94" i="57"/>
  <c r="K94" i="57"/>
  <c r="L94" i="57"/>
  <c r="M94" i="57"/>
  <c r="N94" i="57"/>
  <c r="O94" i="57"/>
  <c r="P94" i="57"/>
  <c r="Q94" i="57"/>
  <c r="R94" i="57"/>
  <c r="S94" i="57"/>
  <c r="T94" i="57"/>
  <c r="U94" i="57"/>
  <c r="B95" i="57"/>
  <c r="C95" i="57"/>
  <c r="D95" i="57"/>
  <c r="E95" i="57"/>
  <c r="F95" i="57"/>
  <c r="G95" i="57"/>
  <c r="H95" i="57"/>
  <c r="I95" i="57"/>
  <c r="J95" i="57"/>
  <c r="K95" i="57"/>
  <c r="L95" i="57"/>
  <c r="M95" i="57"/>
  <c r="N95" i="57"/>
  <c r="O95" i="57"/>
  <c r="P95" i="57"/>
  <c r="Q95" i="57"/>
  <c r="R95" i="57"/>
  <c r="S95" i="57"/>
  <c r="T95" i="57"/>
  <c r="U95" i="57"/>
  <c r="B96" i="57"/>
  <c r="C96" i="57"/>
  <c r="D96" i="57"/>
  <c r="E96" i="57"/>
  <c r="F96" i="57"/>
  <c r="G96" i="57"/>
  <c r="H96" i="57"/>
  <c r="I96" i="57"/>
  <c r="J96" i="57"/>
  <c r="K96" i="57"/>
  <c r="L96" i="57"/>
  <c r="M96" i="57"/>
  <c r="N96" i="57"/>
  <c r="O96" i="57"/>
  <c r="P96" i="57"/>
  <c r="Q96" i="57"/>
  <c r="R96" i="57"/>
  <c r="S96" i="57"/>
  <c r="T96" i="57"/>
  <c r="U96" i="57"/>
  <c r="B97" i="57"/>
  <c r="C97" i="57"/>
  <c r="D97" i="57"/>
  <c r="E97" i="57"/>
  <c r="F97" i="57"/>
  <c r="G97" i="57"/>
  <c r="H97" i="57"/>
  <c r="I97" i="57"/>
  <c r="J97" i="57"/>
  <c r="K97" i="57"/>
  <c r="L97" i="57"/>
  <c r="M97" i="57"/>
  <c r="N97" i="57"/>
  <c r="O97" i="57"/>
  <c r="P97" i="57"/>
  <c r="Q97" i="57"/>
  <c r="R97" i="57"/>
  <c r="S97" i="57"/>
  <c r="T97" i="57"/>
  <c r="U97" i="57"/>
  <c r="F98" i="57"/>
  <c r="K98" i="57"/>
  <c r="P98" i="57"/>
  <c r="U98" i="57"/>
  <c r="F99" i="57"/>
  <c r="K99" i="57"/>
  <c r="P99" i="57"/>
  <c r="U99" i="57"/>
  <c r="F100" i="57"/>
  <c r="K100" i="57"/>
  <c r="P100" i="57"/>
  <c r="U100" i="57"/>
  <c r="F101" i="57"/>
  <c r="K101" i="57"/>
  <c r="P101" i="57"/>
  <c r="U101" i="57"/>
  <c r="F102" i="57"/>
  <c r="K102" i="57"/>
  <c r="P102" i="57"/>
  <c r="U102" i="57"/>
  <c r="F103" i="57"/>
  <c r="K103" i="57"/>
  <c r="P103" i="57"/>
  <c r="U103" i="57"/>
  <c r="F104" i="57"/>
  <c r="K104" i="57"/>
  <c r="P104" i="57"/>
  <c r="U104" i="57"/>
  <c r="F105" i="57"/>
  <c r="K105" i="57"/>
  <c r="P105" i="57"/>
  <c r="U105" i="57"/>
  <c r="F106" i="57"/>
  <c r="K106" i="57"/>
  <c r="P106" i="57"/>
  <c r="U106" i="57"/>
  <c r="F107" i="57"/>
  <c r="K107" i="57"/>
  <c r="P107" i="57"/>
  <c r="U107" i="57"/>
  <c r="F108" i="57"/>
  <c r="K108" i="57"/>
  <c r="P108" i="57"/>
  <c r="U108" i="57"/>
  <c r="B111" i="57"/>
  <c r="C111" i="57"/>
  <c r="D111" i="57"/>
  <c r="E111" i="57"/>
  <c r="F111" i="57"/>
  <c r="G111" i="57"/>
  <c r="H111" i="57"/>
  <c r="I111" i="57"/>
  <c r="J111" i="57"/>
  <c r="K111" i="57"/>
  <c r="L111" i="57"/>
  <c r="M111" i="57"/>
  <c r="N111" i="57"/>
  <c r="O111" i="57"/>
  <c r="P111" i="57"/>
  <c r="Q111" i="57"/>
  <c r="R111" i="57"/>
  <c r="S111" i="57"/>
  <c r="T111" i="57"/>
  <c r="U111" i="57"/>
  <c r="B112" i="57"/>
  <c r="C112" i="57"/>
  <c r="D112" i="57"/>
  <c r="E112" i="57"/>
  <c r="F112" i="57"/>
  <c r="G112" i="57"/>
  <c r="H112" i="57"/>
  <c r="I112" i="57"/>
  <c r="J112" i="57"/>
  <c r="K112" i="57"/>
  <c r="L112" i="57"/>
  <c r="M112" i="57"/>
  <c r="N112" i="57"/>
  <c r="O112" i="57"/>
  <c r="P112" i="57"/>
  <c r="Q112" i="57"/>
  <c r="R112" i="57"/>
  <c r="S112" i="57"/>
  <c r="T112" i="57"/>
  <c r="U112" i="57"/>
  <c r="B113" i="57"/>
  <c r="C113" i="57"/>
  <c r="D113" i="57"/>
  <c r="E113" i="57"/>
  <c r="F113" i="57"/>
  <c r="G113" i="57"/>
  <c r="H113" i="57"/>
  <c r="I113" i="57"/>
  <c r="J113" i="57"/>
  <c r="K113" i="57"/>
  <c r="L113" i="57"/>
  <c r="M113" i="57"/>
  <c r="N113" i="57"/>
  <c r="O113" i="57"/>
  <c r="P113" i="57"/>
  <c r="Q113" i="57"/>
  <c r="R113" i="57"/>
  <c r="S113" i="57"/>
  <c r="T113" i="57"/>
  <c r="U113" i="57"/>
  <c r="B114" i="57"/>
  <c r="C114" i="57"/>
  <c r="D114" i="57"/>
  <c r="E114" i="57"/>
  <c r="F114" i="57"/>
  <c r="G114" i="57"/>
  <c r="H114" i="57"/>
  <c r="I114" i="57"/>
  <c r="J114" i="57"/>
  <c r="K114" i="57"/>
  <c r="L114" i="57"/>
  <c r="M114" i="57"/>
  <c r="N114" i="57"/>
  <c r="O114" i="57"/>
  <c r="P114" i="57"/>
  <c r="Q114" i="57"/>
  <c r="R114" i="57"/>
  <c r="S114" i="57"/>
  <c r="T114" i="57"/>
  <c r="U114" i="57"/>
  <c r="B115" i="57"/>
  <c r="C115" i="57"/>
  <c r="D115" i="57"/>
  <c r="E115" i="57"/>
  <c r="F115" i="57"/>
  <c r="G115" i="57"/>
  <c r="H115" i="57"/>
  <c r="I115" i="57"/>
  <c r="J115" i="57"/>
  <c r="K115" i="57"/>
  <c r="L115" i="57"/>
  <c r="M115" i="57"/>
  <c r="N115" i="57"/>
  <c r="O115" i="57"/>
  <c r="P115" i="57"/>
  <c r="Q115" i="57"/>
  <c r="R115" i="57"/>
  <c r="S115" i="57"/>
  <c r="T115" i="57"/>
  <c r="U115" i="57"/>
  <c r="B116" i="57"/>
  <c r="C116" i="57"/>
  <c r="D116" i="57"/>
  <c r="E116" i="57"/>
  <c r="F116" i="57"/>
  <c r="G116" i="57"/>
  <c r="H116" i="57"/>
  <c r="I116" i="57"/>
  <c r="J116" i="57"/>
  <c r="K116" i="57"/>
  <c r="L116" i="57"/>
  <c r="M116" i="57"/>
  <c r="N116" i="57"/>
  <c r="O116" i="57"/>
  <c r="P116" i="57"/>
  <c r="Q116" i="57"/>
  <c r="R116" i="57"/>
  <c r="S116" i="57"/>
  <c r="T116" i="57"/>
  <c r="U116" i="57"/>
  <c r="B117" i="57"/>
  <c r="C117" i="57"/>
  <c r="D117" i="57"/>
  <c r="E117" i="57"/>
  <c r="F117" i="57"/>
  <c r="G117" i="57"/>
  <c r="H117" i="57"/>
  <c r="I117" i="57"/>
  <c r="J117" i="57"/>
  <c r="K117" i="57"/>
  <c r="L117" i="57"/>
  <c r="M117" i="57"/>
  <c r="N117" i="57"/>
  <c r="O117" i="57"/>
  <c r="P117" i="57"/>
  <c r="Q117" i="57"/>
  <c r="R117" i="57"/>
  <c r="S117" i="57"/>
  <c r="T117" i="57"/>
  <c r="U117" i="57"/>
  <c r="B118" i="57"/>
  <c r="C118" i="57"/>
  <c r="D118" i="57"/>
  <c r="E118" i="57"/>
  <c r="F118" i="57"/>
  <c r="G118" i="57"/>
  <c r="H118" i="57"/>
  <c r="I118" i="57"/>
  <c r="J118" i="57"/>
  <c r="K118" i="57"/>
  <c r="L118" i="57"/>
  <c r="M118" i="57"/>
  <c r="N118" i="57"/>
  <c r="O118" i="57"/>
  <c r="P118" i="57"/>
  <c r="Q118" i="57"/>
  <c r="R118" i="57"/>
  <c r="S118" i="57"/>
  <c r="T118" i="57"/>
  <c r="U118" i="57"/>
  <c r="B119" i="57"/>
  <c r="C119" i="57"/>
  <c r="D119" i="57"/>
  <c r="E119" i="57"/>
  <c r="F119" i="57"/>
  <c r="G119" i="57"/>
  <c r="H119" i="57"/>
  <c r="I119" i="57"/>
  <c r="J119" i="57"/>
  <c r="K119" i="57"/>
  <c r="L119" i="57"/>
  <c r="M119" i="57"/>
  <c r="N119" i="57"/>
  <c r="O119" i="57"/>
  <c r="P119" i="57"/>
  <c r="Q119" i="57"/>
  <c r="R119" i="57"/>
  <c r="S119" i="57"/>
  <c r="T119" i="57"/>
  <c r="U119" i="57"/>
  <c r="B120" i="57"/>
  <c r="C120" i="57"/>
  <c r="D120" i="57"/>
  <c r="E120" i="57"/>
  <c r="F120" i="57"/>
  <c r="G120" i="57"/>
  <c r="H120" i="57"/>
  <c r="I120" i="57"/>
  <c r="J120" i="57"/>
  <c r="K120" i="57"/>
  <c r="L120" i="57"/>
  <c r="M120" i="57"/>
  <c r="N120" i="57"/>
  <c r="O120" i="57"/>
  <c r="P120" i="57"/>
  <c r="Q120" i="57"/>
  <c r="R120" i="57"/>
  <c r="S120" i="57"/>
  <c r="T120" i="57"/>
  <c r="U120" i="57"/>
  <c r="B121" i="57"/>
  <c r="C121" i="57"/>
  <c r="F121" i="57" s="1"/>
  <c r="D121" i="57"/>
  <c r="E121" i="57"/>
  <c r="G121" i="57"/>
  <c r="H121" i="57"/>
  <c r="I121" i="57"/>
  <c r="J121" i="57"/>
  <c r="K121" i="57"/>
  <c r="L121" i="57"/>
  <c r="M121" i="57"/>
  <c r="P121" i="57" s="1"/>
  <c r="N121" i="57"/>
  <c r="O121" i="57"/>
  <c r="Q121" i="57"/>
  <c r="R121" i="57"/>
  <c r="S121" i="57"/>
  <c r="T121" i="57"/>
  <c r="U121" i="57"/>
  <c r="B122" i="57"/>
  <c r="C122" i="57"/>
  <c r="F122" i="57" s="1"/>
  <c r="F134" i="57" s="1"/>
  <c r="D122" i="57"/>
  <c r="E122" i="57"/>
  <c r="G122" i="57"/>
  <c r="H122" i="57"/>
  <c r="I122" i="57"/>
  <c r="J122" i="57"/>
  <c r="K122" i="57"/>
  <c r="L122" i="57"/>
  <c r="M122" i="57"/>
  <c r="P122" i="57" s="1"/>
  <c r="P134" i="57" s="1"/>
  <c r="N122" i="57"/>
  <c r="O122" i="57"/>
  <c r="Q122" i="57"/>
  <c r="R122" i="57"/>
  <c r="S122" i="57"/>
  <c r="T122" i="57"/>
  <c r="U122" i="57"/>
  <c r="B123" i="57"/>
  <c r="C123" i="57"/>
  <c r="F123" i="57" s="1"/>
  <c r="F135" i="57" s="1"/>
  <c r="D123" i="57"/>
  <c r="E123" i="57"/>
  <c r="G123" i="57"/>
  <c r="H123" i="57"/>
  <c r="I123" i="57"/>
  <c r="J123" i="57"/>
  <c r="K123" i="57"/>
  <c r="L123" i="57"/>
  <c r="M123" i="57"/>
  <c r="P123" i="57" s="1"/>
  <c r="P135" i="57" s="1"/>
  <c r="N123" i="57"/>
  <c r="O123" i="57"/>
  <c r="Q123" i="57"/>
  <c r="R123" i="57"/>
  <c r="S123" i="57"/>
  <c r="T123" i="57"/>
  <c r="U123" i="57"/>
  <c r="B124" i="57"/>
  <c r="C124" i="57"/>
  <c r="F124" i="57" s="1"/>
  <c r="F136" i="57" s="1"/>
  <c r="D124" i="57"/>
  <c r="E124" i="57"/>
  <c r="G124" i="57"/>
  <c r="H124" i="57"/>
  <c r="I124" i="57"/>
  <c r="J124" i="57"/>
  <c r="K124" i="57"/>
  <c r="L124" i="57"/>
  <c r="M124" i="57"/>
  <c r="P124" i="57" s="1"/>
  <c r="P136" i="57" s="1"/>
  <c r="N124" i="57"/>
  <c r="O124" i="57"/>
  <c r="Q124" i="57"/>
  <c r="R124" i="57"/>
  <c r="S124" i="57"/>
  <c r="T124" i="57"/>
  <c r="U124" i="57"/>
  <c r="B125" i="57"/>
  <c r="C125" i="57"/>
  <c r="F125" i="57" s="1"/>
  <c r="F137" i="57" s="1"/>
  <c r="D125" i="57"/>
  <c r="E125" i="57"/>
  <c r="G125" i="57"/>
  <c r="H125" i="57"/>
  <c r="I125" i="57"/>
  <c r="J125" i="57"/>
  <c r="K125" i="57"/>
  <c r="L125" i="57"/>
  <c r="M125" i="57"/>
  <c r="P125" i="57" s="1"/>
  <c r="P137" i="57" s="1"/>
  <c r="N125" i="57"/>
  <c r="O125" i="57"/>
  <c r="Q125" i="57"/>
  <c r="R125" i="57"/>
  <c r="S125" i="57"/>
  <c r="T125" i="57"/>
  <c r="U125" i="57"/>
  <c r="B126" i="57"/>
  <c r="C126" i="57"/>
  <c r="F126" i="57" s="1"/>
  <c r="F138" i="57" s="1"/>
  <c r="D126" i="57"/>
  <c r="E126" i="57"/>
  <c r="G126" i="57"/>
  <c r="H126" i="57"/>
  <c r="I126" i="57"/>
  <c r="J126" i="57"/>
  <c r="K126" i="57"/>
  <c r="L126" i="57"/>
  <c r="M126" i="57"/>
  <c r="P126" i="57" s="1"/>
  <c r="P138" i="57" s="1"/>
  <c r="N126" i="57"/>
  <c r="O126" i="57"/>
  <c r="Q126" i="57"/>
  <c r="R126" i="57"/>
  <c r="S126" i="57"/>
  <c r="T126" i="57"/>
  <c r="U126" i="57"/>
  <c r="B127" i="57"/>
  <c r="C127" i="57"/>
  <c r="F127" i="57" s="1"/>
  <c r="F139" i="57" s="1"/>
  <c r="D127" i="57"/>
  <c r="E127" i="57"/>
  <c r="G127" i="57"/>
  <c r="H127" i="57"/>
  <c r="I127" i="57"/>
  <c r="J127" i="57"/>
  <c r="K127" i="57"/>
  <c r="L127" i="57"/>
  <c r="M127" i="57"/>
  <c r="P127" i="57" s="1"/>
  <c r="P139" i="57" s="1"/>
  <c r="N127" i="57"/>
  <c r="O127" i="57"/>
  <c r="Q127" i="57"/>
  <c r="R127" i="57"/>
  <c r="S127" i="57"/>
  <c r="T127" i="57"/>
  <c r="U127" i="57"/>
  <c r="B128" i="57"/>
  <c r="C128" i="57"/>
  <c r="F128" i="57" s="1"/>
  <c r="F140" i="57" s="1"/>
  <c r="D128" i="57"/>
  <c r="E128" i="57"/>
  <c r="G128" i="57"/>
  <c r="H128" i="57"/>
  <c r="I128" i="57"/>
  <c r="J128" i="57"/>
  <c r="K128" i="57"/>
  <c r="L128" i="57"/>
  <c r="M128" i="57"/>
  <c r="P128" i="57" s="1"/>
  <c r="P140" i="57" s="1"/>
  <c r="N128" i="57"/>
  <c r="O128" i="57"/>
  <c r="Q128" i="57"/>
  <c r="R128" i="57"/>
  <c r="S128" i="57"/>
  <c r="T128" i="57"/>
  <c r="U128" i="57"/>
  <c r="B129" i="57"/>
  <c r="C129" i="57"/>
  <c r="F129" i="57" s="1"/>
  <c r="F141" i="57" s="1"/>
  <c r="D129" i="57"/>
  <c r="E129" i="57"/>
  <c r="G129" i="57"/>
  <c r="H129" i="57"/>
  <c r="I129" i="57"/>
  <c r="J129" i="57"/>
  <c r="K129" i="57"/>
  <c r="L129" i="57"/>
  <c r="M129" i="57"/>
  <c r="P129" i="57" s="1"/>
  <c r="P141" i="57" s="1"/>
  <c r="N129" i="57"/>
  <c r="O129" i="57"/>
  <c r="Q129" i="57"/>
  <c r="R129" i="57"/>
  <c r="S129" i="57"/>
  <c r="T129" i="57"/>
  <c r="U129" i="57"/>
  <c r="B130" i="57"/>
  <c r="C130" i="57"/>
  <c r="F130" i="57" s="1"/>
  <c r="F142" i="57" s="1"/>
  <c r="D130" i="57"/>
  <c r="E130" i="57"/>
  <c r="G130" i="57"/>
  <c r="H130" i="57"/>
  <c r="I130" i="57"/>
  <c r="J130" i="57"/>
  <c r="K130" i="57"/>
  <c r="L130" i="57"/>
  <c r="M130" i="57"/>
  <c r="P130" i="57" s="1"/>
  <c r="P142" i="57" s="1"/>
  <c r="N130" i="57"/>
  <c r="O130" i="57"/>
  <c r="Q130" i="57"/>
  <c r="R130" i="57"/>
  <c r="S130" i="57"/>
  <c r="T130" i="57"/>
  <c r="U130" i="57"/>
  <c r="B131" i="57"/>
  <c r="C131" i="57"/>
  <c r="F131" i="57" s="1"/>
  <c r="F143" i="57" s="1"/>
  <c r="D131" i="57"/>
  <c r="E131" i="57"/>
  <c r="G131" i="57"/>
  <c r="H131" i="57"/>
  <c r="I131" i="57"/>
  <c r="J131" i="57"/>
  <c r="K131" i="57"/>
  <c r="L131" i="57"/>
  <c r="M131" i="57"/>
  <c r="P131" i="57" s="1"/>
  <c r="P143" i="57" s="1"/>
  <c r="N131" i="57"/>
  <c r="O131" i="57"/>
  <c r="Q131" i="57"/>
  <c r="R131" i="57"/>
  <c r="S131" i="57"/>
  <c r="T131" i="57"/>
  <c r="U131" i="57"/>
  <c r="B134" i="57"/>
  <c r="C134" i="57"/>
  <c r="D134" i="57"/>
  <c r="E134" i="57"/>
  <c r="G134" i="57"/>
  <c r="H134" i="57"/>
  <c r="I134" i="57"/>
  <c r="J134" i="57"/>
  <c r="K134" i="57"/>
  <c r="L134" i="57"/>
  <c r="M134" i="57"/>
  <c r="N134" i="57"/>
  <c r="O134" i="57"/>
  <c r="Q134" i="57"/>
  <c r="R134" i="57"/>
  <c r="S134" i="57"/>
  <c r="T134" i="57"/>
  <c r="U134" i="57"/>
  <c r="B135" i="57"/>
  <c r="C135" i="57"/>
  <c r="D135" i="57"/>
  <c r="E135" i="57"/>
  <c r="G135" i="57"/>
  <c r="H135" i="57"/>
  <c r="I135" i="57"/>
  <c r="J135" i="57"/>
  <c r="K135" i="57"/>
  <c r="L135" i="57"/>
  <c r="M135" i="57"/>
  <c r="N135" i="57"/>
  <c r="O135" i="57"/>
  <c r="Q135" i="57"/>
  <c r="R135" i="57"/>
  <c r="S135" i="57"/>
  <c r="T135" i="57"/>
  <c r="U135" i="57"/>
  <c r="B136" i="57"/>
  <c r="C136" i="57"/>
  <c r="D136" i="57"/>
  <c r="E136" i="57"/>
  <c r="G136" i="57"/>
  <c r="H136" i="57"/>
  <c r="I136" i="57"/>
  <c r="J136" i="57"/>
  <c r="K136" i="57"/>
  <c r="L136" i="57"/>
  <c r="M136" i="57"/>
  <c r="N136" i="57"/>
  <c r="O136" i="57"/>
  <c r="Q136" i="57"/>
  <c r="R136" i="57"/>
  <c r="S136" i="57"/>
  <c r="T136" i="57"/>
  <c r="U136" i="57"/>
  <c r="B137" i="57"/>
  <c r="C137" i="57"/>
  <c r="D137" i="57"/>
  <c r="E137" i="57"/>
  <c r="G137" i="57"/>
  <c r="H137" i="57"/>
  <c r="I137" i="57"/>
  <c r="J137" i="57"/>
  <c r="K137" i="57"/>
  <c r="L137" i="57"/>
  <c r="M137" i="57"/>
  <c r="N137" i="57"/>
  <c r="O137" i="57"/>
  <c r="Q137" i="57"/>
  <c r="R137" i="57"/>
  <c r="S137" i="57"/>
  <c r="T137" i="57"/>
  <c r="U137" i="57"/>
  <c r="B138" i="57"/>
  <c r="C138" i="57"/>
  <c r="D138" i="57"/>
  <c r="E138" i="57"/>
  <c r="G138" i="57"/>
  <c r="H138" i="57"/>
  <c r="I138" i="57"/>
  <c r="J138" i="57"/>
  <c r="K138" i="57"/>
  <c r="L138" i="57"/>
  <c r="M138" i="57"/>
  <c r="N138" i="57"/>
  <c r="O138" i="57"/>
  <c r="Q138" i="57"/>
  <c r="R138" i="57"/>
  <c r="S138" i="57"/>
  <c r="T138" i="57"/>
  <c r="U138" i="57"/>
  <c r="B139" i="57"/>
  <c r="C139" i="57"/>
  <c r="D139" i="57"/>
  <c r="E139" i="57"/>
  <c r="G139" i="57"/>
  <c r="H139" i="57"/>
  <c r="I139" i="57"/>
  <c r="J139" i="57"/>
  <c r="K139" i="57"/>
  <c r="L139" i="57"/>
  <c r="M139" i="57"/>
  <c r="N139" i="57"/>
  <c r="O139" i="57"/>
  <c r="Q139" i="57"/>
  <c r="R139" i="57"/>
  <c r="S139" i="57"/>
  <c r="T139" i="57"/>
  <c r="U139" i="57"/>
  <c r="B140" i="57"/>
  <c r="C140" i="57"/>
  <c r="D140" i="57"/>
  <c r="E140" i="57"/>
  <c r="G140" i="57"/>
  <c r="H140" i="57"/>
  <c r="I140" i="57"/>
  <c r="J140" i="57"/>
  <c r="K140" i="57"/>
  <c r="L140" i="57"/>
  <c r="M140" i="57"/>
  <c r="N140" i="57"/>
  <c r="O140" i="57"/>
  <c r="Q140" i="57"/>
  <c r="R140" i="57"/>
  <c r="S140" i="57"/>
  <c r="T140" i="57"/>
  <c r="U140" i="57"/>
  <c r="B141" i="57"/>
  <c r="C141" i="57"/>
  <c r="D141" i="57"/>
  <c r="E141" i="57"/>
  <c r="G141" i="57"/>
  <c r="H141" i="57"/>
  <c r="I141" i="57"/>
  <c r="J141" i="57"/>
  <c r="K141" i="57"/>
  <c r="L141" i="57"/>
  <c r="M141" i="57"/>
  <c r="N141" i="57"/>
  <c r="O141" i="57"/>
  <c r="Q141" i="57"/>
  <c r="R141" i="57"/>
  <c r="S141" i="57"/>
  <c r="T141" i="57"/>
  <c r="U141" i="57"/>
  <c r="B142" i="57"/>
  <c r="C142" i="57"/>
  <c r="D142" i="57"/>
  <c r="E142" i="57"/>
  <c r="G142" i="57"/>
  <c r="H142" i="57"/>
  <c r="I142" i="57"/>
  <c r="J142" i="57"/>
  <c r="K142" i="57"/>
  <c r="L142" i="57"/>
  <c r="M142" i="57"/>
  <c r="N142" i="57"/>
  <c r="O142" i="57"/>
  <c r="Q142" i="57"/>
  <c r="R142" i="57"/>
  <c r="S142" i="57"/>
  <c r="T142" i="57"/>
  <c r="U142" i="57"/>
  <c r="B143" i="57"/>
  <c r="C143" i="57"/>
  <c r="D143" i="57"/>
  <c r="E143" i="57"/>
  <c r="G143" i="57"/>
  <c r="H143" i="57"/>
  <c r="I143" i="57"/>
  <c r="J143" i="57"/>
  <c r="K143" i="57"/>
  <c r="L143" i="57"/>
  <c r="M143" i="57"/>
  <c r="N143" i="57"/>
  <c r="O143" i="57"/>
  <c r="Q143" i="57"/>
  <c r="R143" i="57"/>
  <c r="S143" i="57"/>
  <c r="T143" i="57"/>
  <c r="U143" i="57"/>
  <c r="F144" i="57"/>
  <c r="K144" i="57"/>
  <c r="P144" i="57"/>
  <c r="U144" i="57"/>
  <c r="F145" i="57"/>
  <c r="K145" i="57"/>
  <c r="P145" i="57"/>
  <c r="U145" i="57"/>
  <c r="F146" i="57"/>
  <c r="K146" i="57"/>
  <c r="P146" i="57"/>
  <c r="U146" i="57"/>
  <c r="F147" i="57"/>
  <c r="K147" i="57"/>
  <c r="P147" i="57"/>
  <c r="U147" i="57"/>
  <c r="F148" i="57"/>
  <c r="K148" i="57"/>
  <c r="P148" i="57"/>
  <c r="U148" i="57"/>
  <c r="F149" i="57"/>
  <c r="K149" i="57"/>
  <c r="P149" i="57"/>
  <c r="U149" i="57"/>
  <c r="F150" i="57"/>
  <c r="K150" i="57"/>
  <c r="P150" i="57"/>
  <c r="U150" i="57"/>
  <c r="F151" i="57"/>
  <c r="K151" i="57"/>
  <c r="P151" i="57"/>
  <c r="U151" i="57"/>
  <c r="F152" i="57"/>
  <c r="K152" i="57"/>
  <c r="P152" i="57"/>
  <c r="U152" i="57"/>
  <c r="F153" i="57"/>
  <c r="K153" i="57"/>
  <c r="P153" i="57"/>
  <c r="U153" i="57"/>
  <c r="F154" i="57"/>
  <c r="K154" i="57"/>
  <c r="P154" i="57"/>
  <c r="U154" i="57"/>
  <c r="B157" i="57"/>
  <c r="C157" i="57"/>
  <c r="D157" i="57"/>
  <c r="E157" i="57"/>
  <c r="F157" i="57"/>
  <c r="G157" i="57"/>
  <c r="H157" i="57"/>
  <c r="I157" i="57"/>
  <c r="J157" i="57"/>
  <c r="K157" i="57"/>
  <c r="L157" i="57"/>
  <c r="M157" i="57"/>
  <c r="N157" i="57"/>
  <c r="O157" i="57"/>
  <c r="P157" i="57"/>
  <c r="Q157" i="57"/>
  <c r="R157" i="57"/>
  <c r="S157" i="57"/>
  <c r="T157" i="57"/>
  <c r="U157" i="57"/>
  <c r="B158" i="57"/>
  <c r="C158" i="57"/>
  <c r="D158" i="57"/>
  <c r="E158" i="57"/>
  <c r="F158" i="57"/>
  <c r="G158" i="57"/>
  <c r="H158" i="57"/>
  <c r="I158" i="57"/>
  <c r="J158" i="57"/>
  <c r="K158" i="57"/>
  <c r="L158" i="57"/>
  <c r="M158" i="57"/>
  <c r="N158" i="57"/>
  <c r="O158" i="57"/>
  <c r="P158" i="57"/>
  <c r="Q158" i="57"/>
  <c r="R158" i="57"/>
  <c r="S158" i="57"/>
  <c r="T158" i="57"/>
  <c r="U158" i="57"/>
  <c r="B159" i="57"/>
  <c r="C159" i="57"/>
  <c r="D159" i="57"/>
  <c r="E159" i="57"/>
  <c r="F159" i="57"/>
  <c r="G159" i="57"/>
  <c r="H159" i="57"/>
  <c r="I159" i="57"/>
  <c r="J159" i="57"/>
  <c r="K159" i="57"/>
  <c r="L159" i="57"/>
  <c r="M159" i="57"/>
  <c r="N159" i="57"/>
  <c r="O159" i="57"/>
  <c r="P159" i="57"/>
  <c r="Q159" i="57"/>
  <c r="R159" i="57"/>
  <c r="S159" i="57"/>
  <c r="T159" i="57"/>
  <c r="U159" i="57"/>
  <c r="B160" i="57"/>
  <c r="C160" i="57"/>
  <c r="D160" i="57"/>
  <c r="E160" i="57"/>
  <c r="F160" i="57"/>
  <c r="G160" i="57"/>
  <c r="H160" i="57"/>
  <c r="I160" i="57"/>
  <c r="J160" i="57"/>
  <c r="K160" i="57"/>
  <c r="L160" i="57"/>
  <c r="M160" i="57"/>
  <c r="N160" i="57"/>
  <c r="O160" i="57"/>
  <c r="P160" i="57"/>
  <c r="Q160" i="57"/>
  <c r="R160" i="57"/>
  <c r="S160" i="57"/>
  <c r="T160" i="57"/>
  <c r="U160" i="57"/>
  <c r="B161" i="57"/>
  <c r="C161" i="57"/>
  <c r="D161" i="57"/>
  <c r="E161" i="57"/>
  <c r="F161" i="57"/>
  <c r="G161" i="57"/>
  <c r="H161" i="57"/>
  <c r="I161" i="57"/>
  <c r="J161" i="57"/>
  <c r="K161" i="57"/>
  <c r="L161" i="57"/>
  <c r="M161" i="57"/>
  <c r="N161" i="57"/>
  <c r="O161" i="57"/>
  <c r="P161" i="57"/>
  <c r="Q161" i="57"/>
  <c r="R161" i="57"/>
  <c r="S161" i="57"/>
  <c r="T161" i="57"/>
  <c r="U161" i="57"/>
  <c r="B162" i="57"/>
  <c r="C162" i="57"/>
  <c r="D162" i="57"/>
  <c r="E162" i="57"/>
  <c r="F162" i="57"/>
  <c r="G162" i="57"/>
  <c r="H162" i="57"/>
  <c r="I162" i="57"/>
  <c r="J162" i="57"/>
  <c r="K162" i="57"/>
  <c r="L162" i="57"/>
  <c r="M162" i="57"/>
  <c r="N162" i="57"/>
  <c r="O162" i="57"/>
  <c r="P162" i="57"/>
  <c r="Q162" i="57"/>
  <c r="R162" i="57"/>
  <c r="S162" i="57"/>
  <c r="T162" i="57"/>
  <c r="U162" i="57"/>
  <c r="B163" i="57"/>
  <c r="C163" i="57"/>
  <c r="D163" i="57"/>
  <c r="E163" i="57"/>
  <c r="F163" i="57"/>
  <c r="G163" i="57"/>
  <c r="H163" i="57"/>
  <c r="I163" i="57"/>
  <c r="J163" i="57"/>
  <c r="K163" i="57"/>
  <c r="L163" i="57"/>
  <c r="M163" i="57"/>
  <c r="N163" i="57"/>
  <c r="O163" i="57"/>
  <c r="P163" i="57"/>
  <c r="Q163" i="57"/>
  <c r="R163" i="57"/>
  <c r="S163" i="57"/>
  <c r="T163" i="57"/>
  <c r="U163" i="57"/>
  <c r="B164" i="57"/>
  <c r="C164" i="57"/>
  <c r="D164" i="57"/>
  <c r="E164" i="57"/>
  <c r="F164" i="57"/>
  <c r="G164" i="57"/>
  <c r="H164" i="57"/>
  <c r="I164" i="57"/>
  <c r="J164" i="57"/>
  <c r="K164" i="57"/>
  <c r="L164" i="57"/>
  <c r="M164" i="57"/>
  <c r="N164" i="57"/>
  <c r="O164" i="57"/>
  <c r="P164" i="57"/>
  <c r="Q164" i="57"/>
  <c r="R164" i="57"/>
  <c r="S164" i="57"/>
  <c r="T164" i="57"/>
  <c r="U164" i="57"/>
  <c r="B165" i="57"/>
  <c r="C165" i="57"/>
  <c r="D165" i="57"/>
  <c r="E165" i="57"/>
  <c r="F165" i="57"/>
  <c r="G165" i="57"/>
  <c r="H165" i="57"/>
  <c r="I165" i="57"/>
  <c r="J165" i="57"/>
  <c r="K165" i="57"/>
  <c r="L165" i="57"/>
  <c r="M165" i="57"/>
  <c r="N165" i="57"/>
  <c r="O165" i="57"/>
  <c r="P165" i="57"/>
  <c r="Q165" i="57"/>
  <c r="R165" i="57"/>
  <c r="S165" i="57"/>
  <c r="T165" i="57"/>
  <c r="U165" i="57"/>
  <c r="B166" i="57"/>
  <c r="C166" i="57"/>
  <c r="D166" i="57"/>
  <c r="E166" i="57"/>
  <c r="F166" i="57"/>
  <c r="G166" i="57"/>
  <c r="H166" i="57"/>
  <c r="I166" i="57"/>
  <c r="J166" i="57"/>
  <c r="K166" i="57"/>
  <c r="L166" i="57"/>
  <c r="M166" i="57"/>
  <c r="N166" i="57"/>
  <c r="O166" i="57"/>
  <c r="P166" i="57"/>
  <c r="Q166" i="57"/>
  <c r="R166" i="57"/>
  <c r="S166" i="57"/>
  <c r="T166" i="57"/>
  <c r="U166" i="57"/>
  <c r="F167" i="57"/>
  <c r="K167" i="57"/>
  <c r="P167" i="57"/>
  <c r="U167" i="57"/>
  <c r="F168" i="57"/>
  <c r="K168" i="57"/>
  <c r="P168" i="57"/>
  <c r="U168" i="57"/>
  <c r="F169" i="57"/>
  <c r="K169" i="57"/>
  <c r="P169" i="57"/>
  <c r="U169" i="57"/>
  <c r="F170" i="57"/>
  <c r="K170" i="57"/>
  <c r="P170" i="57"/>
  <c r="U170" i="57"/>
  <c r="F171" i="57"/>
  <c r="K171" i="57"/>
  <c r="P171" i="57"/>
  <c r="U171" i="57"/>
  <c r="F172" i="57"/>
  <c r="K172" i="57"/>
  <c r="P172" i="57"/>
  <c r="U172" i="57"/>
  <c r="F173" i="57"/>
  <c r="K173" i="57"/>
  <c r="P173" i="57"/>
  <c r="U173" i="57"/>
  <c r="F174" i="57"/>
  <c r="K174" i="57"/>
  <c r="P174" i="57"/>
  <c r="U174" i="57"/>
  <c r="F175" i="57"/>
  <c r="K175" i="57"/>
  <c r="P175" i="57"/>
  <c r="U175" i="57"/>
  <c r="F176" i="57"/>
  <c r="K176" i="57"/>
  <c r="P176" i="57"/>
  <c r="U176" i="57"/>
  <c r="F177" i="57"/>
  <c r="K177" i="57"/>
  <c r="P177" i="57"/>
  <c r="U177" i="57"/>
  <c r="B180" i="57"/>
  <c r="C180" i="57"/>
  <c r="D180" i="57"/>
  <c r="E180" i="57"/>
  <c r="F180" i="57"/>
  <c r="G180" i="57"/>
  <c r="H180" i="57"/>
  <c r="I180" i="57"/>
  <c r="J180" i="57"/>
  <c r="K180" i="57"/>
  <c r="L180" i="57"/>
  <c r="M180" i="57"/>
  <c r="N180" i="57"/>
  <c r="O180" i="57"/>
  <c r="P180" i="57"/>
  <c r="Q180" i="57"/>
  <c r="R180" i="57"/>
  <c r="S180" i="57"/>
  <c r="T180" i="57"/>
  <c r="U180" i="57"/>
  <c r="B181" i="57"/>
  <c r="C181" i="57"/>
  <c r="D181" i="57"/>
  <c r="E181" i="57"/>
  <c r="F181" i="57"/>
  <c r="G181" i="57"/>
  <c r="H181" i="57"/>
  <c r="I181" i="57"/>
  <c r="J181" i="57"/>
  <c r="K181" i="57"/>
  <c r="L181" i="57"/>
  <c r="M181" i="57"/>
  <c r="N181" i="57"/>
  <c r="O181" i="57"/>
  <c r="P181" i="57"/>
  <c r="Q181" i="57"/>
  <c r="R181" i="57"/>
  <c r="S181" i="57"/>
  <c r="T181" i="57"/>
  <c r="U181" i="57"/>
  <c r="B182" i="57"/>
  <c r="C182" i="57"/>
  <c r="D182" i="57"/>
  <c r="E182" i="57"/>
  <c r="F182" i="57"/>
  <c r="G182" i="57"/>
  <c r="H182" i="57"/>
  <c r="I182" i="57"/>
  <c r="J182" i="57"/>
  <c r="K182" i="57"/>
  <c r="L182" i="57"/>
  <c r="M182" i="57"/>
  <c r="N182" i="57"/>
  <c r="O182" i="57"/>
  <c r="P182" i="57"/>
  <c r="Q182" i="57"/>
  <c r="R182" i="57"/>
  <c r="S182" i="57"/>
  <c r="T182" i="57"/>
  <c r="U182" i="57"/>
  <c r="B183" i="57"/>
  <c r="C183" i="57"/>
  <c r="D183" i="57"/>
  <c r="E183" i="57"/>
  <c r="F183" i="57"/>
  <c r="G183" i="57"/>
  <c r="H183" i="57"/>
  <c r="I183" i="57"/>
  <c r="J183" i="57"/>
  <c r="K183" i="57"/>
  <c r="L183" i="57"/>
  <c r="M183" i="57"/>
  <c r="N183" i="57"/>
  <c r="O183" i="57"/>
  <c r="P183" i="57"/>
  <c r="Q183" i="57"/>
  <c r="R183" i="57"/>
  <c r="S183" i="57"/>
  <c r="T183" i="57"/>
  <c r="U183" i="57"/>
  <c r="B184" i="57"/>
  <c r="C184" i="57"/>
  <c r="D184" i="57"/>
  <c r="E184" i="57"/>
  <c r="F184" i="57"/>
  <c r="G184" i="57"/>
  <c r="H184" i="57"/>
  <c r="I184" i="57"/>
  <c r="J184" i="57"/>
  <c r="K184" i="57"/>
  <c r="L184" i="57"/>
  <c r="M184" i="57"/>
  <c r="N184" i="57"/>
  <c r="O184" i="57"/>
  <c r="P184" i="57"/>
  <c r="Q184" i="57"/>
  <c r="R184" i="57"/>
  <c r="S184" i="57"/>
  <c r="T184" i="57"/>
  <c r="U184" i="57"/>
  <c r="B185" i="57"/>
  <c r="C185" i="57"/>
  <c r="D185" i="57"/>
  <c r="E185" i="57"/>
  <c r="F185" i="57"/>
  <c r="G185" i="57"/>
  <c r="H185" i="57"/>
  <c r="I185" i="57"/>
  <c r="J185" i="57"/>
  <c r="K185" i="57"/>
  <c r="L185" i="57"/>
  <c r="M185" i="57"/>
  <c r="N185" i="57"/>
  <c r="O185" i="57"/>
  <c r="P185" i="57"/>
  <c r="Q185" i="57"/>
  <c r="R185" i="57"/>
  <c r="S185" i="57"/>
  <c r="T185" i="57"/>
  <c r="U185" i="57"/>
  <c r="B186" i="57"/>
  <c r="C186" i="57"/>
  <c r="D186" i="57"/>
  <c r="E186" i="57"/>
  <c r="F186" i="57"/>
  <c r="G186" i="57"/>
  <c r="H186" i="57"/>
  <c r="I186" i="57"/>
  <c r="J186" i="57"/>
  <c r="K186" i="57"/>
  <c r="L186" i="57"/>
  <c r="M186" i="57"/>
  <c r="N186" i="57"/>
  <c r="O186" i="57"/>
  <c r="P186" i="57"/>
  <c r="Q186" i="57"/>
  <c r="R186" i="57"/>
  <c r="S186" i="57"/>
  <c r="T186" i="57"/>
  <c r="U186" i="57"/>
  <c r="B187" i="57"/>
  <c r="C187" i="57"/>
  <c r="D187" i="57"/>
  <c r="E187" i="57"/>
  <c r="F187" i="57"/>
  <c r="G187" i="57"/>
  <c r="H187" i="57"/>
  <c r="I187" i="57"/>
  <c r="J187" i="57"/>
  <c r="K187" i="57"/>
  <c r="L187" i="57"/>
  <c r="M187" i="57"/>
  <c r="N187" i="57"/>
  <c r="O187" i="57"/>
  <c r="P187" i="57"/>
  <c r="Q187" i="57"/>
  <c r="R187" i="57"/>
  <c r="S187" i="57"/>
  <c r="T187" i="57"/>
  <c r="U187" i="57"/>
  <c r="B188" i="57"/>
  <c r="C188" i="57"/>
  <c r="D188" i="57"/>
  <c r="E188" i="57"/>
  <c r="F188" i="57"/>
  <c r="G188" i="57"/>
  <c r="H188" i="57"/>
  <c r="I188" i="57"/>
  <c r="J188" i="57"/>
  <c r="K188" i="57"/>
  <c r="L188" i="57"/>
  <c r="M188" i="57"/>
  <c r="N188" i="57"/>
  <c r="O188" i="57"/>
  <c r="P188" i="57"/>
  <c r="Q188" i="57"/>
  <c r="R188" i="57"/>
  <c r="S188" i="57"/>
  <c r="T188" i="57"/>
  <c r="U188" i="57"/>
  <c r="B189" i="57"/>
  <c r="C189" i="57"/>
  <c r="D189" i="57"/>
  <c r="E189" i="57"/>
  <c r="F189" i="57"/>
  <c r="G189" i="57"/>
  <c r="H189" i="57"/>
  <c r="I189" i="57"/>
  <c r="J189" i="57"/>
  <c r="K189" i="57"/>
  <c r="L189" i="57"/>
  <c r="M189" i="57"/>
  <c r="N189" i="57"/>
  <c r="O189" i="57"/>
  <c r="P189" i="57"/>
  <c r="Q189" i="57"/>
  <c r="R189" i="57"/>
  <c r="S189" i="57"/>
  <c r="T189" i="57"/>
  <c r="U189" i="57"/>
  <c r="B67" i="57" l="1"/>
  <c r="B66" i="57"/>
  <c r="B65" i="57"/>
  <c r="P73" i="57"/>
  <c r="P71" i="57"/>
  <c r="P69" i="57"/>
  <c r="P67" i="57"/>
  <c r="P65" i="57"/>
  <c r="K39" i="57"/>
  <c r="K51" i="57" s="1"/>
  <c r="K38" i="57"/>
  <c r="K50" i="57" s="1"/>
  <c r="K37" i="57"/>
  <c r="K49" i="57" s="1"/>
  <c r="K36" i="57"/>
  <c r="K48" i="57" s="1"/>
  <c r="K35" i="57"/>
  <c r="K47" i="57" s="1"/>
  <c r="K34" i="57"/>
  <c r="K46" i="57" s="1"/>
  <c r="K33" i="57"/>
  <c r="K45" i="57" s="1"/>
  <c r="K32" i="57"/>
  <c r="K44" i="57" s="1"/>
  <c r="K31" i="57"/>
  <c r="K43" i="57" s="1"/>
  <c r="K30" i="57"/>
  <c r="K42" i="57" s="1"/>
  <c r="O42" i="57"/>
  <c r="O43" i="57"/>
  <c r="O44" i="57"/>
  <c r="O45" i="57"/>
  <c r="O46" i="57"/>
  <c r="O47" i="57"/>
  <c r="O48" i="57"/>
  <c r="O49" i="57"/>
  <c r="O50" i="57"/>
  <c r="O51" i="57"/>
  <c r="P29" i="57"/>
  <c r="M42" i="57"/>
  <c r="M43" i="57"/>
  <c r="M44" i="57"/>
  <c r="M45" i="57"/>
  <c r="M46" i="57"/>
  <c r="M47" i="57"/>
  <c r="M48" i="57"/>
  <c r="M49" i="57"/>
  <c r="M50" i="57"/>
  <c r="M51" i="57"/>
  <c r="I42" i="57"/>
  <c r="I43" i="57"/>
  <c r="I44" i="57"/>
  <c r="I45" i="57"/>
  <c r="I46" i="57"/>
  <c r="I47" i="57"/>
  <c r="I48" i="57"/>
  <c r="I49" i="57"/>
  <c r="I50" i="57"/>
  <c r="I51" i="57"/>
  <c r="G42" i="57"/>
  <c r="G43" i="57"/>
  <c r="G44" i="57"/>
  <c r="G45" i="57"/>
  <c r="G46" i="57"/>
  <c r="G47" i="57"/>
  <c r="G48" i="57"/>
  <c r="G49" i="57"/>
  <c r="G50" i="57"/>
  <c r="G51" i="57"/>
  <c r="K16" i="57"/>
  <c r="K28" i="57" s="1"/>
  <c r="H28" i="57"/>
  <c r="K15" i="57"/>
  <c r="K27" i="57" s="1"/>
  <c r="H27" i="57"/>
  <c r="F27" i="57"/>
  <c r="K14" i="57"/>
  <c r="K26" i="57" s="1"/>
  <c r="H26" i="57"/>
  <c r="K13" i="57"/>
  <c r="K25" i="57" s="1"/>
  <c r="H25" i="57"/>
  <c r="K12" i="57"/>
  <c r="K24" i="57" s="1"/>
  <c r="H24" i="57"/>
  <c r="K11" i="57"/>
  <c r="K23" i="57" s="1"/>
  <c r="H23" i="57"/>
  <c r="K10" i="57"/>
  <c r="K22" i="57" s="1"/>
  <c r="H22" i="57"/>
  <c r="J62" i="57"/>
  <c r="J74" i="57" s="1"/>
  <c r="H62" i="57"/>
  <c r="D62" i="57"/>
  <c r="D74" i="57" s="1"/>
  <c r="B62" i="57"/>
  <c r="J61" i="57"/>
  <c r="J73" i="57" s="1"/>
  <c r="H61" i="57"/>
  <c r="D61" i="57"/>
  <c r="D73" i="57" s="1"/>
  <c r="B61" i="57"/>
  <c r="J60" i="57"/>
  <c r="J72" i="57" s="1"/>
  <c r="H60" i="57"/>
  <c r="D60" i="57"/>
  <c r="D72" i="57" s="1"/>
  <c r="B60" i="57"/>
  <c r="J59" i="57"/>
  <c r="J71" i="57" s="1"/>
  <c r="H59" i="57"/>
  <c r="D59" i="57"/>
  <c r="D71" i="57" s="1"/>
  <c r="B59" i="57"/>
  <c r="J58" i="57"/>
  <c r="J70" i="57" s="1"/>
  <c r="H58" i="57"/>
  <c r="D58" i="57"/>
  <c r="D70" i="57" s="1"/>
  <c r="B58" i="57"/>
  <c r="J57" i="57"/>
  <c r="J69" i="57" s="1"/>
  <c r="H57" i="57"/>
  <c r="D57" i="57"/>
  <c r="D69" i="57" s="1"/>
  <c r="B57" i="57"/>
  <c r="J56" i="57"/>
  <c r="J68" i="57" s="1"/>
  <c r="H56" i="57"/>
  <c r="D56" i="57"/>
  <c r="D68" i="57" s="1"/>
  <c r="B56" i="57"/>
  <c r="H55" i="57"/>
  <c r="D55" i="57"/>
  <c r="D67" i="57" s="1"/>
  <c r="H54" i="57"/>
  <c r="D54" i="57"/>
  <c r="D66" i="57" s="1"/>
  <c r="H53" i="57"/>
  <c r="D53" i="57"/>
  <c r="D65" i="57" s="1"/>
  <c r="H51" i="57"/>
  <c r="H50" i="57"/>
  <c r="H49" i="57"/>
  <c r="H48" i="57"/>
  <c r="H47" i="57"/>
  <c r="H46" i="57"/>
  <c r="H45" i="57"/>
  <c r="H44" i="57"/>
  <c r="H43" i="57"/>
  <c r="H42" i="57"/>
  <c r="U39" i="57"/>
  <c r="U38" i="57"/>
  <c r="U50" i="57" s="1"/>
  <c r="U37" i="57"/>
  <c r="U36" i="57"/>
  <c r="U48" i="57" s="1"/>
  <c r="U35" i="57"/>
  <c r="U34" i="57"/>
  <c r="U46" i="57" s="1"/>
  <c r="U33" i="57"/>
  <c r="U32" i="57"/>
  <c r="U44" i="57" s="1"/>
  <c r="U31" i="57"/>
  <c r="U30" i="57"/>
  <c r="U42" i="57" s="1"/>
  <c r="S42" i="57"/>
  <c r="S43" i="57"/>
  <c r="S44" i="57"/>
  <c r="S45" i="57"/>
  <c r="S46" i="57"/>
  <c r="S47" i="57"/>
  <c r="S48" i="57"/>
  <c r="S49" i="57"/>
  <c r="S50" i="57"/>
  <c r="S51" i="57"/>
  <c r="U29" i="57"/>
  <c r="Q42" i="57"/>
  <c r="Q43" i="57"/>
  <c r="Q44" i="57"/>
  <c r="Q45" i="57"/>
  <c r="Q46" i="57"/>
  <c r="Q47" i="57"/>
  <c r="Q48" i="57"/>
  <c r="Q49" i="57"/>
  <c r="Q50" i="57"/>
  <c r="Q51" i="57"/>
  <c r="E42" i="57"/>
  <c r="E43" i="57"/>
  <c r="E44" i="57"/>
  <c r="E45" i="57"/>
  <c r="E46" i="57"/>
  <c r="E47" i="57"/>
  <c r="E48" i="57"/>
  <c r="E49" i="57"/>
  <c r="E50" i="57"/>
  <c r="E51" i="57"/>
  <c r="F29" i="57"/>
  <c r="C42" i="57"/>
  <c r="C43" i="57"/>
  <c r="C44" i="57"/>
  <c r="C45" i="57"/>
  <c r="C46" i="57"/>
  <c r="C47" i="57"/>
  <c r="C48" i="57"/>
  <c r="C49" i="57"/>
  <c r="C50" i="57"/>
  <c r="C51" i="57"/>
  <c r="M21" i="57"/>
  <c r="P9" i="57"/>
  <c r="P21" i="57" s="1"/>
  <c r="K9" i="57"/>
  <c r="K21" i="57" s="1"/>
  <c r="G21" i="57"/>
  <c r="K8" i="57"/>
  <c r="K20" i="57" s="1"/>
  <c r="H20" i="57"/>
  <c r="K7" i="57"/>
  <c r="K19" i="57" s="1"/>
  <c r="H19" i="57"/>
  <c r="E19" i="57"/>
  <c r="E20" i="57"/>
  <c r="E21" i="57"/>
  <c r="E22" i="57"/>
  <c r="E23" i="57"/>
  <c r="E24" i="57"/>
  <c r="E25" i="57"/>
  <c r="E26" i="57"/>
  <c r="F6" i="57"/>
  <c r="C19" i="57"/>
  <c r="C20" i="57"/>
  <c r="C21" i="57"/>
  <c r="C22" i="57"/>
  <c r="C23" i="57"/>
  <c r="C24" i="57"/>
  <c r="C25" i="57"/>
  <c r="C26" i="57"/>
  <c r="I11" i="76"/>
  <c r="E11" i="76"/>
  <c r="K12" i="79"/>
  <c r="G12" i="79"/>
  <c r="U16" i="57"/>
  <c r="U28" i="57" s="1"/>
  <c r="U15" i="57"/>
  <c r="U14" i="57"/>
  <c r="U26" i="57" s="1"/>
  <c r="U13" i="57"/>
  <c r="U12" i="57"/>
  <c r="U24" i="57" s="1"/>
  <c r="U11" i="57"/>
  <c r="U10" i="57"/>
  <c r="U22" i="57" s="1"/>
  <c r="U9" i="57"/>
  <c r="Q21" i="57"/>
  <c r="U8" i="57"/>
  <c r="U7" i="57"/>
  <c r="U19" i="57" s="1"/>
  <c r="U6" i="57"/>
  <c r="I19" i="57"/>
  <c r="I20" i="57"/>
  <c r="I22" i="57"/>
  <c r="I23" i="57"/>
  <c r="I24" i="57"/>
  <c r="I25" i="57"/>
  <c r="I26" i="57"/>
  <c r="G19" i="57"/>
  <c r="G20" i="57"/>
  <c r="G22" i="57"/>
  <c r="G23" i="57"/>
  <c r="G24" i="57"/>
  <c r="G25" i="57"/>
  <c r="G26" i="57"/>
  <c r="F42" i="57" l="1"/>
  <c r="F43" i="57"/>
  <c r="F44" i="57"/>
  <c r="F45" i="57"/>
  <c r="F46" i="57"/>
  <c r="F47" i="57"/>
  <c r="F48" i="57"/>
  <c r="F49" i="57"/>
  <c r="F50" i="57"/>
  <c r="F51" i="57"/>
  <c r="F56" i="57"/>
  <c r="F68" i="57" s="1"/>
  <c r="B68" i="57"/>
  <c r="H68" i="57"/>
  <c r="K56" i="57"/>
  <c r="K68" i="57" s="1"/>
  <c r="F57" i="57"/>
  <c r="F69" i="57" s="1"/>
  <c r="B69" i="57"/>
  <c r="H69" i="57"/>
  <c r="K57" i="57"/>
  <c r="K69" i="57" s="1"/>
  <c r="F58" i="57"/>
  <c r="F70" i="57" s="1"/>
  <c r="B70" i="57"/>
  <c r="H70" i="57"/>
  <c r="K58" i="57"/>
  <c r="K70" i="57" s="1"/>
  <c r="F59" i="57"/>
  <c r="F71" i="57" s="1"/>
  <c r="B71" i="57"/>
  <c r="H71" i="57"/>
  <c r="K59" i="57"/>
  <c r="K71" i="57" s="1"/>
  <c r="F60" i="57"/>
  <c r="F72" i="57" s="1"/>
  <c r="B72" i="57"/>
  <c r="H72" i="57"/>
  <c r="K60" i="57"/>
  <c r="K72" i="57" s="1"/>
  <c r="F61" i="57"/>
  <c r="F73" i="57" s="1"/>
  <c r="B73" i="57"/>
  <c r="H73" i="57"/>
  <c r="K61" i="57"/>
  <c r="K73" i="57" s="1"/>
  <c r="F62" i="57"/>
  <c r="F74" i="57" s="1"/>
  <c r="B74" i="57"/>
  <c r="H74" i="57"/>
  <c r="K62" i="57"/>
  <c r="K74" i="57" s="1"/>
  <c r="P42" i="57"/>
  <c r="P43" i="57"/>
  <c r="P44" i="57"/>
  <c r="P45" i="57"/>
  <c r="P46" i="57"/>
  <c r="P47" i="57"/>
  <c r="P48" i="57"/>
  <c r="P49" i="57"/>
  <c r="P50" i="57"/>
  <c r="P51" i="57"/>
  <c r="U20" i="57"/>
  <c r="U21" i="57"/>
  <c r="U23" i="57"/>
  <c r="U25" i="57"/>
  <c r="U27" i="57"/>
  <c r="F19" i="57"/>
  <c r="F20" i="57"/>
  <c r="F21" i="57"/>
  <c r="F22" i="57"/>
  <c r="F23" i="57"/>
  <c r="F24" i="57"/>
  <c r="F25" i="57"/>
  <c r="F26" i="57"/>
  <c r="U43" i="57"/>
  <c r="U45" i="57"/>
  <c r="U47" i="57"/>
  <c r="U49" i="57"/>
  <c r="U51" i="57"/>
  <c r="H65" i="57"/>
  <c r="K53" i="57"/>
  <c r="K65" i="57" s="1"/>
  <c r="H66" i="57"/>
  <c r="K54" i="57"/>
  <c r="K66" i="57" s="1"/>
  <c r="H67" i="57"/>
  <c r="K55" i="57"/>
  <c r="K67" i="57" s="1"/>
  <c r="F28" i="57"/>
  <c r="F53" i="57"/>
  <c r="F65" i="57" s="1"/>
  <c r="F54" i="57"/>
  <c r="F66" i="57" s="1"/>
  <c r="F55" i="57"/>
  <c r="F67" i="57" s="1"/>
</calcChain>
</file>

<file path=xl/sharedStrings.xml><?xml version="1.0" encoding="utf-8"?>
<sst xmlns="http://schemas.openxmlformats.org/spreadsheetml/2006/main" count="852" uniqueCount="178">
  <si>
    <t>2011</t>
  </si>
  <si>
    <t>2012</t>
  </si>
  <si>
    <t>2013</t>
  </si>
  <si>
    <t>2014</t>
  </si>
  <si>
    <t>I квартал</t>
  </si>
  <si>
    <t>-</t>
  </si>
  <si>
    <t>2005</t>
  </si>
  <si>
    <t>2006</t>
  </si>
  <si>
    <t>2007</t>
  </si>
  <si>
    <t>2008</t>
  </si>
  <si>
    <t>…</t>
  </si>
  <si>
    <t>добавить 2 кв 2014 без крыма</t>
  </si>
  <si>
    <t>1.9 Breakdown of External Trade in Goods and Services by Geographical Region</t>
  </si>
  <si>
    <t xml:space="preserve"> Million USD</t>
  </si>
  <si>
    <t>(according to BPM5 methodology)</t>
  </si>
  <si>
    <t>Regions</t>
  </si>
  <si>
    <t>EXPORTS OF GOODS AND SERVICES</t>
  </si>
  <si>
    <t xml:space="preserve">   CIS countries</t>
  </si>
  <si>
    <t xml:space="preserve">       including Russian Federation</t>
  </si>
  <si>
    <t>Other regions</t>
  </si>
  <si>
    <t xml:space="preserve">   Europe</t>
  </si>
  <si>
    <t xml:space="preserve">   Asia</t>
  </si>
  <si>
    <t xml:space="preserve">   America</t>
  </si>
  <si>
    <t xml:space="preserve">     including USA</t>
  </si>
  <si>
    <t xml:space="preserve">   Africa</t>
  </si>
  <si>
    <t xml:space="preserve">   Australia</t>
  </si>
  <si>
    <t>Reference: EU countries</t>
  </si>
  <si>
    <t>% of total</t>
  </si>
  <si>
    <t>TOTAL</t>
  </si>
  <si>
    <t>IMPORTS OF GOODS AND SERVICES</t>
  </si>
  <si>
    <t>EXTERNAL TRADE TURNOVER</t>
  </si>
  <si>
    <t xml:space="preserve">  EXPORTS OF GOODS</t>
  </si>
  <si>
    <t>IMPORTS OF GOODS</t>
  </si>
  <si>
    <t xml:space="preserve">GOODS TURNOVER </t>
  </si>
  <si>
    <t>EXPORTS OF SERVICES</t>
  </si>
  <si>
    <t>IMPORTS OF SERVICES</t>
  </si>
  <si>
    <t>QI</t>
  </si>
  <si>
    <t>QII</t>
  </si>
  <si>
    <t>QIII</t>
  </si>
  <si>
    <t>QIV</t>
  </si>
  <si>
    <t xml:space="preserve">1.10 Breakdown of Goods  Exports by Geographical Region </t>
  </si>
  <si>
    <t xml:space="preserve">Million USD </t>
  </si>
  <si>
    <t>Product group</t>
  </si>
  <si>
    <t>All countries</t>
  </si>
  <si>
    <t>CIS countries</t>
  </si>
  <si>
    <t xml:space="preserve"> Europe   </t>
  </si>
  <si>
    <t>Asia</t>
  </si>
  <si>
    <t>Africa</t>
  </si>
  <si>
    <t>America</t>
  </si>
  <si>
    <t>2014 to 2013 (%)</t>
  </si>
  <si>
    <t xml:space="preserve">% of total </t>
  </si>
  <si>
    <t>of which: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</si>
  <si>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</si>
  <si>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</si>
  <si>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</si>
  <si>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</si>
  <si>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</si>
  <si>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</si>
  <si>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</si>
  <si>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Note.</t>
  </si>
  <si>
    <t xml:space="preserve">Excluding the data on the temporarily occupied territory of the AR Crimea and the city of Sevastopol in 2014. </t>
  </si>
  <si>
    <t xml:space="preserve">1.11 Breakdown of Goods Imports by Geographical Region </t>
  </si>
  <si>
    <t>1.12 Shares of Ukraine's Top Trading Partners in the Total Goods Turnover in 2014*</t>
  </si>
  <si>
    <t>Rank</t>
  </si>
  <si>
    <t>Countries</t>
  </si>
  <si>
    <t>Goods turnover</t>
  </si>
  <si>
    <t xml:space="preserve">% Share in total goods turnover </t>
  </si>
  <si>
    <t>Exports</t>
  </si>
  <si>
    <t>Imports</t>
  </si>
  <si>
    <t>Balance</t>
  </si>
  <si>
    <t>Russian Federation</t>
  </si>
  <si>
    <t>China</t>
  </si>
  <si>
    <t>Germany</t>
  </si>
  <si>
    <t>Poland</t>
  </si>
  <si>
    <t>Belarus</t>
  </si>
  <si>
    <t>Turkey</t>
  </si>
  <si>
    <t>Italy</t>
  </si>
  <si>
    <t>Hungary</t>
  </si>
  <si>
    <t>Egypt</t>
  </si>
  <si>
    <t>USA</t>
  </si>
  <si>
    <t>India</t>
  </si>
  <si>
    <t>Netherlands</t>
  </si>
  <si>
    <t>France</t>
  </si>
  <si>
    <t>Spain</t>
  </si>
  <si>
    <t>Czech Republic</t>
  </si>
  <si>
    <t>Kazakhstan</t>
  </si>
  <si>
    <t>Romania</t>
  </si>
  <si>
    <t>Lithuania</t>
  </si>
  <si>
    <t>United Kingdom</t>
  </si>
  <si>
    <t>Saudi Arabia</t>
  </si>
  <si>
    <t>Austria</t>
  </si>
  <si>
    <t>Slovakia</t>
  </si>
  <si>
    <t>Korea, Republic</t>
  </si>
  <si>
    <t>Belgium</t>
  </si>
  <si>
    <t>Israel</t>
  </si>
  <si>
    <t>Japan</t>
  </si>
  <si>
    <t>Moldova</t>
  </si>
  <si>
    <t>Bulgaria</t>
  </si>
  <si>
    <t>Iran</t>
  </si>
  <si>
    <t>Iraq</t>
  </si>
  <si>
    <t>Switzerland</t>
  </si>
  <si>
    <t>Georgia</t>
  </si>
  <si>
    <t>Azerbaijan</t>
  </si>
  <si>
    <t>Norway</t>
  </si>
  <si>
    <t>Greece</t>
  </si>
  <si>
    <t>Pakistan</t>
  </si>
  <si>
    <t>*According to State Statistics Service of Ukraine data</t>
  </si>
  <si>
    <t xml:space="preserve">Excluding the data on the temporarily occupied territory of the AR Crimea and the city of Sevastopol. </t>
  </si>
  <si>
    <t>1.13 Dynamics of Goods Exports by Country *</t>
  </si>
  <si>
    <t>Turkmenistan</t>
  </si>
  <si>
    <t>United Arab Emirates</t>
  </si>
  <si>
    <t>Tunisia</t>
  </si>
  <si>
    <t>Portugal</t>
  </si>
  <si>
    <t>Lebanon</t>
  </si>
  <si>
    <t xml:space="preserve">1.14. Dynamics of Goods Imports by Country* </t>
  </si>
  <si>
    <t>Sweden</t>
  </si>
  <si>
    <t>Finland</t>
  </si>
  <si>
    <t>Viet Nam</t>
  </si>
  <si>
    <t>Indonesia</t>
  </si>
  <si>
    <t>Brazil</t>
  </si>
  <si>
    <t>Canada</t>
  </si>
  <si>
    <t>Australia</t>
  </si>
  <si>
    <t xml:space="preserve">         </t>
  </si>
  <si>
    <t>2001</t>
  </si>
  <si>
    <t>2002</t>
  </si>
  <si>
    <t>2003</t>
  </si>
  <si>
    <t>2004</t>
  </si>
  <si>
    <t>2009</t>
  </si>
  <si>
    <t>2010</t>
  </si>
  <si>
    <t>1.12 Shares of Ukraine's Top Trading Partners in the Total Goods Turnover in 2014</t>
  </si>
  <si>
    <t xml:space="preserve">1.13 Dynamics of Goods Exports by Country </t>
  </si>
  <si>
    <t>1. External Trade in Goods (according to BPM5 methodology)</t>
  </si>
  <si>
    <t xml:space="preserve">1.1 Dynamics of the Commodity Composition of Exports </t>
  </si>
  <si>
    <t xml:space="preserve">1.2 Dynamics of the Commodity Composition of Imports </t>
  </si>
  <si>
    <t xml:space="preserve">1.1. Dynamics of the Commodity Composition of Exports </t>
  </si>
  <si>
    <t xml:space="preserve"> Description </t>
  </si>
  <si>
    <t xml:space="preserve">TOTAL, mln USD </t>
  </si>
  <si>
    <t>Other*</t>
  </si>
  <si>
    <t>index on values in % (y-o-y)</t>
  </si>
  <si>
    <t>* Including informal trade</t>
  </si>
  <si>
    <t xml:space="preserve">1.2. Dynamics of the Commodity Composition of Imports  </t>
  </si>
  <si>
    <t>1.3. Dynamics of Goods Exports by Broad Economic Categories</t>
  </si>
  <si>
    <t>Categories</t>
  </si>
  <si>
    <t xml:space="preserve"> Other goods categories</t>
  </si>
  <si>
    <t xml:space="preserve"> Other goods categories**</t>
  </si>
  <si>
    <t>TOTAL,  mln USD*</t>
  </si>
  <si>
    <t xml:space="preserve"> Investment goods </t>
  </si>
  <si>
    <t xml:space="preserve"> Intermediate goods</t>
  </si>
  <si>
    <t xml:space="preserve"> Consumer goods</t>
  </si>
  <si>
    <t xml:space="preserve">  TOTAL</t>
  </si>
  <si>
    <t>Description</t>
  </si>
  <si>
    <t xml:space="preserve">TOTAL* </t>
  </si>
  <si>
    <t xml:space="preserve">1.4. Commodity Composition of Exports by Broad Economic Categories </t>
  </si>
  <si>
    <t xml:space="preserve">Investment goods </t>
  </si>
  <si>
    <t>Intermediate goods</t>
  </si>
  <si>
    <t>Consumer goods</t>
  </si>
  <si>
    <t>Other goods categories</t>
  </si>
  <si>
    <t>Other goods categories**</t>
  </si>
  <si>
    <t>Other</t>
  </si>
  <si>
    <t xml:space="preserve">1.5. Composition of Exports by Broad Economic Categories within Commodity Groups </t>
  </si>
  <si>
    <t>1. Investment goods</t>
  </si>
  <si>
    <t xml:space="preserve"> 2. Intermediate goods</t>
  </si>
  <si>
    <t xml:space="preserve"> 3. Consumer goods</t>
  </si>
  <si>
    <t>4. Other goods categories**</t>
  </si>
  <si>
    <t>out of them, goods procured in ports</t>
  </si>
  <si>
    <t>1.6. Dynamics of Goods Imports by Broad Economic Categories</t>
  </si>
  <si>
    <t>TOTAL, million USD*</t>
  </si>
  <si>
    <t>TOTAL*</t>
  </si>
  <si>
    <t xml:space="preserve">1.7. Commodity Composition of Imports by Broad Economic Categories  </t>
  </si>
  <si>
    <t xml:space="preserve">1.8. Composition of Imports by Broad Economic Categories within Commodity Groups </t>
  </si>
  <si>
    <t xml:space="preserve">** The classification has been changed from 2008 </t>
  </si>
  <si>
    <t>1.3 Dynamics of Goods Exports by Broad Economic Categories</t>
  </si>
  <si>
    <t xml:space="preserve">1.4 Commodity Composition of Exports by Broad Economic Categories </t>
  </si>
  <si>
    <t xml:space="preserve">1.5 Composition of Exports by Broad Economic Categories within Commodity Groups </t>
  </si>
  <si>
    <t>1.6 Dynamics of Goods Imports by Broad Economic Categories</t>
  </si>
  <si>
    <t xml:space="preserve">1.8 Composition of Imports by Broad Economic Categories within Commodity Groups </t>
  </si>
  <si>
    <t xml:space="preserve">1.14 Dynamics of Goods Imports by Country </t>
  </si>
  <si>
    <t xml:space="preserve">1.7 Commodity Composition of Imports by Broad Economic Categories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</si>
</sst>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1" formatCode="_-* #,##0.00\ _г_р_н_._-;\-* #,##0.00\ _г_р_н_._-;_-* &quot;-&quot;??\ _г_р_н_._-;_-@_-"/>
    <numFmt numFmtId="173" formatCode="_-* #,##0_р_._-;\-* #,##0_р_._-;_-* &quot;-&quot;_р_._-;_-@_-"/>
    <numFmt numFmtId="174" formatCode="_-* #,##0.00&quot;р.&quot;_-;\-* #,##0.00&quot;р.&quot;_-;_-* &quot;-&quot;??&quot;р.&quot;_-;_-@_-"/>
    <numFmt numFmtId="175" formatCode="_-* #,##0.00_р_._-;\-* #,##0.00_р_._-;_-* &quot;-&quot;??_р_._-;_-@_-"/>
    <numFmt numFmtId="176" formatCode="0.0"/>
    <numFmt numFmtId="185" formatCode="##,##0.0000"/>
    <numFmt numFmtId="186" formatCode="_(* #,##0.00_);_(* \(#,##0.00\);_(* &quot;-&quot;??_);_(@_)"/>
    <numFmt numFmtId="187" formatCode="\M\o\n\t\h\ \D.\y\y\y\y"/>
    <numFmt numFmtId="189" formatCode="&quot;$&quot;#,##0_);[Red]\(&quot;$&quot;#,##0\)"/>
    <numFmt numFmtId="191" formatCode="0.000"/>
    <numFmt numFmtId="192" formatCode="#,##0.0"/>
    <numFmt numFmtId="207" formatCode="#,##0;\–#,##0;&quot;–&quot;"/>
    <numFmt numFmtId="208" formatCode="#,##0.0;\–#,##0.0;&quot;–&quot;"/>
    <numFmt numFmtId="214" formatCode="mmmm\ yyyy"/>
    <numFmt numFmtId="216" formatCode="#,###,##0.0;\–#,###,##0.0;&quot;–&quot;"/>
  </numFmts>
  <fonts count="69">
    <font>
      <sz val="10"/>
      <name val="Arial Cyr"/>
      <charset val="204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UkrainianFuturis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b/>
      <sz val="10"/>
      <color indexed="2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u/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29">
    <xf numFmtId="0" fontId="0" fillId="0" borderId="0"/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" fontId="40" fillId="22" borderId="3">
      <alignment horizontal="right" vertical="center"/>
    </xf>
    <xf numFmtId="0" fontId="40" fillId="23" borderId="3">
      <alignment horizontal="center" vertical="center"/>
    </xf>
    <xf numFmtId="1" fontId="40" fillId="22" borderId="3">
      <alignment horizontal="right" vertical="center"/>
    </xf>
    <xf numFmtId="0" fontId="41" fillId="22" borderId="0"/>
    <xf numFmtId="0" fontId="42" fillId="24" borderId="3">
      <alignment horizontal="left" vertical="center"/>
    </xf>
    <xf numFmtId="0" fontId="42" fillId="24" borderId="3">
      <alignment horizontal="left" vertical="center"/>
    </xf>
    <xf numFmtId="0" fontId="1" fillId="22" borderId="3">
      <alignment horizontal="left" vertical="center"/>
    </xf>
    <xf numFmtId="38" fontId="18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9" fillId="0" borderId="0">
      <protection locked="0"/>
    </xf>
    <xf numFmtId="0" fontId="20" fillId="0" borderId="0" applyNumberFormat="0" applyFill="0" applyBorder="0" applyAlignment="0" applyProtection="0"/>
    <xf numFmtId="0" fontId="19" fillId="0" borderId="0">
      <protection locked="0"/>
    </xf>
    <xf numFmtId="0" fontId="21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6" fillId="0" borderId="0"/>
    <xf numFmtId="0" fontId="27" fillId="0" borderId="0"/>
    <xf numFmtId="0" fontId="28" fillId="7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7" applyNumberFormat="0" applyFill="0" applyAlignment="0" applyProtection="0"/>
    <xf numFmtId="0" fontId="31" fillId="25" borderId="0" applyNumberFormat="0" applyBorder="0" applyAlignment="0" applyProtection="0"/>
    <xf numFmtId="0" fontId="32" fillId="0" borderId="0"/>
    <xf numFmtId="0" fontId="33" fillId="0" borderId="0"/>
    <xf numFmtId="0" fontId="41" fillId="0" borderId="0"/>
    <xf numFmtId="0" fontId="1" fillId="0" borderId="0"/>
    <xf numFmtId="0" fontId="34" fillId="26" borderId="8" applyNumberFormat="0" applyFont="0" applyAlignment="0" applyProtection="0"/>
    <xf numFmtId="186" fontId="27" fillId="0" borderId="0" applyFont="0" applyFill="0" applyBorder="0" applyAlignment="0" applyProtection="0"/>
    <xf numFmtId="0" fontId="35" fillId="20" borderId="9" applyNumberFormat="0" applyAlignment="0" applyProtection="0"/>
    <xf numFmtId="0" fontId="2" fillId="27" borderId="0">
      <alignment horizontal="right" vertical="top"/>
    </xf>
    <xf numFmtId="0" fontId="3" fillId="27" borderId="0">
      <alignment horizontal="center" vertical="center"/>
    </xf>
    <xf numFmtId="0" fontId="2" fillId="27" borderId="0">
      <alignment horizontal="left" vertical="top"/>
    </xf>
    <xf numFmtId="0" fontId="2" fillId="27" borderId="0">
      <alignment horizontal="left" vertical="top"/>
    </xf>
    <xf numFmtId="0" fontId="3" fillId="27" borderId="0">
      <alignment horizontal="left" vertical="top"/>
    </xf>
    <xf numFmtId="0" fontId="3" fillId="27" borderId="0">
      <alignment horizontal="right" vertical="top"/>
    </xf>
    <xf numFmtId="0" fontId="3" fillId="27" borderId="0">
      <alignment horizontal="right" vertical="top"/>
    </xf>
    <xf numFmtId="0" fontId="36" fillId="0" borderId="0">
      <alignment vertical="top"/>
    </xf>
    <xf numFmtId="0" fontId="37" fillId="0" borderId="0" applyNumberFormat="0" applyFill="0" applyBorder="0" applyAlignment="0" applyProtection="0"/>
    <xf numFmtId="0" fontId="19" fillId="0" borderId="10">
      <protection locked="0"/>
    </xf>
    <xf numFmtId="0" fontId="38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7" borderId="1" applyNumberFormat="0" applyAlignment="0" applyProtection="0"/>
    <xf numFmtId="0" fontId="35" fillId="20" borderId="9" applyNumberFormat="0" applyAlignment="0" applyProtection="0"/>
    <xf numFmtId="0" fontId="16" fillId="20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11">
      <alignment horizontal="centerContinuous" vertical="top" wrapText="1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7" fillId="21" borderId="2" applyNumberFormat="0" applyAlignment="0" applyProtection="0"/>
    <xf numFmtId="0" fontId="37" fillId="0" borderId="0" applyNumberFormat="0" applyFill="0" applyBorder="0" applyAlignment="0" applyProtection="0"/>
    <xf numFmtId="0" fontId="31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3" fillId="0" borderId="0"/>
    <xf numFmtId="0" fontId="12" fillId="0" borderId="0"/>
    <xf numFmtId="0" fontId="41" fillId="0" borderId="0"/>
    <xf numFmtId="0" fontId="12" fillId="0" borderId="0"/>
    <xf numFmtId="0" fontId="43" fillId="0" borderId="0"/>
    <xf numFmtId="0" fontId="43" fillId="0" borderId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41" fillId="0" borderId="0"/>
    <xf numFmtId="0" fontId="34" fillId="0" borderId="0"/>
    <xf numFmtId="0" fontId="1" fillId="0" borderId="0"/>
    <xf numFmtId="0" fontId="5" fillId="0" borderId="0"/>
    <xf numFmtId="0" fontId="9" fillId="0" borderId="0"/>
    <xf numFmtId="0" fontId="9" fillId="0" borderId="0"/>
    <xf numFmtId="0" fontId="4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5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4" fillId="26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0" fillId="0" borderId="7" applyNumberFormat="0" applyFill="0" applyAlignment="0" applyProtection="0"/>
    <xf numFmtId="0" fontId="44" fillId="0" borderId="0"/>
    <xf numFmtId="0" fontId="38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0" fontId="21" fillId="4" borderId="0" applyNumberFormat="0" applyBorder="0" applyAlignment="0" applyProtection="0"/>
    <xf numFmtId="49" fontId="11" fillId="0" borderId="3">
      <alignment horizontal="center" vertical="center" wrapText="1"/>
    </xf>
  </cellStyleXfs>
  <cellXfs count="484">
    <xf numFmtId="0" fontId="0" fillId="0" borderId="0" xfId="0"/>
    <xf numFmtId="0" fontId="46" fillId="22" borderId="0" xfId="0" applyFont="1" applyFill="1"/>
    <xf numFmtId="1" fontId="46" fillId="22" borderId="0" xfId="0" applyNumberFormat="1" applyFont="1" applyFill="1"/>
    <xf numFmtId="0" fontId="50" fillId="22" borderId="0" xfId="0" applyFont="1" applyFill="1"/>
    <xf numFmtId="0" fontId="46" fillId="22" borderId="0" xfId="199" applyFont="1" applyFill="1"/>
    <xf numFmtId="0" fontId="50" fillId="22" borderId="0" xfId="201" applyFont="1" applyFill="1"/>
    <xf numFmtId="191" fontId="50" fillId="22" borderId="0" xfId="208" applyNumberFormat="1" applyFont="1" applyFill="1"/>
    <xf numFmtId="0" fontId="46" fillId="22" borderId="0" xfId="82" applyFont="1" applyFill="1"/>
    <xf numFmtId="0" fontId="46" fillId="22" borderId="0" xfId="82" applyFont="1" applyFill="1" applyAlignment="1">
      <alignment horizontal="right"/>
    </xf>
    <xf numFmtId="0" fontId="46" fillId="22" borderId="0" xfId="82" applyFont="1" applyFill="1" applyAlignment="1">
      <alignment horizontal="centerContinuous"/>
    </xf>
    <xf numFmtId="0" fontId="49" fillId="22" borderId="0" xfId="82" applyFont="1" applyFill="1" applyAlignment="1">
      <alignment horizontal="centerContinuous"/>
    </xf>
    <xf numFmtId="0" fontId="50" fillId="22" borderId="0" xfId="82" applyFont="1" applyFill="1"/>
    <xf numFmtId="0" fontId="50" fillId="22" borderId="0" xfId="82" applyFont="1" applyFill="1" applyAlignment="1">
      <alignment horizontal="centerContinuous"/>
    </xf>
    <xf numFmtId="0" fontId="47" fillId="22" borderId="0" xfId="82" applyFont="1" applyFill="1" applyAlignment="1">
      <alignment horizontal="centerContinuous"/>
    </xf>
    <xf numFmtId="0" fontId="51" fillId="22" borderId="0" xfId="0" applyFont="1" applyFill="1"/>
    <xf numFmtId="49" fontId="52" fillId="22" borderId="3" xfId="203" applyNumberFormat="1" applyFont="1" applyFill="1" applyBorder="1" applyAlignment="1">
      <alignment horizontal="center" vertical="center"/>
    </xf>
    <xf numFmtId="0" fontId="52" fillId="22" borderId="13" xfId="203" applyFont="1" applyFill="1" applyBorder="1" applyAlignment="1">
      <alignment horizontal="left" vertical="center"/>
    </xf>
    <xf numFmtId="0" fontId="52" fillId="22" borderId="14" xfId="203" applyFont="1" applyFill="1" applyBorder="1" applyAlignment="1">
      <alignment vertical="center" wrapText="1"/>
    </xf>
    <xf numFmtId="0" fontId="54" fillId="22" borderId="14" xfId="203" applyFont="1" applyFill="1" applyBorder="1" applyAlignment="1">
      <alignment horizontal="left" vertical="center" wrapText="1"/>
    </xf>
    <xf numFmtId="0" fontId="53" fillId="22" borderId="14" xfId="203" applyFont="1" applyFill="1" applyBorder="1" applyAlignment="1">
      <alignment vertical="center" wrapText="1"/>
    </xf>
    <xf numFmtId="1" fontId="52" fillId="22" borderId="15" xfId="203" applyNumberFormat="1" applyFont="1" applyFill="1" applyBorder="1" applyAlignment="1">
      <alignment horizontal="right"/>
    </xf>
    <xf numFmtId="1" fontId="52" fillId="22" borderId="11" xfId="203" applyNumberFormat="1" applyFont="1" applyFill="1" applyBorder="1" applyAlignment="1">
      <alignment horizontal="right"/>
    </xf>
    <xf numFmtId="1" fontId="52" fillId="22" borderId="16" xfId="203" applyNumberFormat="1" applyFont="1" applyFill="1" applyBorder="1" applyAlignment="1">
      <alignment horizontal="right"/>
    </xf>
    <xf numFmtId="49" fontId="52" fillId="22" borderId="0" xfId="203" applyNumberFormat="1" applyFont="1" applyFill="1" applyBorder="1" applyAlignment="1">
      <alignment horizontal="center" vertical="center"/>
    </xf>
    <xf numFmtId="3" fontId="52" fillId="22" borderId="17" xfId="203" applyNumberFormat="1" applyFont="1" applyFill="1" applyBorder="1" applyAlignment="1">
      <alignment horizontal="center" vertical="center"/>
    </xf>
    <xf numFmtId="3" fontId="52" fillId="22" borderId="18" xfId="203" applyNumberFormat="1" applyFont="1" applyFill="1" applyBorder="1" applyAlignment="1">
      <alignment horizontal="center" vertical="center"/>
    </xf>
    <xf numFmtId="3" fontId="52" fillId="22" borderId="19" xfId="203" applyNumberFormat="1" applyFont="1" applyFill="1" applyBorder="1" applyAlignment="1">
      <alignment horizontal="center" vertical="center"/>
    </xf>
    <xf numFmtId="3" fontId="52" fillId="22" borderId="0" xfId="203" applyNumberFormat="1" applyFont="1" applyFill="1" applyBorder="1" applyAlignment="1">
      <alignment horizontal="center" vertical="center"/>
    </xf>
    <xf numFmtId="176" fontId="53" fillId="22" borderId="19" xfId="203" applyNumberFormat="1" applyFont="1" applyFill="1" applyBorder="1" applyAlignment="1">
      <alignment horizontal="center" vertical="center"/>
    </xf>
    <xf numFmtId="176" fontId="53" fillId="22" borderId="0" xfId="203" applyNumberFormat="1" applyFont="1" applyFill="1" applyBorder="1" applyAlignment="1">
      <alignment horizontal="center" vertical="center"/>
    </xf>
    <xf numFmtId="176" fontId="53" fillId="22" borderId="15" xfId="203" applyNumberFormat="1" applyFont="1" applyFill="1" applyBorder="1" applyAlignment="1">
      <alignment horizontal="center" vertical="center"/>
    </xf>
    <xf numFmtId="176" fontId="53" fillId="22" borderId="11" xfId="203" applyNumberFormat="1" applyFont="1" applyFill="1" applyBorder="1" applyAlignment="1">
      <alignment horizontal="center" vertical="center"/>
    </xf>
    <xf numFmtId="0" fontId="52" fillId="22" borderId="20" xfId="203" applyFont="1" applyFill="1" applyBorder="1" applyAlignment="1">
      <alignment wrapText="1"/>
    </xf>
    <xf numFmtId="0" fontId="52" fillId="22" borderId="13" xfId="0" applyFont="1" applyFill="1" applyBorder="1" applyAlignment="1">
      <alignment horizontal="centerContinuous"/>
    </xf>
    <xf numFmtId="1" fontId="9" fillId="22" borderId="11" xfId="0" applyNumberFormat="1" applyFont="1" applyFill="1" applyBorder="1" applyAlignment="1">
      <alignment horizontal="center"/>
    </xf>
    <xf numFmtId="1" fontId="9" fillId="22" borderId="0" xfId="0" applyNumberFormat="1" applyFont="1" applyFill="1" applyBorder="1" applyAlignment="1">
      <alignment horizontal="center"/>
    </xf>
    <xf numFmtId="1" fontId="52" fillId="22" borderId="0" xfId="0" applyNumberFormat="1" applyFont="1" applyFill="1" applyBorder="1"/>
    <xf numFmtId="3" fontId="52" fillId="22" borderId="0" xfId="0" applyNumberFormat="1" applyFont="1" applyFill="1" applyBorder="1"/>
    <xf numFmtId="3" fontId="52" fillId="22" borderId="17" xfId="0" applyNumberFormat="1" applyFont="1" applyFill="1" applyBorder="1"/>
    <xf numFmtId="3" fontId="52" fillId="22" borderId="18" xfId="0" applyNumberFormat="1" applyFont="1" applyFill="1" applyBorder="1"/>
    <xf numFmtId="3" fontId="52" fillId="22" borderId="21" xfId="0" applyNumberFormat="1" applyFont="1" applyFill="1" applyBorder="1"/>
    <xf numFmtId="0" fontId="9" fillId="22" borderId="14" xfId="0" applyFont="1" applyFill="1" applyBorder="1"/>
    <xf numFmtId="1" fontId="9" fillId="22" borderId="0" xfId="0" applyNumberFormat="1" applyFont="1" applyFill="1" applyBorder="1"/>
    <xf numFmtId="3" fontId="9" fillId="22" borderId="0" xfId="0" applyNumberFormat="1" applyFont="1" applyFill="1" applyBorder="1"/>
    <xf numFmtId="3" fontId="52" fillId="22" borderId="19" xfId="0" applyNumberFormat="1" applyFont="1" applyFill="1" applyBorder="1"/>
    <xf numFmtId="0" fontId="9" fillId="22" borderId="22" xfId="0" applyFont="1" applyFill="1" applyBorder="1"/>
    <xf numFmtId="3" fontId="52" fillId="22" borderId="22" xfId="0" applyNumberFormat="1" applyFont="1" applyFill="1" applyBorder="1"/>
    <xf numFmtId="1" fontId="52" fillId="22" borderId="11" xfId="0" applyNumberFormat="1" applyFont="1" applyFill="1" applyBorder="1"/>
    <xf numFmtId="3" fontId="52" fillId="22" borderId="11" xfId="0" applyNumberFormat="1" applyFont="1" applyFill="1" applyBorder="1"/>
    <xf numFmtId="3" fontId="52" fillId="22" borderId="15" xfId="0" applyNumberFormat="1" applyFont="1" applyFill="1" applyBorder="1"/>
    <xf numFmtId="3" fontId="52" fillId="22" borderId="16" xfId="0" applyNumberFormat="1" applyFont="1" applyFill="1" applyBorder="1"/>
    <xf numFmtId="0" fontId="9" fillId="22" borderId="0" xfId="0" applyFont="1" applyFill="1" applyBorder="1"/>
    <xf numFmtId="1" fontId="9" fillId="22" borderId="19" xfId="0" applyNumberFormat="1" applyFont="1" applyFill="1" applyBorder="1"/>
    <xf numFmtId="3" fontId="9" fillId="22" borderId="19" xfId="0" applyNumberFormat="1" applyFont="1" applyFill="1" applyBorder="1"/>
    <xf numFmtId="3" fontId="9" fillId="22" borderId="22" xfId="0" applyNumberFormat="1" applyFont="1" applyFill="1" applyBorder="1"/>
    <xf numFmtId="0" fontId="9" fillId="22" borderId="14" xfId="0" applyFont="1" applyFill="1" applyBorder="1" applyAlignment="1">
      <alignment horizontal="left"/>
    </xf>
    <xf numFmtId="176" fontId="9" fillId="22" borderId="0" xfId="0" applyNumberFormat="1" applyFont="1" applyFill="1" applyBorder="1" applyAlignment="1">
      <alignment horizontal="right"/>
    </xf>
    <xf numFmtId="176" fontId="9" fillId="22" borderId="19" xfId="0" applyNumberFormat="1" applyFont="1" applyFill="1" applyBorder="1" applyAlignment="1">
      <alignment horizontal="right"/>
    </xf>
    <xf numFmtId="176" fontId="9" fillId="22" borderId="22" xfId="0" applyNumberFormat="1" applyFont="1" applyFill="1" applyBorder="1" applyAlignment="1">
      <alignment horizontal="right"/>
    </xf>
    <xf numFmtId="0" fontId="9" fillId="22" borderId="20" xfId="0" applyFont="1" applyFill="1" applyBorder="1"/>
    <xf numFmtId="176" fontId="9" fillId="22" borderId="11" xfId="0" applyNumberFormat="1" applyFont="1" applyFill="1" applyBorder="1" applyAlignment="1">
      <alignment horizontal="right"/>
    </xf>
    <xf numFmtId="176" fontId="9" fillId="22" borderId="15" xfId="0" applyNumberFormat="1" applyFont="1" applyFill="1" applyBorder="1" applyAlignment="1">
      <alignment horizontal="right"/>
    </xf>
    <xf numFmtId="176" fontId="9" fillId="22" borderId="16" xfId="0" applyNumberFormat="1" applyFont="1" applyFill="1" applyBorder="1" applyAlignment="1">
      <alignment horizontal="right"/>
    </xf>
    <xf numFmtId="176" fontId="53" fillId="22" borderId="0" xfId="0" applyNumberFormat="1" applyFont="1" applyFill="1" applyBorder="1" applyAlignment="1">
      <alignment horizontal="right"/>
    </xf>
    <xf numFmtId="176" fontId="53" fillId="22" borderId="19" xfId="0" applyNumberFormat="1" applyFont="1" applyFill="1" applyBorder="1" applyAlignment="1">
      <alignment horizontal="right"/>
    </xf>
    <xf numFmtId="176" fontId="53" fillId="22" borderId="22" xfId="0" applyNumberFormat="1" applyFont="1" applyFill="1" applyBorder="1" applyAlignment="1">
      <alignment horizontal="right"/>
    </xf>
    <xf numFmtId="0" fontId="53" fillId="22" borderId="14" xfId="0" applyFont="1" applyFill="1" applyBorder="1"/>
    <xf numFmtId="1" fontId="52" fillId="22" borderId="14" xfId="0" applyNumberFormat="1" applyFont="1" applyFill="1" applyBorder="1"/>
    <xf numFmtId="1" fontId="52" fillId="22" borderId="17" xfId="0" applyNumberFormat="1" applyFont="1" applyFill="1" applyBorder="1"/>
    <xf numFmtId="1" fontId="52" fillId="22" borderId="18" xfId="0" applyNumberFormat="1" applyFont="1" applyFill="1" applyBorder="1"/>
    <xf numFmtId="1" fontId="52" fillId="22" borderId="19" xfId="0" applyNumberFormat="1" applyFont="1" applyFill="1" applyBorder="1"/>
    <xf numFmtId="1" fontId="52" fillId="22" borderId="22" xfId="0" applyNumberFormat="1" applyFont="1" applyFill="1" applyBorder="1"/>
    <xf numFmtId="1" fontId="9" fillId="22" borderId="22" xfId="0" applyNumberFormat="1" applyFont="1" applyFill="1" applyBorder="1"/>
    <xf numFmtId="1" fontId="9" fillId="22" borderId="14" xfId="0" applyNumberFormat="1" applyFont="1" applyFill="1" applyBorder="1"/>
    <xf numFmtId="1" fontId="54" fillId="22" borderId="20" xfId="0" applyNumberFormat="1" applyFont="1" applyFill="1" applyBorder="1" applyAlignment="1">
      <alignment horizontal="center"/>
    </xf>
    <xf numFmtId="1" fontId="52" fillId="22" borderId="16" xfId="0" applyNumberFormat="1" applyFont="1" applyFill="1" applyBorder="1"/>
    <xf numFmtId="1" fontId="52" fillId="22" borderId="14" xfId="0" applyNumberFormat="1" applyFont="1" applyFill="1" applyBorder="1" applyAlignment="1">
      <alignment horizontal="left"/>
    </xf>
    <xf numFmtId="1" fontId="54" fillId="22" borderId="0" xfId="0" applyNumberFormat="1" applyFont="1" applyFill="1" applyBorder="1"/>
    <xf numFmtId="1" fontId="53" fillId="22" borderId="0" xfId="0" applyNumberFormat="1" applyFont="1" applyFill="1" applyBorder="1"/>
    <xf numFmtId="1" fontId="9" fillId="22" borderId="0" xfId="0" applyNumberFormat="1" applyFont="1" applyFill="1" applyBorder="1" applyAlignment="1">
      <alignment horizontal="right"/>
    </xf>
    <xf numFmtId="1" fontId="55" fillId="22" borderId="14" xfId="0" applyNumberFormat="1" applyFont="1" applyFill="1" applyBorder="1"/>
    <xf numFmtId="1" fontId="56" fillId="22" borderId="0" xfId="0" applyNumberFormat="1" applyFont="1" applyFill="1" applyBorder="1"/>
    <xf numFmtId="1" fontId="55" fillId="22" borderId="0" xfId="0" applyNumberFormat="1" applyFont="1" applyFill="1" applyBorder="1"/>
    <xf numFmtId="1" fontId="57" fillId="22" borderId="0" xfId="0" applyNumberFormat="1" applyFont="1" applyFill="1" applyBorder="1"/>
    <xf numFmtId="1" fontId="55" fillId="22" borderId="22" xfId="0" applyNumberFormat="1" applyFont="1" applyFill="1" applyBorder="1"/>
    <xf numFmtId="1" fontId="58" fillId="22" borderId="0" xfId="0" applyNumberFormat="1" applyFont="1" applyFill="1" applyBorder="1"/>
    <xf numFmtId="1" fontId="58" fillId="22" borderId="0" xfId="0" applyNumberFormat="1" applyFont="1" applyFill="1" applyBorder="1" applyAlignment="1">
      <alignment horizontal="right"/>
    </xf>
    <xf numFmtId="0" fontId="52" fillId="22" borderId="0" xfId="0" applyFont="1" applyFill="1" applyBorder="1"/>
    <xf numFmtId="0" fontId="53" fillId="22" borderId="0" xfId="0" applyFont="1" applyFill="1" applyBorder="1"/>
    <xf numFmtId="1" fontId="52" fillId="22" borderId="0" xfId="0" applyNumberFormat="1" applyFont="1" applyFill="1"/>
    <xf numFmtId="0" fontId="52" fillId="22" borderId="23" xfId="192" applyFont="1" applyFill="1" applyBorder="1" applyAlignment="1">
      <alignment horizontal="centerContinuous" vertical="center"/>
    </xf>
    <xf numFmtId="0" fontId="54" fillId="22" borderId="24" xfId="206" applyFont="1" applyFill="1" applyBorder="1" applyAlignment="1">
      <alignment horizontal="centerContinuous" vertical="center"/>
    </xf>
    <xf numFmtId="0" fontId="52" fillId="22" borderId="25" xfId="192" applyFont="1" applyFill="1" applyBorder="1" applyAlignment="1">
      <alignment horizontal="centerContinuous" vertical="center"/>
    </xf>
    <xf numFmtId="3" fontId="52" fillId="22" borderId="17" xfId="200" applyNumberFormat="1" applyFont="1" applyFill="1" applyBorder="1" applyAlignment="1">
      <alignment horizontal="right" vertical="center"/>
    </xf>
    <xf numFmtId="3" fontId="52" fillId="22" borderId="18" xfId="200" applyNumberFormat="1" applyFont="1" applyFill="1" applyBorder="1" applyAlignment="1">
      <alignment horizontal="right" vertical="center"/>
    </xf>
    <xf numFmtId="0" fontId="52" fillId="22" borderId="14" xfId="196" applyFont="1" applyFill="1" applyBorder="1" applyAlignment="1">
      <alignment horizontal="left" vertical="center"/>
    </xf>
    <xf numFmtId="3" fontId="52" fillId="22" borderId="19" xfId="200" applyNumberFormat="1" applyFont="1" applyFill="1" applyBorder="1" applyAlignment="1">
      <alignment horizontal="right" vertical="center"/>
    </xf>
    <xf numFmtId="3" fontId="52" fillId="22" borderId="0" xfId="200" applyNumberFormat="1" applyFont="1" applyFill="1" applyBorder="1" applyAlignment="1">
      <alignment horizontal="right" vertical="center"/>
    </xf>
    <xf numFmtId="3" fontId="9" fillId="22" borderId="19" xfId="200" applyNumberFormat="1" applyFont="1" applyFill="1" applyBorder="1" applyAlignment="1">
      <alignment horizontal="right" vertical="center"/>
    </xf>
    <xf numFmtId="3" fontId="9" fillId="22" borderId="0" xfId="200" applyNumberFormat="1" applyFont="1" applyFill="1" applyBorder="1" applyAlignment="1">
      <alignment horizontal="right" vertical="center"/>
    </xf>
    <xf numFmtId="214" fontId="52" fillId="22" borderId="14" xfId="196" applyNumberFormat="1" applyFont="1" applyFill="1" applyBorder="1" applyAlignment="1">
      <alignment horizontal="left" indent="1"/>
    </xf>
    <xf numFmtId="214" fontId="53" fillId="22" borderId="20" xfId="196" applyNumberFormat="1" applyFont="1" applyFill="1" applyBorder="1" applyAlignment="1">
      <alignment horizontal="left" indent="1"/>
    </xf>
    <xf numFmtId="3" fontId="9" fillId="22" borderId="15" xfId="200" applyNumberFormat="1" applyFont="1" applyFill="1" applyBorder="1" applyAlignment="1">
      <alignment horizontal="right" vertical="center"/>
    </xf>
    <xf numFmtId="3" fontId="9" fillId="22" borderId="11" xfId="200" applyNumberFormat="1" applyFont="1" applyFill="1" applyBorder="1" applyAlignment="1">
      <alignment horizontal="right" vertical="center"/>
    </xf>
    <xf numFmtId="0" fontId="9" fillId="22" borderId="17" xfId="206" applyFont="1" applyFill="1" applyBorder="1"/>
    <xf numFmtId="0" fontId="9" fillId="22" borderId="18" xfId="206" applyFont="1" applyFill="1" applyBorder="1"/>
    <xf numFmtId="0" fontId="9" fillId="22" borderId="19" xfId="206" applyFont="1" applyFill="1" applyBorder="1"/>
    <xf numFmtId="0" fontId="9" fillId="22" borderId="0" xfId="206" applyFont="1" applyFill="1" applyBorder="1"/>
    <xf numFmtId="0" fontId="53" fillId="22" borderId="14" xfId="196" applyFont="1" applyFill="1" applyBorder="1" applyAlignment="1">
      <alignment horizontal="left" vertical="center"/>
    </xf>
    <xf numFmtId="216" fontId="53" fillId="22" borderId="19" xfId="197" applyNumberFormat="1" applyFont="1" applyFill="1" applyBorder="1" applyAlignment="1">
      <alignment horizontal="right"/>
    </xf>
    <xf numFmtId="216" fontId="53" fillId="22" borderId="0" xfId="197" applyNumberFormat="1" applyFont="1" applyFill="1" applyBorder="1" applyAlignment="1">
      <alignment horizontal="right"/>
    </xf>
    <xf numFmtId="214" fontId="53" fillId="22" borderId="14" xfId="196" applyNumberFormat="1" applyFont="1" applyFill="1" applyBorder="1" applyAlignment="1">
      <alignment horizontal="left" indent="1"/>
    </xf>
    <xf numFmtId="207" fontId="9" fillId="22" borderId="17" xfId="141" applyNumberFormat="1" applyFont="1" applyFill="1" applyBorder="1" applyAlignment="1">
      <alignment horizontal="right"/>
    </xf>
    <xf numFmtId="208" fontId="53" fillId="22" borderId="19" xfId="141" applyNumberFormat="1" applyFont="1" applyFill="1" applyBorder="1" applyAlignment="1">
      <alignment horizontal="right"/>
    </xf>
    <xf numFmtId="208" fontId="53" fillId="22" borderId="0" xfId="141" applyNumberFormat="1" applyFont="1" applyFill="1" applyBorder="1" applyAlignment="1">
      <alignment horizontal="right"/>
    </xf>
    <xf numFmtId="208" fontId="53" fillId="22" borderId="15" xfId="141" applyNumberFormat="1" applyFont="1" applyFill="1" applyBorder="1" applyAlignment="1">
      <alignment horizontal="right"/>
    </xf>
    <xf numFmtId="208" fontId="53" fillId="22" borderId="11" xfId="141" applyNumberFormat="1" applyFont="1" applyFill="1" applyBorder="1" applyAlignment="1">
      <alignment horizontal="right"/>
    </xf>
    <xf numFmtId="176" fontId="53" fillId="22" borderId="19" xfId="206" applyNumberFormat="1" applyFont="1" applyFill="1" applyBorder="1"/>
    <xf numFmtId="176" fontId="53" fillId="22" borderId="0" xfId="206" applyNumberFormat="1" applyFont="1" applyFill="1" applyBorder="1"/>
    <xf numFmtId="176" fontId="53" fillId="22" borderId="15" xfId="206" applyNumberFormat="1" applyFont="1" applyFill="1" applyBorder="1"/>
    <xf numFmtId="176" fontId="53" fillId="22" borderId="11" xfId="206" applyNumberFormat="1" applyFont="1" applyFill="1" applyBorder="1"/>
    <xf numFmtId="214" fontId="52" fillId="22" borderId="13" xfId="196" applyNumberFormat="1" applyFont="1" applyFill="1" applyBorder="1" applyAlignment="1">
      <alignment horizontal="left" indent="1"/>
    </xf>
    <xf numFmtId="3" fontId="52" fillId="22" borderId="17" xfId="200" applyNumberFormat="1" applyFont="1" applyFill="1" applyBorder="1" applyAlignment="1">
      <alignment horizontal="center" vertical="center"/>
    </xf>
    <xf numFmtId="3" fontId="52" fillId="22" borderId="18" xfId="200" applyNumberFormat="1" applyFont="1" applyFill="1" applyBorder="1" applyAlignment="1">
      <alignment horizontal="center" vertical="center"/>
    </xf>
    <xf numFmtId="176" fontId="53" fillId="22" borderId="22" xfId="203" applyNumberFormat="1" applyFont="1" applyFill="1" applyBorder="1" applyAlignment="1">
      <alignment horizontal="center" vertical="center"/>
    </xf>
    <xf numFmtId="176" fontId="52" fillId="22" borderId="0" xfId="203" applyNumberFormat="1" applyFont="1" applyFill="1" applyBorder="1" applyAlignment="1">
      <alignment horizontal="center" vertical="center"/>
    </xf>
    <xf numFmtId="3" fontId="52" fillId="22" borderId="19" xfId="200" applyNumberFormat="1" applyFont="1" applyFill="1" applyBorder="1" applyAlignment="1">
      <alignment horizontal="center" vertical="center"/>
    </xf>
    <xf numFmtId="3" fontId="52" fillId="22" borderId="0" xfId="200" applyNumberFormat="1" applyFont="1" applyFill="1" applyBorder="1" applyAlignment="1">
      <alignment horizontal="center" vertical="center"/>
    </xf>
    <xf numFmtId="1" fontId="52" fillId="22" borderId="19" xfId="0" applyNumberFormat="1" applyFont="1" applyFill="1" applyBorder="1" applyAlignment="1">
      <alignment horizontal="center" vertical="center"/>
    </xf>
    <xf numFmtId="1" fontId="52" fillId="22" borderId="0" xfId="0" applyNumberFormat="1" applyFont="1" applyFill="1" applyBorder="1" applyAlignment="1">
      <alignment horizontal="center" vertical="center"/>
    </xf>
    <xf numFmtId="176" fontId="53" fillId="22" borderId="16" xfId="203" applyNumberFormat="1" applyFont="1" applyFill="1" applyBorder="1" applyAlignment="1">
      <alignment horizontal="center" vertical="center"/>
    </xf>
    <xf numFmtId="0" fontId="53" fillId="22" borderId="0" xfId="195" applyFont="1" applyFill="1"/>
    <xf numFmtId="185" fontId="9" fillId="22" borderId="0" xfId="194" applyNumberFormat="1" applyFont="1" applyFill="1" applyAlignment="1" applyProtection="1"/>
    <xf numFmtId="0" fontId="9" fillId="22" borderId="0" xfId="205" applyFont="1" applyFill="1"/>
    <xf numFmtId="0" fontId="9" fillId="22" borderId="0" xfId="193" applyFont="1" applyFill="1"/>
    <xf numFmtId="192" fontId="53" fillId="22" borderId="21" xfId="203" applyNumberFormat="1" applyFont="1" applyFill="1" applyBorder="1" applyAlignment="1">
      <alignment horizontal="center" vertical="center"/>
    </xf>
    <xf numFmtId="192" fontId="53" fillId="22" borderId="0" xfId="203" applyNumberFormat="1" applyFont="1" applyFill="1" applyBorder="1" applyAlignment="1">
      <alignment horizontal="center" vertical="center"/>
    </xf>
    <xf numFmtId="192" fontId="53" fillId="22" borderId="22" xfId="203" applyNumberFormat="1" applyFont="1" applyFill="1" applyBorder="1" applyAlignment="1">
      <alignment horizontal="center" vertical="center"/>
    </xf>
    <xf numFmtId="185" fontId="9" fillId="22" borderId="0" xfId="194" applyNumberFormat="1" applyFont="1" applyFill="1" applyBorder="1" applyAlignment="1" applyProtection="1"/>
    <xf numFmtId="0" fontId="52" fillId="22" borderId="3" xfId="82" applyFont="1" applyFill="1" applyBorder="1" applyAlignment="1">
      <alignment horizontal="center" vertical="center" wrapText="1"/>
    </xf>
    <xf numFmtId="0" fontId="53" fillId="22" borderId="3" xfId="82" applyFont="1" applyFill="1" applyBorder="1" applyAlignment="1">
      <alignment horizontal="center" vertical="center" wrapText="1"/>
    </xf>
    <xf numFmtId="0" fontId="52" fillId="22" borderId="3" xfId="82" applyFont="1" applyFill="1" applyBorder="1" applyAlignment="1">
      <alignment horizontal="center" vertical="center"/>
    </xf>
    <xf numFmtId="176" fontId="53" fillId="22" borderId="0" xfId="82" applyNumberFormat="1" applyFont="1" applyFill="1" applyBorder="1" applyAlignment="1">
      <alignment horizontal="center" vertical="center" wrapText="1"/>
    </xf>
    <xf numFmtId="176" fontId="53" fillId="22" borderId="11" xfId="82" applyNumberFormat="1" applyFont="1" applyFill="1" applyBorder="1" applyAlignment="1">
      <alignment horizontal="center" vertical="center" wrapText="1"/>
    </xf>
    <xf numFmtId="3" fontId="9" fillId="22" borderId="19" xfId="82" applyNumberFormat="1" applyFont="1" applyFill="1" applyBorder="1" applyAlignment="1">
      <alignment horizontal="center" vertical="center"/>
    </xf>
    <xf numFmtId="3" fontId="9" fillId="22" borderId="15" xfId="82" applyNumberFormat="1" applyFont="1" applyFill="1" applyBorder="1" applyAlignment="1">
      <alignment horizontal="center" vertical="center"/>
    </xf>
    <xf numFmtId="0" fontId="9" fillId="22" borderId="0" xfId="0" applyFont="1" applyFill="1"/>
    <xf numFmtId="1" fontId="9" fillId="22" borderId="0" xfId="203" applyNumberFormat="1" applyFont="1" applyFill="1" applyBorder="1" applyAlignment="1">
      <alignment horizontal="left" vertical="center"/>
    </xf>
    <xf numFmtId="0" fontId="9" fillId="22" borderId="0" xfId="203" applyFont="1" applyFill="1"/>
    <xf numFmtId="1" fontId="9" fillId="22" borderId="0" xfId="0" applyNumberFormat="1" applyFont="1" applyFill="1"/>
    <xf numFmtId="0" fontId="8" fillId="22" borderId="0" xfId="201" applyFont="1" applyFill="1"/>
    <xf numFmtId="0" fontId="53" fillId="22" borderId="0" xfId="0" applyFont="1" applyFill="1"/>
    <xf numFmtId="1" fontId="54" fillId="22" borderId="0" xfId="0" applyNumberFormat="1" applyFont="1" applyFill="1" applyBorder="1" applyAlignment="1">
      <alignment horizontal="center"/>
    </xf>
    <xf numFmtId="1" fontId="53" fillId="22" borderId="0" xfId="0" applyNumberFormat="1" applyFont="1" applyFill="1"/>
    <xf numFmtId="0" fontId="52" fillId="22" borderId="0" xfId="0" applyFont="1" applyFill="1"/>
    <xf numFmtId="0" fontId="9" fillId="22" borderId="0" xfId="201" applyFont="1" applyFill="1" applyBorder="1"/>
    <xf numFmtId="0" fontId="52" fillId="22" borderId="0" xfId="199" applyFont="1" applyFill="1"/>
    <xf numFmtId="0" fontId="62" fillId="22" borderId="0" xfId="199" applyFont="1" applyFill="1"/>
    <xf numFmtId="0" fontId="52" fillId="22" borderId="0" xfId="203" applyFont="1" applyFill="1" applyAlignment="1">
      <alignment horizontal="centerContinuous"/>
    </xf>
    <xf numFmtId="0" fontId="52" fillId="22" borderId="0" xfId="203" applyFont="1" applyFill="1"/>
    <xf numFmtId="0" fontId="9" fillId="22" borderId="0" xfId="203" applyFont="1" applyFill="1" applyAlignment="1">
      <alignment vertical="center"/>
    </xf>
    <xf numFmtId="49" fontId="9" fillId="22" borderId="0" xfId="203" applyNumberFormat="1" applyFont="1" applyFill="1" applyAlignment="1">
      <alignment vertical="center"/>
    </xf>
    <xf numFmtId="49" fontId="9" fillId="22" borderId="0" xfId="203" applyNumberFormat="1" applyFont="1" applyFill="1" applyAlignment="1">
      <alignment horizontal="center" vertical="center"/>
    </xf>
    <xf numFmtId="0" fontId="52" fillId="22" borderId="0" xfId="203" applyFont="1" applyFill="1" applyAlignment="1">
      <alignment vertical="center"/>
    </xf>
    <xf numFmtId="0" fontId="9" fillId="22" borderId="0" xfId="203" applyFont="1" applyFill="1" applyAlignment="1"/>
    <xf numFmtId="176" fontId="9" fillId="22" borderId="0" xfId="0" applyNumberFormat="1" applyFont="1" applyFill="1"/>
    <xf numFmtId="1" fontId="52" fillId="22" borderId="13" xfId="0" applyNumberFormat="1" applyFont="1" applyFill="1" applyBorder="1"/>
    <xf numFmtId="1" fontId="55" fillId="22" borderId="0" xfId="0" applyNumberFormat="1" applyFont="1" applyFill="1"/>
    <xf numFmtId="0" fontId="55" fillId="22" borderId="0" xfId="0" applyFont="1" applyFill="1"/>
    <xf numFmtId="0" fontId="52" fillId="22" borderId="0" xfId="0" applyFont="1" applyFill="1" applyAlignment="1">
      <alignment horizontal="centerContinuous"/>
    </xf>
    <xf numFmtId="0" fontId="9" fillId="22" borderId="0" xfId="0" applyFont="1" applyFill="1" applyAlignment="1">
      <alignment horizontal="centerContinuous"/>
    </xf>
    <xf numFmtId="0" fontId="53" fillId="22" borderId="14" xfId="203" applyFont="1" applyFill="1" applyBorder="1" applyAlignment="1">
      <alignment horizontal="left" vertical="center" wrapText="1"/>
    </xf>
    <xf numFmtId="0" fontId="59" fillId="22" borderId="0" xfId="106" applyFont="1" applyFill="1" applyAlignment="1" applyProtection="1"/>
    <xf numFmtId="0" fontId="50" fillId="22" borderId="0" xfId="203" applyFont="1" applyFill="1" applyAlignment="1"/>
    <xf numFmtId="0" fontId="59" fillId="22" borderId="0" xfId="106" applyFont="1" applyFill="1" applyAlignment="1" applyProtection="1">
      <alignment horizontal="left"/>
    </xf>
    <xf numFmtId="0" fontId="46" fillId="22" borderId="0" xfId="0" applyFont="1" applyFill="1" applyAlignment="1">
      <alignment horizontal="left"/>
    </xf>
    <xf numFmtId="0" fontId="59" fillId="22" borderId="0" xfId="106" applyFont="1" applyFill="1" applyBorder="1" applyAlignment="1" applyProtection="1">
      <alignment vertical="top"/>
    </xf>
    <xf numFmtId="2" fontId="59" fillId="22" borderId="0" xfId="106" applyNumberFormat="1" applyFont="1" applyFill="1" applyAlignment="1" applyProtection="1">
      <alignment horizontal="left"/>
    </xf>
    <xf numFmtId="0" fontId="50" fillId="22" borderId="0" xfId="0" applyFont="1" applyFill="1" applyAlignment="1"/>
    <xf numFmtId="0" fontId="46" fillId="22" borderId="0" xfId="0" applyFont="1" applyFill="1" applyAlignment="1"/>
    <xf numFmtId="0" fontId="52" fillId="22" borderId="0" xfId="199" applyFont="1" applyFill="1" applyAlignment="1">
      <alignment wrapText="1"/>
    </xf>
    <xf numFmtId="176" fontId="54" fillId="22" borderId="0" xfId="199" applyNumberFormat="1" applyFont="1" applyFill="1" applyAlignment="1">
      <alignment horizontal="center"/>
    </xf>
    <xf numFmtId="0" fontId="51" fillId="22" borderId="0" xfId="203" applyFont="1" applyFill="1"/>
    <xf numFmtId="0" fontId="51" fillId="22" borderId="0" xfId="199" applyFont="1" applyFill="1"/>
    <xf numFmtId="1" fontId="51" fillId="22" borderId="0" xfId="203" applyNumberFormat="1" applyFont="1" applyFill="1"/>
    <xf numFmtId="0" fontId="63" fillId="22" borderId="0" xfId="203" applyFont="1" applyFill="1"/>
    <xf numFmtId="176" fontId="64" fillId="22" borderId="0" xfId="203" applyNumberFormat="1" applyFont="1" applyFill="1"/>
    <xf numFmtId="0" fontId="60" fillId="22" borderId="0" xfId="199" applyFont="1" applyFill="1"/>
    <xf numFmtId="1" fontId="52" fillId="22" borderId="0" xfId="203" applyNumberFormat="1" applyFont="1" applyFill="1"/>
    <xf numFmtId="0" fontId="65" fillId="22" borderId="0" xfId="203" applyFont="1" applyFill="1"/>
    <xf numFmtId="176" fontId="54" fillId="22" borderId="0" xfId="203" applyNumberFormat="1" applyFont="1" applyFill="1"/>
    <xf numFmtId="0" fontId="9" fillId="22" borderId="0" xfId="206" applyFont="1" applyFill="1"/>
    <xf numFmtId="0" fontId="62" fillId="22" borderId="25" xfId="199" applyFont="1" applyFill="1" applyBorder="1" applyAlignment="1">
      <alignment horizontal="centerContinuous" vertical="center"/>
    </xf>
    <xf numFmtId="0" fontId="62" fillId="22" borderId="23" xfId="199" applyFont="1" applyFill="1" applyBorder="1" applyAlignment="1">
      <alignment horizontal="centerContinuous" vertical="center"/>
    </xf>
    <xf numFmtId="0" fontId="52" fillId="22" borderId="23" xfId="199" applyFont="1" applyFill="1" applyBorder="1" applyAlignment="1">
      <alignment horizontal="centerContinuous" vertical="center"/>
    </xf>
    <xf numFmtId="0" fontId="52" fillId="22" borderId="24" xfId="199" applyFont="1" applyFill="1" applyBorder="1" applyAlignment="1">
      <alignment horizontal="centerContinuous" vertical="center"/>
    </xf>
    <xf numFmtId="0" fontId="52" fillId="22" borderId="3" xfId="199" applyFont="1" applyFill="1" applyBorder="1" applyAlignment="1">
      <alignment horizontal="centerContinuous" vertical="center"/>
    </xf>
    <xf numFmtId="0" fontId="52" fillId="22" borderId="13" xfId="197" applyFont="1" applyFill="1" applyBorder="1" applyAlignment="1">
      <alignment horizontal="center" vertical="center"/>
    </xf>
    <xf numFmtId="0" fontId="52" fillId="22" borderId="13" xfId="192" applyFont="1" applyFill="1" applyBorder="1" applyAlignment="1">
      <alignment horizontal="center" vertical="center"/>
    </xf>
    <xf numFmtId="176" fontId="61" fillId="22" borderId="0" xfId="199" applyNumberFormat="1" applyFont="1" applyFill="1"/>
    <xf numFmtId="176" fontId="62" fillId="22" borderId="0" xfId="199" applyNumberFormat="1" applyFont="1" applyFill="1"/>
    <xf numFmtId="176" fontId="54" fillId="22" borderId="19" xfId="203" applyNumberFormat="1" applyFont="1" applyFill="1" applyBorder="1" applyAlignment="1">
      <alignment horizontal="center" vertical="center"/>
    </xf>
    <xf numFmtId="176" fontId="66" fillId="22" borderId="19" xfId="203" applyNumberFormat="1" applyFont="1" applyFill="1" applyBorder="1" applyAlignment="1">
      <alignment horizontal="center" vertical="center"/>
    </xf>
    <xf numFmtId="176" fontId="66" fillId="22" borderId="0" xfId="203" applyNumberFormat="1" applyFont="1" applyFill="1" applyBorder="1" applyAlignment="1">
      <alignment horizontal="center" vertical="center"/>
    </xf>
    <xf numFmtId="1" fontId="62" fillId="22" borderId="0" xfId="199" applyNumberFormat="1" applyFont="1" applyFill="1"/>
    <xf numFmtId="0" fontId="52" fillId="22" borderId="0" xfId="199" applyFont="1" applyFill="1" applyAlignment="1">
      <alignment horizontal="center"/>
    </xf>
    <xf numFmtId="3" fontId="52" fillId="22" borderId="0" xfId="199" applyNumberFormat="1" applyFont="1" applyFill="1"/>
    <xf numFmtId="191" fontId="61" fillId="22" borderId="0" xfId="199" applyNumberFormat="1" applyFont="1" applyFill="1"/>
    <xf numFmtId="1" fontId="52" fillId="22" borderId="18" xfId="0" applyNumberFormat="1" applyFont="1" applyFill="1" applyBorder="1" applyAlignment="1">
      <alignment horizontal="center" vertical="center"/>
    </xf>
    <xf numFmtId="192" fontId="53" fillId="22" borderId="18" xfId="203" applyNumberFormat="1" applyFont="1" applyFill="1" applyBorder="1" applyAlignment="1">
      <alignment horizontal="center" vertical="center"/>
    </xf>
    <xf numFmtId="1" fontId="52" fillId="22" borderId="0" xfId="199" applyNumberFormat="1" applyFont="1" applyFill="1"/>
    <xf numFmtId="1" fontId="52" fillId="22" borderId="17" xfId="0" applyNumberFormat="1" applyFont="1" applyFill="1" applyBorder="1" applyAlignment="1">
      <alignment horizontal="center" vertical="center"/>
    </xf>
    <xf numFmtId="176" fontId="53" fillId="22" borderId="0" xfId="202" applyNumberFormat="1" applyFont="1" applyFill="1" applyBorder="1"/>
    <xf numFmtId="0" fontId="50" fillId="22" borderId="0" xfId="82" applyFont="1" applyFill="1" applyBorder="1"/>
    <xf numFmtId="1" fontId="9" fillId="22" borderId="0" xfId="207" applyNumberFormat="1" applyFont="1" applyFill="1" applyBorder="1"/>
    <xf numFmtId="0" fontId="50" fillId="22" borderId="0" xfId="82" applyFont="1" applyFill="1" applyBorder="1" applyAlignment="1">
      <alignment horizontal="centerContinuous"/>
    </xf>
    <xf numFmtId="0" fontId="47" fillId="22" borderId="0" xfId="82" applyFont="1" applyFill="1" applyBorder="1" applyAlignment="1">
      <alignment horizontal="centerContinuous"/>
    </xf>
    <xf numFmtId="0" fontId="47" fillId="22" borderId="0" xfId="82" applyFont="1" applyFill="1" applyAlignment="1">
      <alignment horizontal="left" vertical="center"/>
    </xf>
    <xf numFmtId="0" fontId="47" fillId="22" borderId="0" xfId="82" applyFont="1" applyFill="1"/>
    <xf numFmtId="1" fontId="9" fillId="22" borderId="15" xfId="0" applyNumberFormat="1" applyFont="1" applyFill="1" applyBorder="1"/>
    <xf numFmtId="3" fontId="9" fillId="22" borderId="17" xfId="82" applyNumberFormat="1" applyFont="1" applyFill="1" applyBorder="1" applyAlignment="1">
      <alignment horizontal="center" vertical="center"/>
    </xf>
    <xf numFmtId="176" fontId="53" fillId="22" borderId="18" xfId="82" applyNumberFormat="1" applyFont="1" applyFill="1" applyBorder="1" applyAlignment="1">
      <alignment horizontal="center" vertical="center" wrapText="1"/>
    </xf>
    <xf numFmtId="3" fontId="9" fillId="22" borderId="21" xfId="82" applyNumberFormat="1" applyFont="1" applyFill="1" applyBorder="1" applyAlignment="1">
      <alignment horizontal="center" vertical="center"/>
    </xf>
    <xf numFmtId="3" fontId="9" fillId="22" borderId="22" xfId="82" applyNumberFormat="1" applyFont="1" applyFill="1" applyBorder="1" applyAlignment="1">
      <alignment horizontal="center" vertical="center"/>
    </xf>
    <xf numFmtId="3" fontId="9" fillId="22" borderId="16" xfId="82" applyNumberFormat="1" applyFont="1" applyFill="1" applyBorder="1" applyAlignment="1">
      <alignment horizontal="center" vertical="center"/>
    </xf>
    <xf numFmtId="1" fontId="9" fillId="22" borderId="17" xfId="207" applyNumberFormat="1" applyFont="1" applyFill="1" applyBorder="1" applyAlignment="1">
      <alignment horizontal="center" vertical="center"/>
    </xf>
    <xf numFmtId="1" fontId="9" fillId="22" borderId="19" xfId="207" applyNumberFormat="1" applyFont="1" applyFill="1" applyBorder="1" applyAlignment="1">
      <alignment horizontal="center" vertical="center"/>
    </xf>
    <xf numFmtId="1" fontId="9" fillId="22" borderId="15" xfId="207" applyNumberFormat="1" applyFont="1" applyFill="1" applyBorder="1" applyAlignment="1">
      <alignment horizontal="center" vertical="center"/>
    </xf>
    <xf numFmtId="0" fontId="9" fillId="22" borderId="0" xfId="210" applyFont="1" applyFill="1" applyBorder="1"/>
    <xf numFmtId="3" fontId="9" fillId="22" borderId="19" xfId="200" applyNumberFormat="1" applyFont="1" applyFill="1" applyBorder="1" applyAlignment="1">
      <alignment horizontal="center" vertical="center"/>
    </xf>
    <xf numFmtId="3" fontId="9" fillId="22" borderId="15" xfId="200" applyNumberFormat="1" applyFont="1" applyFill="1" applyBorder="1" applyAlignment="1">
      <alignment horizontal="center" vertical="center"/>
    </xf>
    <xf numFmtId="0" fontId="9" fillId="22" borderId="17" xfId="206" applyFont="1" applyFill="1" applyBorder="1" applyAlignment="1">
      <alignment horizontal="center"/>
    </xf>
    <xf numFmtId="216" fontId="53" fillId="22" borderId="19" xfId="197" applyNumberFormat="1" applyFont="1" applyFill="1" applyBorder="1" applyAlignment="1">
      <alignment horizontal="center"/>
    </xf>
    <xf numFmtId="216" fontId="53" fillId="22" borderId="15" xfId="197" applyNumberFormat="1" applyFont="1" applyFill="1" applyBorder="1" applyAlignment="1">
      <alignment horizontal="center"/>
    </xf>
    <xf numFmtId="208" fontId="53" fillId="22" borderId="19" xfId="141" applyNumberFormat="1" applyFont="1" applyFill="1" applyBorder="1" applyAlignment="1">
      <alignment horizontal="center"/>
    </xf>
    <xf numFmtId="208" fontId="53" fillId="22" borderId="15" xfId="141" applyNumberFormat="1" applyFont="1" applyFill="1" applyBorder="1" applyAlignment="1">
      <alignment horizontal="center"/>
    </xf>
    <xf numFmtId="176" fontId="53" fillId="22" borderId="19" xfId="206" applyNumberFormat="1" applyFont="1" applyFill="1" applyBorder="1" applyAlignment="1">
      <alignment horizontal="center"/>
    </xf>
    <xf numFmtId="176" fontId="53" fillId="22" borderId="15" xfId="206" applyNumberFormat="1" applyFont="1" applyFill="1" applyBorder="1" applyAlignment="1">
      <alignment horizontal="center"/>
    </xf>
    <xf numFmtId="3" fontId="9" fillId="22" borderId="0" xfId="200" applyNumberFormat="1" applyFont="1" applyFill="1" applyBorder="1" applyAlignment="1">
      <alignment horizontal="center" vertical="center"/>
    </xf>
    <xf numFmtId="3" fontId="9" fillId="22" borderId="11" xfId="200" applyNumberFormat="1" applyFont="1" applyFill="1" applyBorder="1" applyAlignment="1">
      <alignment horizontal="center" vertical="center"/>
    </xf>
    <xf numFmtId="0" fontId="9" fillId="22" borderId="18" xfId="191" applyFont="1" applyFill="1" applyBorder="1" applyAlignment="1">
      <alignment horizontal="center"/>
    </xf>
    <xf numFmtId="216" fontId="53" fillId="22" borderId="0" xfId="197" applyNumberFormat="1" applyFont="1" applyFill="1" applyBorder="1" applyAlignment="1">
      <alignment horizontal="center"/>
    </xf>
    <xf numFmtId="216" fontId="53" fillId="22" borderId="11" xfId="197" applyNumberFormat="1" applyFont="1" applyFill="1" applyBorder="1" applyAlignment="1">
      <alignment horizontal="center"/>
    </xf>
    <xf numFmtId="3" fontId="52" fillId="22" borderId="18" xfId="206" applyNumberFormat="1" applyFont="1" applyFill="1" applyBorder="1" applyAlignment="1">
      <alignment horizontal="center"/>
    </xf>
    <xf numFmtId="3" fontId="52" fillId="22" borderId="0" xfId="206" applyNumberFormat="1" applyFont="1" applyFill="1" applyBorder="1" applyAlignment="1">
      <alignment horizontal="center"/>
    </xf>
    <xf numFmtId="3" fontId="9" fillId="22" borderId="0" xfId="206" applyNumberFormat="1" applyFont="1" applyFill="1" applyBorder="1" applyAlignment="1">
      <alignment horizontal="center"/>
    </xf>
    <xf numFmtId="3" fontId="9" fillId="22" borderId="11" xfId="206" applyNumberFormat="1" applyFont="1" applyFill="1" applyBorder="1" applyAlignment="1">
      <alignment horizontal="center"/>
    </xf>
    <xf numFmtId="0" fontId="9" fillId="22" borderId="18" xfId="206" applyFont="1" applyFill="1" applyBorder="1" applyAlignment="1">
      <alignment horizontal="center"/>
    </xf>
    <xf numFmtId="208" fontId="53" fillId="22" borderId="0" xfId="141" applyNumberFormat="1" applyFont="1" applyFill="1" applyBorder="1" applyAlignment="1">
      <alignment horizontal="center"/>
    </xf>
    <xf numFmtId="208" fontId="53" fillId="22" borderId="11" xfId="141" applyNumberFormat="1" applyFont="1" applyFill="1" applyBorder="1" applyAlignment="1">
      <alignment horizontal="center"/>
    </xf>
    <xf numFmtId="176" fontId="53" fillId="22" borderId="0" xfId="206" applyNumberFormat="1" applyFont="1" applyFill="1" applyBorder="1" applyAlignment="1">
      <alignment horizontal="center"/>
    </xf>
    <xf numFmtId="176" fontId="53" fillId="22" borderId="11" xfId="206" applyNumberFormat="1" applyFont="1" applyFill="1" applyBorder="1" applyAlignment="1">
      <alignment horizontal="center"/>
    </xf>
    <xf numFmtId="0" fontId="9" fillId="22" borderId="0" xfId="206" applyFont="1" applyFill="1" applyBorder="1" applyAlignment="1">
      <alignment horizontal="center"/>
    </xf>
    <xf numFmtId="3" fontId="52" fillId="22" borderId="21" xfId="200" applyNumberFormat="1" applyFont="1" applyFill="1" applyBorder="1" applyAlignment="1">
      <alignment horizontal="center" vertical="center"/>
    </xf>
    <xf numFmtId="3" fontId="52" fillId="22" borderId="22" xfId="200" applyNumberFormat="1" applyFont="1" applyFill="1" applyBorder="1" applyAlignment="1">
      <alignment horizontal="center" vertical="center"/>
    </xf>
    <xf numFmtId="3" fontId="9" fillId="22" borderId="22" xfId="200" applyNumberFormat="1" applyFont="1" applyFill="1" applyBorder="1" applyAlignment="1">
      <alignment horizontal="center" vertical="center"/>
    </xf>
    <xf numFmtId="3" fontId="9" fillId="22" borderId="16" xfId="200" applyNumberFormat="1" applyFont="1" applyFill="1" applyBorder="1" applyAlignment="1">
      <alignment horizontal="center" vertical="center"/>
    </xf>
    <xf numFmtId="0" fontId="9" fillId="22" borderId="21" xfId="206" applyFont="1" applyFill="1" applyBorder="1" applyAlignment="1">
      <alignment horizontal="center"/>
    </xf>
    <xf numFmtId="216" fontId="53" fillId="22" borderId="22" xfId="197" applyNumberFormat="1" applyFont="1" applyFill="1" applyBorder="1" applyAlignment="1">
      <alignment horizontal="center"/>
    </xf>
    <xf numFmtId="216" fontId="53" fillId="22" borderId="16" xfId="197" applyNumberFormat="1" applyFont="1" applyFill="1" applyBorder="1" applyAlignment="1">
      <alignment horizontal="center"/>
    </xf>
    <xf numFmtId="208" fontId="53" fillId="22" borderId="22" xfId="141" applyNumberFormat="1" applyFont="1" applyFill="1" applyBorder="1" applyAlignment="1">
      <alignment horizontal="center"/>
    </xf>
    <xf numFmtId="208" fontId="53" fillId="22" borderId="16" xfId="141" applyNumberFormat="1" applyFont="1" applyFill="1" applyBorder="1" applyAlignment="1">
      <alignment horizontal="center"/>
    </xf>
    <xf numFmtId="3" fontId="52" fillId="22" borderId="21" xfId="206" applyNumberFormat="1" applyFont="1" applyFill="1" applyBorder="1" applyAlignment="1">
      <alignment horizontal="center"/>
    </xf>
    <xf numFmtId="3" fontId="52" fillId="22" borderId="22" xfId="206" applyNumberFormat="1" applyFont="1" applyFill="1" applyBorder="1" applyAlignment="1">
      <alignment horizontal="center"/>
    </xf>
    <xf numFmtId="3" fontId="9" fillId="22" borderId="22" xfId="206" applyNumberFormat="1" applyFont="1" applyFill="1" applyBorder="1" applyAlignment="1">
      <alignment horizontal="center"/>
    </xf>
    <xf numFmtId="3" fontId="9" fillId="22" borderId="16" xfId="206" applyNumberFormat="1" applyFont="1" applyFill="1" applyBorder="1" applyAlignment="1">
      <alignment horizontal="center"/>
    </xf>
    <xf numFmtId="176" fontId="53" fillId="22" borderId="22" xfId="206" applyNumberFormat="1" applyFont="1" applyFill="1" applyBorder="1" applyAlignment="1">
      <alignment horizontal="center"/>
    </xf>
    <xf numFmtId="176" fontId="53" fillId="22" borderId="16" xfId="206" applyNumberFormat="1" applyFont="1" applyFill="1" applyBorder="1" applyAlignment="1">
      <alignment horizontal="center"/>
    </xf>
    <xf numFmtId="0" fontId="9" fillId="22" borderId="22" xfId="206" applyFont="1" applyFill="1" applyBorder="1" applyAlignment="1">
      <alignment horizontal="center"/>
    </xf>
    <xf numFmtId="0" fontId="52" fillId="22" borderId="13" xfId="196" applyFont="1" applyFill="1" applyBorder="1" applyAlignment="1">
      <alignment horizontal="left" vertical="center"/>
    </xf>
    <xf numFmtId="207" fontId="9" fillId="22" borderId="18" xfId="141" applyNumberFormat="1" applyFont="1" applyFill="1" applyBorder="1" applyAlignment="1">
      <alignment horizontal="right"/>
    </xf>
    <xf numFmtId="1" fontId="9" fillId="22" borderId="11" xfId="0" applyNumberFormat="1" applyFont="1" applyFill="1" applyBorder="1"/>
    <xf numFmtId="1" fontId="52" fillId="22" borderId="19" xfId="200" applyNumberFormat="1" applyFont="1" applyFill="1" applyBorder="1" applyAlignment="1">
      <alignment horizontal="right" vertical="center"/>
    </xf>
    <xf numFmtId="1" fontId="52" fillId="22" borderId="0" xfId="200" applyNumberFormat="1" applyFont="1" applyFill="1" applyBorder="1" applyAlignment="1">
      <alignment horizontal="right" vertical="center"/>
    </xf>
    <xf numFmtId="0" fontId="52" fillId="22" borderId="0" xfId="206" applyFont="1" applyFill="1"/>
    <xf numFmtId="3" fontId="9" fillId="22" borderId="0" xfId="206" applyNumberFormat="1" applyFont="1" applyFill="1"/>
    <xf numFmtId="207" fontId="9" fillId="22" borderId="19" xfId="141" applyNumberFormat="1" applyFont="1" applyFill="1" applyBorder="1" applyAlignment="1">
      <alignment horizontal="center"/>
    </xf>
    <xf numFmtId="1" fontId="52" fillId="22" borderId="18" xfId="0" applyNumberFormat="1" applyFont="1" applyFill="1" applyBorder="1" applyAlignment="1">
      <alignment horizontal="center"/>
    </xf>
    <xf numFmtId="1" fontId="52" fillId="22" borderId="0" xfId="0" applyNumberFormat="1" applyFont="1" applyFill="1" applyBorder="1" applyAlignment="1">
      <alignment horizontal="center"/>
    </xf>
    <xf numFmtId="1" fontId="52" fillId="22" borderId="26" xfId="200" applyNumberFormat="1" applyFont="1" applyFill="1" applyBorder="1" applyAlignment="1">
      <alignment horizontal="center" vertical="center"/>
    </xf>
    <xf numFmtId="1" fontId="52" fillId="22" borderId="18" xfId="200" applyNumberFormat="1" applyFont="1" applyFill="1" applyBorder="1" applyAlignment="1">
      <alignment horizontal="center" vertical="center"/>
    </xf>
    <xf numFmtId="1" fontId="52" fillId="22" borderId="27" xfId="200" applyNumberFormat="1" applyFont="1" applyFill="1" applyBorder="1" applyAlignment="1">
      <alignment horizontal="center" vertical="center"/>
    </xf>
    <xf numFmtId="1" fontId="52" fillId="22" borderId="0" xfId="200" applyNumberFormat="1" applyFont="1" applyFill="1" applyBorder="1" applyAlignment="1">
      <alignment horizontal="center" vertical="center"/>
    </xf>
    <xf numFmtId="1" fontId="52" fillId="22" borderId="0" xfId="206" applyNumberFormat="1" applyFont="1" applyFill="1" applyBorder="1" applyAlignment="1">
      <alignment horizontal="center"/>
    </xf>
    <xf numFmtId="0" fontId="52" fillId="22" borderId="0" xfId="206" applyFont="1" applyFill="1" applyBorder="1" applyAlignment="1">
      <alignment horizontal="center"/>
    </xf>
    <xf numFmtId="1" fontId="9" fillId="22" borderId="0" xfId="206" applyNumberFormat="1" applyFont="1" applyFill="1" applyBorder="1" applyAlignment="1">
      <alignment horizontal="center"/>
    </xf>
    <xf numFmtId="0" fontId="52" fillId="22" borderId="0" xfId="197" applyFont="1" applyFill="1" applyBorder="1" applyAlignment="1">
      <alignment horizontal="center" vertical="center"/>
    </xf>
    <xf numFmtId="0" fontId="52" fillId="22" borderId="17" xfId="192" applyFont="1" applyFill="1" applyBorder="1" applyAlignment="1">
      <alignment horizontal="center" vertical="center"/>
    </xf>
    <xf numFmtId="0" fontId="52" fillId="0" borderId="13" xfId="197" applyFont="1" applyFill="1" applyBorder="1" applyAlignment="1">
      <alignment horizontal="center" vertical="center"/>
    </xf>
    <xf numFmtId="0" fontId="52" fillId="0" borderId="13" xfId="192" applyFont="1" applyFill="1" applyBorder="1" applyAlignment="1">
      <alignment horizontal="center" vertical="center"/>
    </xf>
    <xf numFmtId="0" fontId="52" fillId="22" borderId="0" xfId="82" applyFont="1" applyFill="1"/>
    <xf numFmtId="1" fontId="9" fillId="22" borderId="13" xfId="0" applyNumberFormat="1" applyFont="1" applyFill="1" applyBorder="1" applyAlignment="1">
      <alignment horizontal="center" vertical="center"/>
    </xf>
    <xf numFmtId="1" fontId="9" fillId="22" borderId="14" xfId="0" applyNumberFormat="1" applyFont="1" applyFill="1" applyBorder="1" applyAlignment="1">
      <alignment vertical="center"/>
    </xf>
    <xf numFmtId="3" fontId="9" fillId="22" borderId="0" xfId="82" applyNumberFormat="1" applyFont="1" applyFill="1" applyBorder="1" applyAlignment="1">
      <alignment horizontal="center" vertical="center"/>
    </xf>
    <xf numFmtId="3" fontId="9" fillId="22" borderId="18" xfId="82" applyNumberFormat="1" applyFont="1" applyFill="1" applyBorder="1" applyAlignment="1">
      <alignment horizontal="center" vertical="center"/>
    </xf>
    <xf numFmtId="3" fontId="9" fillId="22" borderId="11" xfId="82" applyNumberFormat="1" applyFont="1" applyFill="1" applyBorder="1" applyAlignment="1">
      <alignment horizontal="center" vertical="center"/>
    </xf>
    <xf numFmtId="0" fontId="46" fillId="22" borderId="0" xfId="198" applyFont="1" applyFill="1" applyBorder="1" applyAlignment="1">
      <alignment vertical="top"/>
    </xf>
    <xf numFmtId="0" fontId="50" fillId="22" borderId="0" xfId="206" applyFont="1" applyFill="1"/>
    <xf numFmtId="0" fontId="9" fillId="22" borderId="0" xfId="0" applyFont="1" applyFill="1" applyAlignment="1">
      <alignment horizontal="left"/>
    </xf>
    <xf numFmtId="0" fontId="54" fillId="22" borderId="14" xfId="0" applyFont="1" applyFill="1" applyBorder="1" applyAlignment="1">
      <alignment horizontal="left" vertical="center" wrapText="1"/>
    </xf>
    <xf numFmtId="0" fontId="52" fillId="0" borderId="13" xfId="196" applyFont="1" applyFill="1" applyBorder="1" applyAlignment="1">
      <alignment horizontal="left" vertical="center" wrapText="1"/>
    </xf>
    <xf numFmtId="214" fontId="52" fillId="0" borderId="13" xfId="196" applyNumberFormat="1" applyFont="1" applyFill="1" applyBorder="1" applyAlignment="1">
      <alignment horizontal="left" indent="1"/>
    </xf>
    <xf numFmtId="0" fontId="53" fillId="22" borderId="0" xfId="192" applyFont="1" applyFill="1" applyBorder="1" applyAlignment="1">
      <alignment horizontal="center" vertical="center" wrapText="1"/>
    </xf>
    <xf numFmtId="0" fontId="52" fillId="22" borderId="13" xfId="199" applyFont="1" applyFill="1" applyBorder="1" applyAlignment="1">
      <alignment horizontal="left" vertical="center"/>
    </xf>
    <xf numFmtId="0" fontId="53" fillId="22" borderId="14" xfId="0" applyFont="1" applyFill="1" applyBorder="1" applyAlignment="1">
      <alignment horizontal="left" wrapText="1"/>
    </xf>
    <xf numFmtId="0" fontId="9" fillId="22" borderId="14" xfId="203" applyFont="1" applyFill="1" applyBorder="1" applyAlignment="1">
      <alignment horizontal="left" vertical="center"/>
    </xf>
    <xf numFmtId="0" fontId="53" fillId="22" borderId="14" xfId="0" applyFont="1" applyFill="1" applyBorder="1" applyAlignment="1">
      <alignment vertical="center" wrapText="1"/>
    </xf>
    <xf numFmtId="0" fontId="52" fillId="22" borderId="14" xfId="199" applyFont="1" applyFill="1" applyBorder="1" applyAlignment="1">
      <alignment horizontal="left" vertical="center" wrapText="1"/>
    </xf>
    <xf numFmtId="0" fontId="53" fillId="22" borderId="20" xfId="0" applyFont="1" applyFill="1" applyBorder="1" applyAlignment="1">
      <alignment vertical="center" wrapText="1"/>
    </xf>
    <xf numFmtId="0" fontId="61" fillId="22" borderId="0" xfId="209" applyFont="1" applyFill="1"/>
    <xf numFmtId="0" fontId="58" fillId="22" borderId="0" xfId="209" applyFont="1" applyFill="1"/>
    <xf numFmtId="0" fontId="53" fillId="22" borderId="3" xfId="192" applyFont="1" applyFill="1" applyBorder="1" applyAlignment="1">
      <alignment horizontal="center" vertical="center" wrapText="1"/>
    </xf>
    <xf numFmtId="0" fontId="46" fillId="22" borderId="0" xfId="203" applyFont="1" applyFill="1" applyBorder="1"/>
    <xf numFmtId="0" fontId="52" fillId="22" borderId="0" xfId="203" applyFont="1" applyFill="1" applyBorder="1"/>
    <xf numFmtId="0" fontId="52" fillId="22" borderId="11" xfId="203" applyFont="1" applyFill="1" applyBorder="1"/>
    <xf numFmtId="0" fontId="52" fillId="22" borderId="0" xfId="199" applyFont="1" applyFill="1" applyBorder="1"/>
    <xf numFmtId="0" fontId="54" fillId="22" borderId="0" xfId="82" applyFont="1" applyFill="1" applyAlignment="1">
      <alignment horizontal="centerContinuous"/>
    </xf>
    <xf numFmtId="0" fontId="9" fillId="22" borderId="0" xfId="82" applyFont="1" applyFill="1" applyAlignment="1">
      <alignment horizontal="right"/>
    </xf>
    <xf numFmtId="0" fontId="9" fillId="22" borderId="0" xfId="82" applyFont="1" applyFill="1" applyAlignment="1">
      <alignment horizontal="centerContinuous"/>
    </xf>
    <xf numFmtId="0" fontId="53" fillId="22" borderId="0" xfId="82" applyFont="1" applyFill="1" applyAlignment="1">
      <alignment horizontal="centerContinuous"/>
    </xf>
    <xf numFmtId="0" fontId="9" fillId="22" borderId="0" xfId="82" applyFont="1" applyFill="1"/>
    <xf numFmtId="0" fontId="52" fillId="22" borderId="3" xfId="82" applyFont="1" applyFill="1" applyBorder="1" applyAlignment="1">
      <alignment horizontal="centerContinuous" vertical="center"/>
    </xf>
    <xf numFmtId="1" fontId="9" fillId="22" borderId="13" xfId="208" applyNumberFormat="1" applyFont="1" applyFill="1" applyBorder="1" applyAlignment="1">
      <alignment horizontal="left" vertical="center"/>
    </xf>
    <xf numFmtId="1" fontId="9" fillId="22" borderId="14" xfId="208" applyNumberFormat="1" applyFont="1" applyFill="1" applyBorder="1" applyAlignment="1">
      <alignment horizontal="left" vertical="center"/>
    </xf>
    <xf numFmtId="1" fontId="9" fillId="22" borderId="14" xfId="204" applyNumberFormat="1" applyFont="1" applyFill="1" applyBorder="1" applyAlignment="1">
      <alignment horizontal="left" vertical="center"/>
    </xf>
    <xf numFmtId="1" fontId="9" fillId="22" borderId="14" xfId="201" applyNumberFormat="1" applyFont="1" applyFill="1" applyBorder="1" applyAlignment="1">
      <alignment horizontal="left" vertical="center"/>
    </xf>
    <xf numFmtId="0" fontId="9" fillId="22" borderId="14" xfId="82" applyFont="1" applyFill="1" applyBorder="1"/>
    <xf numFmtId="0" fontId="4" fillId="0" borderId="0" xfId="106" applyAlignment="1" applyProtection="1"/>
    <xf numFmtId="0" fontId="9" fillId="22" borderId="20" xfId="82" applyFont="1" applyFill="1" applyBorder="1"/>
    <xf numFmtId="0" fontId="46" fillId="22" borderId="0" xfId="201" applyFont="1" applyFill="1"/>
    <xf numFmtId="0" fontId="9" fillId="22" borderId="0" xfId="201" applyFont="1" applyFill="1"/>
    <xf numFmtId="0" fontId="9" fillId="22" borderId="14" xfId="201" applyFont="1" applyFill="1" applyBorder="1"/>
    <xf numFmtId="1" fontId="9" fillId="22" borderId="19" xfId="0" applyNumberFormat="1" applyFont="1" applyFill="1" applyBorder="1" applyAlignment="1">
      <alignment horizontal="center" vertical="center"/>
    </xf>
    <xf numFmtId="1" fontId="9" fillId="22" borderId="15" xfId="0" applyNumberFormat="1" applyFont="1" applyFill="1" applyBorder="1" applyAlignment="1">
      <alignment horizontal="center" vertical="center"/>
    </xf>
    <xf numFmtId="1" fontId="9" fillId="22" borderId="20" xfId="208" applyNumberFormat="1" applyFont="1" applyFill="1" applyBorder="1" applyAlignment="1">
      <alignment horizontal="left" vertical="center"/>
    </xf>
    <xf numFmtId="191" fontId="9" fillId="22" borderId="0" xfId="208" applyNumberFormat="1" applyFont="1" applyFill="1"/>
    <xf numFmtId="176" fontId="53" fillId="22" borderId="18" xfId="0" applyNumberFormat="1" applyFont="1" applyFill="1" applyBorder="1" applyAlignment="1">
      <alignment horizontal="center" vertical="center"/>
    </xf>
    <xf numFmtId="176" fontId="53" fillId="22" borderId="21" xfId="0" applyNumberFormat="1" applyFont="1" applyFill="1" applyBorder="1" applyAlignment="1">
      <alignment horizontal="center" vertical="center"/>
    </xf>
    <xf numFmtId="176" fontId="53" fillId="22" borderId="0" xfId="0" applyNumberFormat="1" applyFont="1" applyFill="1" applyBorder="1" applyAlignment="1">
      <alignment horizontal="center" vertical="center"/>
    </xf>
    <xf numFmtId="176" fontId="53" fillId="22" borderId="22" xfId="0" applyNumberFormat="1" applyFont="1" applyFill="1" applyBorder="1" applyAlignment="1">
      <alignment horizontal="center" vertical="center"/>
    </xf>
    <xf numFmtId="176" fontId="53" fillId="22" borderId="11" xfId="0" applyNumberFormat="1" applyFont="1" applyFill="1" applyBorder="1" applyAlignment="1">
      <alignment horizontal="center" vertical="center"/>
    </xf>
    <xf numFmtId="176" fontId="53" fillId="22" borderId="16" xfId="0" applyNumberFormat="1" applyFont="1" applyFill="1" applyBorder="1" applyAlignment="1">
      <alignment horizontal="center" vertical="center"/>
    </xf>
    <xf numFmtId="1" fontId="9" fillId="22" borderId="11" xfId="0" applyNumberFormat="1" applyFont="1" applyFill="1" applyBorder="1" applyAlignment="1">
      <alignment horizontal="center" vertical="center"/>
    </xf>
    <xf numFmtId="3" fontId="54" fillId="22" borderId="19" xfId="0" applyNumberFormat="1" applyFont="1" applyFill="1" applyBorder="1"/>
    <xf numFmtId="3" fontId="54" fillId="22" borderId="0" xfId="0" applyNumberFormat="1" applyFont="1" applyFill="1" applyBorder="1"/>
    <xf numFmtId="3" fontId="54" fillId="22" borderId="22" xfId="0" applyNumberFormat="1" applyFont="1" applyFill="1" applyBorder="1"/>
    <xf numFmtId="0" fontId="54" fillId="22" borderId="0" xfId="0" applyFont="1" applyFill="1"/>
    <xf numFmtId="0" fontId="49" fillId="22" borderId="0" xfId="0" applyFont="1" applyFill="1"/>
    <xf numFmtId="3" fontId="9" fillId="22" borderId="19" xfId="0" applyNumberFormat="1" applyFont="1" applyFill="1" applyBorder="1" applyAlignment="1">
      <alignment horizontal="center"/>
    </xf>
    <xf numFmtId="3" fontId="9" fillId="22" borderId="0" xfId="0" applyNumberFormat="1" applyFont="1" applyFill="1" applyBorder="1" applyAlignment="1">
      <alignment horizontal="center"/>
    </xf>
    <xf numFmtId="1" fontId="54" fillId="22" borderId="15" xfId="0" applyNumberFormat="1" applyFont="1" applyFill="1" applyBorder="1" applyAlignment="1">
      <alignment horizontal="center"/>
    </xf>
    <xf numFmtId="3" fontId="9" fillId="22" borderId="15" xfId="0" applyNumberFormat="1" applyFont="1" applyFill="1" applyBorder="1"/>
    <xf numFmtId="3" fontId="9" fillId="22" borderId="11" xfId="0" applyNumberFormat="1" applyFont="1" applyFill="1" applyBorder="1"/>
    <xf numFmtId="3" fontId="9" fillId="22" borderId="16" xfId="0" applyNumberFormat="1" applyFont="1" applyFill="1" applyBorder="1"/>
    <xf numFmtId="0" fontId="46" fillId="22" borderId="0" xfId="0" applyFont="1" applyFill="1" applyAlignment="1">
      <alignment horizontal="centerContinuous"/>
    </xf>
    <xf numFmtId="0" fontId="50" fillId="22" borderId="0" xfId="0" applyFont="1" applyFill="1" applyAlignment="1">
      <alignment horizontal="centerContinuous"/>
    </xf>
    <xf numFmtId="1" fontId="58" fillId="22" borderId="22" xfId="0" applyNumberFormat="1" applyFont="1" applyFill="1" applyBorder="1"/>
    <xf numFmtId="0" fontId="46" fillId="22" borderId="0" xfId="0" applyFont="1" applyFill="1" applyBorder="1" applyAlignment="1">
      <alignment horizontal="left"/>
    </xf>
    <xf numFmtId="176" fontId="46" fillId="22" borderId="0" xfId="0" applyNumberFormat="1" applyFont="1" applyFill="1"/>
    <xf numFmtId="0" fontId="50" fillId="22" borderId="0" xfId="0" applyFont="1" applyFill="1" applyBorder="1"/>
    <xf numFmtId="0" fontId="52" fillId="22" borderId="18" xfId="0" applyFont="1" applyFill="1" applyBorder="1" applyAlignment="1">
      <alignment horizontal="centerContinuous"/>
    </xf>
    <xf numFmtId="0" fontId="52" fillId="22" borderId="21" xfId="0" applyFont="1" applyFill="1" applyBorder="1" applyAlignment="1">
      <alignment horizontal="centerContinuous"/>
    </xf>
    <xf numFmtId="0" fontId="52" fillId="22" borderId="11" xfId="0" applyFont="1" applyFill="1" applyBorder="1" applyAlignment="1">
      <alignment horizontal="center"/>
    </xf>
    <xf numFmtId="0" fontId="52" fillId="22" borderId="20" xfId="0" applyFont="1" applyFill="1" applyBorder="1" applyAlignment="1">
      <alignment horizontal="center"/>
    </xf>
    <xf numFmtId="0" fontId="52" fillId="22" borderId="16" xfId="0" applyFont="1" applyFill="1" applyBorder="1" applyAlignment="1">
      <alignment horizontal="center"/>
    </xf>
    <xf numFmtId="0" fontId="54" fillId="22" borderId="14" xfId="0" applyFont="1" applyFill="1" applyBorder="1" applyAlignment="1"/>
    <xf numFmtId="2" fontId="46" fillId="22" borderId="0" xfId="0" applyNumberFormat="1" applyFont="1" applyFill="1" applyAlignment="1">
      <alignment horizontal="left"/>
    </xf>
    <xf numFmtId="0" fontId="50" fillId="22" borderId="0" xfId="0" applyFont="1" applyFill="1" applyAlignment="1">
      <alignment horizontal="left"/>
    </xf>
    <xf numFmtId="0" fontId="51" fillId="22" borderId="0" xfId="0" applyFont="1" applyFill="1" applyBorder="1"/>
    <xf numFmtId="1" fontId="54" fillId="22" borderId="14" xfId="0" applyNumberFormat="1" applyFont="1" applyFill="1" applyBorder="1"/>
    <xf numFmtId="0" fontId="49" fillId="22" borderId="0" xfId="0" applyFont="1" applyFill="1" applyBorder="1"/>
    <xf numFmtId="1" fontId="54" fillId="22" borderId="14" xfId="0" applyNumberFormat="1" applyFont="1" applyFill="1" applyBorder="1" applyAlignment="1">
      <alignment horizontal="center"/>
    </xf>
    <xf numFmtId="1" fontId="50" fillId="22" borderId="0" xfId="0" applyNumberFormat="1" applyFont="1" applyFill="1" applyBorder="1"/>
    <xf numFmtId="1" fontId="50" fillId="22" borderId="0" xfId="0" applyNumberFormat="1" applyFont="1" applyFill="1"/>
    <xf numFmtId="3" fontId="52" fillId="22" borderId="0" xfId="0" applyNumberFormat="1" applyFont="1" applyFill="1"/>
    <xf numFmtId="176" fontId="67" fillId="22" borderId="19" xfId="0" applyNumberFormat="1" applyFont="1" applyFill="1" applyBorder="1" applyAlignment="1">
      <alignment horizontal="right"/>
    </xf>
    <xf numFmtId="2" fontId="46" fillId="22" borderId="0" xfId="203" applyNumberFormat="1" applyFont="1" applyFill="1" applyAlignment="1">
      <alignment horizontal="left"/>
    </xf>
    <xf numFmtId="0" fontId="50" fillId="22" borderId="0" xfId="203" applyFont="1" applyFill="1" applyAlignment="1">
      <alignment horizontal="centerContinuous"/>
    </xf>
    <xf numFmtId="0" fontId="52" fillId="22" borderId="0" xfId="203" applyFont="1" applyFill="1" applyAlignment="1"/>
    <xf numFmtId="0" fontId="9" fillId="22" borderId="0" xfId="203" applyFont="1" applyFill="1" applyBorder="1" applyAlignment="1"/>
    <xf numFmtId="3" fontId="52" fillId="22" borderId="0" xfId="203" applyNumberFormat="1" applyFont="1" applyFill="1" applyBorder="1" applyAlignment="1">
      <alignment horizontal="right"/>
    </xf>
    <xf numFmtId="3" fontId="52" fillId="22" borderId="17" xfId="203" applyNumberFormat="1" applyFont="1" applyFill="1" applyBorder="1" applyAlignment="1">
      <alignment horizontal="right"/>
    </xf>
    <xf numFmtId="3" fontId="52" fillId="22" borderId="18" xfId="203" applyNumberFormat="1" applyFont="1" applyFill="1" applyBorder="1" applyAlignment="1">
      <alignment horizontal="right"/>
    </xf>
    <xf numFmtId="3" fontId="52" fillId="22" borderId="21" xfId="203" applyNumberFormat="1" applyFont="1" applyFill="1" applyBorder="1" applyAlignment="1">
      <alignment horizontal="right"/>
    </xf>
    <xf numFmtId="0" fontId="68" fillId="22" borderId="0" xfId="203" applyFont="1" applyFill="1"/>
    <xf numFmtId="0" fontId="52" fillId="22" borderId="14" xfId="203" applyFont="1" applyFill="1" applyBorder="1" applyAlignment="1"/>
    <xf numFmtId="1" fontId="9" fillId="22" borderId="0" xfId="203" applyNumberFormat="1" applyFont="1" applyFill="1" applyBorder="1" applyAlignment="1">
      <alignment horizontal="right"/>
    </xf>
    <xf numFmtId="1" fontId="9" fillId="22" borderId="19" xfId="203" applyNumberFormat="1" applyFont="1" applyFill="1" applyBorder="1" applyAlignment="1">
      <alignment horizontal="right"/>
    </xf>
    <xf numFmtId="1" fontId="9" fillId="22" borderId="22" xfId="203" applyNumberFormat="1" applyFont="1" applyFill="1" applyBorder="1" applyAlignment="1">
      <alignment horizontal="right"/>
    </xf>
    <xf numFmtId="0" fontId="52" fillId="22" borderId="14" xfId="203" applyFont="1" applyFill="1" applyBorder="1" applyAlignment="1">
      <alignment wrapText="1"/>
    </xf>
    <xf numFmtId="3" fontId="52" fillId="22" borderId="19" xfId="203" applyNumberFormat="1" applyFont="1" applyFill="1" applyBorder="1" applyAlignment="1">
      <alignment horizontal="right"/>
    </xf>
    <xf numFmtId="3" fontId="52" fillId="22" borderId="22" xfId="203" applyNumberFormat="1" applyFont="1" applyFill="1" applyBorder="1" applyAlignment="1">
      <alignment horizontal="right"/>
    </xf>
    <xf numFmtId="1" fontId="52" fillId="22" borderId="0" xfId="203" applyNumberFormat="1" applyFont="1" applyFill="1" applyBorder="1" applyAlignment="1">
      <alignment horizontal="right"/>
    </xf>
    <xf numFmtId="1" fontId="52" fillId="22" borderId="17" xfId="203" applyNumberFormat="1" applyFont="1" applyFill="1" applyBorder="1" applyAlignment="1">
      <alignment horizontal="right"/>
    </xf>
    <xf numFmtId="1" fontId="52" fillId="22" borderId="18" xfId="203" applyNumberFormat="1" applyFont="1" applyFill="1" applyBorder="1" applyAlignment="1">
      <alignment horizontal="right"/>
    </xf>
    <xf numFmtId="1" fontId="52" fillId="22" borderId="21" xfId="203" applyNumberFormat="1" applyFont="1" applyFill="1" applyBorder="1" applyAlignment="1">
      <alignment horizontal="right"/>
    </xf>
    <xf numFmtId="176" fontId="53" fillId="22" borderId="0" xfId="203" applyNumberFormat="1" applyFont="1" applyFill="1" applyBorder="1" applyAlignment="1">
      <alignment horizontal="right"/>
    </xf>
    <xf numFmtId="176" fontId="53" fillId="22" borderId="19" xfId="203" applyNumberFormat="1" applyFont="1" applyFill="1" applyBorder="1" applyAlignment="1">
      <alignment horizontal="right"/>
    </xf>
    <xf numFmtId="176" fontId="53" fillId="22" borderId="22" xfId="203" applyNumberFormat="1" applyFont="1" applyFill="1" applyBorder="1" applyAlignment="1">
      <alignment horizontal="right"/>
    </xf>
    <xf numFmtId="0" fontId="53" fillId="22" borderId="14" xfId="203" applyFont="1" applyFill="1" applyBorder="1" applyAlignment="1">
      <alignment wrapText="1"/>
    </xf>
    <xf numFmtId="176" fontId="53" fillId="22" borderId="11" xfId="203" applyNumberFormat="1" applyFont="1" applyFill="1" applyBorder="1" applyAlignment="1">
      <alignment horizontal="right"/>
    </xf>
    <xf numFmtId="176" fontId="53" fillId="22" borderId="15" xfId="203" applyNumberFormat="1" applyFont="1" applyFill="1" applyBorder="1" applyAlignment="1">
      <alignment horizontal="right"/>
    </xf>
    <xf numFmtId="176" fontId="53" fillId="22" borderId="16" xfId="203" applyNumberFormat="1" applyFont="1" applyFill="1" applyBorder="1" applyAlignment="1">
      <alignment horizontal="right"/>
    </xf>
    <xf numFmtId="176" fontId="53" fillId="22" borderId="17" xfId="203" applyNumberFormat="1" applyFont="1" applyFill="1" applyBorder="1" applyAlignment="1">
      <alignment horizontal="right"/>
    </xf>
    <xf numFmtId="176" fontId="53" fillId="22" borderId="18" xfId="203" applyNumberFormat="1" applyFont="1" applyFill="1" applyBorder="1" applyAlignment="1">
      <alignment horizontal="right"/>
    </xf>
    <xf numFmtId="176" fontId="53" fillId="22" borderId="21" xfId="203" applyNumberFormat="1" applyFont="1" applyFill="1" applyBorder="1" applyAlignment="1">
      <alignment horizontal="right"/>
    </xf>
    <xf numFmtId="176" fontId="54" fillId="22" borderId="0" xfId="203" applyNumberFormat="1" applyFont="1" applyFill="1" applyBorder="1" applyAlignment="1">
      <alignment horizontal="right"/>
    </xf>
    <xf numFmtId="176" fontId="54" fillId="22" borderId="19" xfId="203" applyNumberFormat="1" applyFont="1" applyFill="1" applyBorder="1" applyAlignment="1">
      <alignment horizontal="right"/>
    </xf>
    <xf numFmtId="176" fontId="54" fillId="22" borderId="22" xfId="203" applyNumberFormat="1" applyFont="1" applyFill="1" applyBorder="1" applyAlignment="1">
      <alignment horizontal="right"/>
    </xf>
    <xf numFmtId="0" fontId="53" fillId="22" borderId="20" xfId="203" applyFont="1" applyFill="1" applyBorder="1" applyAlignment="1">
      <alignment wrapText="1"/>
    </xf>
    <xf numFmtId="0" fontId="52" fillId="22" borderId="28" xfId="203" applyFont="1" applyFill="1" applyBorder="1" applyAlignment="1"/>
    <xf numFmtId="1" fontId="52" fillId="22" borderId="29" xfId="203" applyNumberFormat="1" applyFont="1" applyFill="1" applyBorder="1" applyAlignment="1">
      <alignment horizontal="right"/>
    </xf>
    <xf numFmtId="1" fontId="9" fillId="22" borderId="0" xfId="203" applyNumberFormat="1" applyFont="1" applyFill="1" applyBorder="1" applyAlignment="1">
      <alignment horizontal="left"/>
    </xf>
    <xf numFmtId="3" fontId="9" fillId="22" borderId="0" xfId="203" applyNumberFormat="1" applyFont="1" applyFill="1" applyAlignment="1">
      <alignment vertical="center"/>
    </xf>
    <xf numFmtId="0" fontId="52" fillId="22" borderId="20" xfId="203" applyFont="1" applyFill="1" applyBorder="1" applyAlignment="1"/>
    <xf numFmtId="0" fontId="54" fillId="22" borderId="13" xfId="0" applyFont="1" applyFill="1" applyBorder="1" applyAlignment="1">
      <alignment horizontal="left" vertical="center" wrapText="1"/>
    </xf>
    <xf numFmtId="0" fontId="9" fillId="22" borderId="14" xfId="203" applyFont="1" applyFill="1" applyBorder="1" applyAlignment="1">
      <alignment vertical="center" wrapText="1"/>
    </xf>
    <xf numFmtId="0" fontId="54" fillId="22" borderId="13" xfId="203" applyFont="1" applyFill="1" applyBorder="1" applyAlignment="1">
      <alignment horizontal="left" vertical="center" wrapText="1"/>
    </xf>
    <xf numFmtId="0" fontId="9" fillId="22" borderId="20" xfId="203" applyFont="1" applyFill="1" applyBorder="1" applyAlignment="1">
      <alignment vertical="center" wrapText="1"/>
    </xf>
    <xf numFmtId="0" fontId="9" fillId="22" borderId="0" xfId="0" applyFont="1" applyFill="1" applyAlignment="1"/>
    <xf numFmtId="0" fontId="52" fillId="22" borderId="20" xfId="0" applyFont="1" applyFill="1" applyBorder="1" applyAlignment="1"/>
    <xf numFmtId="0" fontId="52" fillId="22" borderId="14" xfId="0" applyFont="1" applyFill="1" applyBorder="1" applyAlignment="1">
      <alignment horizontal="left"/>
    </xf>
    <xf numFmtId="0" fontId="52" fillId="22" borderId="14" xfId="0" applyFont="1" applyFill="1" applyBorder="1" applyAlignment="1"/>
    <xf numFmtId="0" fontId="9" fillId="22" borderId="14" xfId="0" applyFont="1" applyFill="1" applyBorder="1" applyAlignment="1"/>
    <xf numFmtId="0" fontId="9" fillId="22" borderId="20" xfId="0" applyFont="1" applyFill="1" applyBorder="1" applyAlignment="1"/>
    <xf numFmtId="0" fontId="53" fillId="22" borderId="14" xfId="0" applyFont="1" applyFill="1" applyBorder="1" applyAlignment="1">
      <alignment horizontal="left"/>
    </xf>
    <xf numFmtId="2" fontId="50" fillId="22" borderId="0" xfId="0" applyNumberFormat="1" applyFont="1" applyFill="1" applyAlignment="1">
      <alignment horizontal="left"/>
    </xf>
    <xf numFmtId="192" fontId="52" fillId="22" borderId="14" xfId="197" applyNumberFormat="1" applyFont="1" applyFill="1" applyBorder="1" applyAlignment="1"/>
    <xf numFmtId="0" fontId="53" fillId="22" borderId="14" xfId="203" applyFont="1" applyFill="1" applyBorder="1" applyAlignment="1">
      <alignment horizontal="center" vertical="center"/>
    </xf>
    <xf numFmtId="0" fontId="9" fillId="22" borderId="14" xfId="203" applyFont="1" applyFill="1" applyBorder="1" applyAlignment="1">
      <alignment wrapText="1"/>
    </xf>
    <xf numFmtId="1" fontId="9" fillId="22" borderId="14" xfId="203" applyNumberFormat="1" applyFont="1" applyFill="1" applyBorder="1" applyAlignment="1">
      <alignment wrapText="1"/>
    </xf>
    <xf numFmtId="0" fontId="53" fillId="22" borderId="14" xfId="0" applyFont="1" applyFill="1" applyBorder="1" applyAlignment="1"/>
    <xf numFmtId="0" fontId="53" fillId="22" borderId="20" xfId="0" applyFont="1" applyFill="1" applyBorder="1" applyAlignment="1"/>
    <xf numFmtId="0" fontId="9" fillId="22" borderId="14" xfId="0" applyFont="1" applyFill="1" applyBorder="1" applyAlignment="1">
      <alignment vertical="center"/>
    </xf>
    <xf numFmtId="0" fontId="52" fillId="22" borderId="13" xfId="0" applyFont="1" applyFill="1" applyBorder="1" applyAlignment="1">
      <alignment horizontal="left"/>
    </xf>
    <xf numFmtId="1" fontId="9" fillId="22" borderId="14" xfId="203" applyNumberFormat="1" applyFont="1" applyFill="1" applyBorder="1" applyAlignment="1">
      <alignment vertical="center" wrapText="1"/>
    </xf>
    <xf numFmtId="1" fontId="54" fillId="22" borderId="14" xfId="0" applyNumberFormat="1" applyFont="1" applyFill="1" applyBorder="1" applyAlignment="1">
      <alignment horizontal="left"/>
    </xf>
    <xf numFmtId="0" fontId="47" fillId="22" borderId="0" xfId="203" applyFont="1" applyFill="1"/>
    <xf numFmtId="0" fontId="46" fillId="22" borderId="0" xfId="203" applyFont="1" applyFill="1"/>
    <xf numFmtId="176" fontId="49" fillId="22" borderId="0" xfId="203" applyNumberFormat="1" applyFont="1" applyFill="1"/>
    <xf numFmtId="0" fontId="48" fillId="22" borderId="0" xfId="199" applyFont="1" applyFill="1"/>
    <xf numFmtId="0" fontId="59" fillId="22" borderId="0" xfId="106" applyFont="1" applyFill="1" applyBorder="1" applyAlignment="1" applyProtection="1"/>
    <xf numFmtId="1" fontId="46" fillId="22" borderId="0" xfId="203" applyNumberFormat="1" applyFont="1" applyFill="1"/>
    <xf numFmtId="1" fontId="9" fillId="22" borderId="14" xfId="0" applyNumberFormat="1" applyFont="1" applyFill="1" applyBorder="1" applyAlignment="1">
      <alignment horizontal="center" vertical="center"/>
    </xf>
    <xf numFmtId="1" fontId="9" fillId="22" borderId="20" xfId="0" applyNumberFormat="1" applyFont="1" applyFill="1" applyBorder="1" applyAlignment="1">
      <alignment horizontal="center" vertical="center"/>
    </xf>
    <xf numFmtId="49" fontId="52" fillId="22" borderId="13" xfId="203" applyNumberFormat="1" applyFont="1" applyFill="1" applyBorder="1" applyAlignment="1">
      <alignment horizontal="center" vertical="center"/>
    </xf>
    <xf numFmtId="49" fontId="52" fillId="22" borderId="20" xfId="203" applyNumberFormat="1" applyFont="1" applyFill="1" applyBorder="1" applyAlignment="1">
      <alignment horizontal="center" vertical="center"/>
    </xf>
    <xf numFmtId="0" fontId="52" fillId="22" borderId="13" xfId="211" applyFont="1" applyFill="1" applyBorder="1" applyAlignment="1">
      <alignment horizontal="center" vertical="center"/>
    </xf>
    <xf numFmtId="0" fontId="9" fillId="22" borderId="20" xfId="211" applyFont="1" applyFill="1" applyBorder="1" applyAlignment="1">
      <alignment horizontal="center" vertical="center"/>
    </xf>
    <xf numFmtId="49" fontId="52" fillId="22" borderId="21" xfId="203" applyNumberFormat="1" applyFont="1" applyFill="1" applyBorder="1" applyAlignment="1">
      <alignment horizontal="center" vertical="center"/>
    </xf>
    <xf numFmtId="49" fontId="52" fillId="22" borderId="16" xfId="203" applyNumberFormat="1" applyFont="1" applyFill="1" applyBorder="1" applyAlignment="1">
      <alignment horizontal="center" vertical="center"/>
    </xf>
    <xf numFmtId="0" fontId="9" fillId="22" borderId="14" xfId="211" applyFont="1" applyFill="1" applyBorder="1" applyAlignment="1">
      <alignment horizontal="center" vertical="center"/>
    </xf>
    <xf numFmtId="49" fontId="52" fillId="22" borderId="17" xfId="203" applyNumberFormat="1" applyFont="1" applyFill="1" applyBorder="1" applyAlignment="1">
      <alignment horizontal="center" vertical="center"/>
    </xf>
    <xf numFmtId="49" fontId="52" fillId="22" borderId="15" xfId="203" applyNumberFormat="1" applyFont="1" applyFill="1" applyBorder="1" applyAlignment="1">
      <alignment horizontal="center" vertical="center"/>
    </xf>
    <xf numFmtId="1" fontId="52" fillId="22" borderId="13" xfId="0" applyNumberFormat="1" applyFont="1" applyFill="1" applyBorder="1" applyAlignment="1">
      <alignment horizontal="center" vertical="center"/>
    </xf>
    <xf numFmtId="1" fontId="9" fillId="22" borderId="20" xfId="0" applyNumberFormat="1" applyFont="1" applyFill="1" applyBorder="1"/>
    <xf numFmtId="1" fontId="52" fillId="22" borderId="18" xfId="0" applyNumberFormat="1" applyFont="1" applyFill="1" applyBorder="1" applyAlignment="1">
      <alignment horizontal="center" vertical="center"/>
    </xf>
    <xf numFmtId="1" fontId="9" fillId="22" borderId="11" xfId="0" applyNumberFormat="1" applyFont="1" applyFill="1" applyBorder="1"/>
    <xf numFmtId="1" fontId="52" fillId="22" borderId="21" xfId="0" applyNumberFormat="1" applyFont="1" applyFill="1" applyBorder="1" applyAlignment="1">
      <alignment horizontal="center" vertical="center"/>
    </xf>
    <xf numFmtId="1" fontId="9" fillId="22" borderId="16" xfId="0" applyNumberFormat="1" applyFont="1" applyFill="1" applyBorder="1"/>
    <xf numFmtId="0" fontId="52" fillId="22" borderId="1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1" fillId="22" borderId="20" xfId="0" applyFont="1" applyFill="1" applyBorder="1" applyAlignment="1">
      <alignment horizontal="center"/>
    </xf>
    <xf numFmtId="0" fontId="52" fillId="22" borderId="18" xfId="0" applyFont="1" applyFill="1" applyBorder="1" applyAlignment="1">
      <alignment horizontal="center" vertical="center"/>
    </xf>
    <xf numFmtId="0" fontId="1" fillId="22" borderId="11" xfId="0" applyFont="1" applyFill="1" applyBorder="1" applyAlignment="1">
      <alignment horizontal="center"/>
    </xf>
    <xf numFmtId="0" fontId="9" fillId="0" borderId="20" xfId="0" applyFont="1" applyBorder="1" applyAlignment="1">
      <alignment vertical="center"/>
    </xf>
    <xf numFmtId="0" fontId="52" fillId="22" borderId="13" xfId="141" applyFont="1" applyFill="1" applyBorder="1" applyAlignment="1">
      <alignment horizontal="center" vertical="center" wrapText="1"/>
    </xf>
    <xf numFmtId="0" fontId="52" fillId="22" borderId="14" xfId="141" applyFont="1" applyFill="1" applyBorder="1" applyAlignment="1">
      <alignment horizontal="center" vertical="center" wrapText="1"/>
    </xf>
    <xf numFmtId="0" fontId="52" fillId="22" borderId="13" xfId="197" applyFont="1" applyFill="1" applyBorder="1" applyAlignment="1">
      <alignment horizontal="center" vertical="center"/>
    </xf>
    <xf numFmtId="0" fontId="52" fillId="22" borderId="20" xfId="197" applyFont="1" applyFill="1" applyBorder="1" applyAlignment="1">
      <alignment horizontal="center" vertical="center"/>
    </xf>
    <xf numFmtId="0" fontId="52" fillId="22" borderId="3" xfId="141" applyFont="1" applyFill="1" applyBorder="1" applyAlignment="1">
      <alignment horizontal="center" vertical="center" wrapText="1"/>
    </xf>
    <xf numFmtId="0" fontId="52" fillId="22" borderId="3" xfId="191" applyFont="1" applyFill="1" applyBorder="1" applyAlignment="1">
      <alignment horizontal="center" vertical="center"/>
    </xf>
    <xf numFmtId="0" fontId="62" fillId="22" borderId="3" xfId="121" applyFont="1" applyFill="1" applyBorder="1" applyAlignment="1">
      <alignment horizontal="center" vertical="center"/>
    </xf>
    <xf numFmtId="0" fontId="52" fillId="22" borderId="17" xfId="0" applyFont="1" applyFill="1" applyBorder="1" applyAlignment="1">
      <alignment horizontal="center" vertical="center"/>
    </xf>
    <xf numFmtId="0" fontId="52" fillId="22" borderId="15" xfId="0" applyFont="1" applyFill="1" applyBorder="1" applyAlignment="1">
      <alignment horizontal="center" vertical="center"/>
    </xf>
    <xf numFmtId="0" fontId="52" fillId="22" borderId="13" xfId="82" applyFont="1" applyFill="1" applyBorder="1" applyAlignment="1">
      <alignment horizontal="center" vertical="center"/>
    </xf>
    <xf numFmtId="0" fontId="52" fillId="22" borderId="20" xfId="82" applyFont="1" applyFill="1" applyBorder="1" applyAlignment="1">
      <alignment horizontal="center" vertical="center"/>
    </xf>
    <xf numFmtId="0" fontId="53" fillId="22" borderId="13" xfId="202" applyFont="1" applyFill="1" applyBorder="1" applyAlignment="1">
      <alignment horizontal="center" vertical="center" wrapText="1"/>
    </xf>
    <xf numFmtId="0" fontId="53" fillId="22" borderId="20" xfId="202" applyFont="1" applyFill="1" applyBorder="1" applyAlignment="1">
      <alignment horizontal="center" vertical="center" wrapText="1"/>
    </xf>
    <xf numFmtId="0" fontId="52" fillId="22" borderId="13" xfId="82" applyFont="1" applyFill="1" applyBorder="1" applyAlignment="1">
      <alignment horizontal="center" vertical="center" wrapText="1"/>
    </xf>
    <xf numFmtId="0" fontId="52" fillId="22" borderId="20" xfId="82" applyFont="1" applyFill="1" applyBorder="1" applyAlignment="1">
      <alignment horizontal="center" vertical="center" wrapText="1"/>
    </xf>
    <xf numFmtId="0" fontId="52" fillId="22" borderId="13" xfId="200" applyFont="1" applyFill="1" applyBorder="1" applyAlignment="1">
      <alignment horizontal="center" vertical="center"/>
    </xf>
    <xf numFmtId="0" fontId="52" fillId="22" borderId="20" xfId="200" applyFont="1" applyFill="1" applyBorder="1" applyAlignment="1">
      <alignment horizontal="center" vertical="center"/>
    </xf>
  </cellXfs>
  <cellStyles count="229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eia?nnueea" xfId="44"/>
    <cellStyle name="Ãèïåðññûëêà" xfId="45"/>
    <cellStyle name="Bad" xfId="46"/>
    <cellStyle name="Calculation" xfId="47"/>
    <cellStyle name="Check Cell" xfId="48"/>
    <cellStyle name="clsAltData" xfId="49"/>
    <cellStyle name="clsColumnHeader" xfId="50"/>
    <cellStyle name="clsData" xfId="51"/>
    <cellStyle name="clsDefault" xfId="52"/>
    <cellStyle name="clsReportFooter" xfId="53"/>
    <cellStyle name="clsReportHeader" xfId="54"/>
    <cellStyle name="clsRowHeader" xfId="55"/>
    <cellStyle name="Comma [0]" xfId="56"/>
    <cellStyle name="Comma [0]䧟Лист3" xfId="57"/>
    <cellStyle name="Comma [0]䧟Лист3 2" xfId="58"/>
    <cellStyle name="Comma_Лист1" xfId="59"/>
    <cellStyle name="Currency [0]" xfId="60"/>
    <cellStyle name="Currency_Лист1" xfId="61"/>
    <cellStyle name="Date" xfId="62"/>
    <cellStyle name="Explanatory Text" xfId="63"/>
    <cellStyle name="Fixed" xfId="64"/>
    <cellStyle name="Good" xfId="65"/>
    <cellStyle name="Heading 1" xfId="66"/>
    <cellStyle name="Heading 2" xfId="67"/>
    <cellStyle name="Heading 3" xfId="68"/>
    <cellStyle name="Heading 4" xfId="69"/>
    <cellStyle name="Heading1" xfId="70"/>
    <cellStyle name="Heading2" xfId="71"/>
    <cellStyle name="Iau?iue_Eeno1" xfId="72"/>
    <cellStyle name="Îáû÷íûé_Tranche" xfId="73"/>
    <cellStyle name="Input" xfId="74"/>
    <cellStyle name="Ioe?uaaaoayny aeia?nnueea" xfId="75"/>
    <cellStyle name="Îòêðûâàâøàÿñÿ ãèïåðññûëêà" xfId="76"/>
    <cellStyle name="Linked Cell" xfId="77"/>
    <cellStyle name="Neutral" xfId="78"/>
    <cellStyle name="Normal" xfId="79"/>
    <cellStyle name="Normal 2" xfId="80"/>
    <cellStyle name="Normal_Book1" xfId="81"/>
    <cellStyle name="Normal_Лист2 (2)" xfId="82"/>
    <cellStyle name="Note" xfId="83"/>
    <cellStyle name="Ôèíàíñîâûé_Tranche" xfId="84"/>
    <cellStyle name="Output" xfId="85"/>
    <cellStyle name="S0" xfId="86"/>
    <cellStyle name="S1" xfId="87"/>
    <cellStyle name="S2" xfId="88"/>
    <cellStyle name="S3" xfId="89"/>
    <cellStyle name="S4" xfId="90"/>
    <cellStyle name="S5" xfId="91"/>
    <cellStyle name="S6" xfId="92"/>
    <cellStyle name="Style 1" xfId="93"/>
    <cellStyle name="Title" xfId="94"/>
    <cellStyle name="Total" xfId="95"/>
    <cellStyle name="Warning Text" xfId="96"/>
    <cellStyle name="Акцент1" xfId="97"/>
    <cellStyle name="Акцент2" xfId="98"/>
    <cellStyle name="Акцент3" xfId="99"/>
    <cellStyle name="Акцент4" xfId="100"/>
    <cellStyle name="Акцент5" xfId="101"/>
    <cellStyle name="Акцент6" xfId="102"/>
    <cellStyle name="Ввод " xfId="103"/>
    <cellStyle name="Вывод" xfId="104"/>
    <cellStyle name="Вычисление" xfId="105"/>
    <cellStyle name="Гіперпосилання" xfId="106" builtinId="8"/>
    <cellStyle name="Заголовки до таблиць в бюлетень" xfId="107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Звичайний" xfId="0" builtinId="0"/>
    <cellStyle name="Итог" xfId="112"/>
    <cellStyle name="Контрольная ячейка" xfId="113"/>
    <cellStyle name="Название" xfId="114"/>
    <cellStyle name="Нейтральный" xfId="115"/>
    <cellStyle name="Обычный 10" xfId="116"/>
    <cellStyle name="Обычный 11" xfId="117"/>
    <cellStyle name="Обычный 12" xfId="118"/>
    <cellStyle name="Обычный 13" xfId="119"/>
    <cellStyle name="Обычный 14" xfId="120"/>
    <cellStyle name="Обычный 15" xfId="121"/>
    <cellStyle name="Обычный 16" xfId="122"/>
    <cellStyle name="Обычный 17" xfId="123"/>
    <cellStyle name="Обычный 18" xfId="124"/>
    <cellStyle name="Обычный 19" xfId="125"/>
    <cellStyle name="Обычный 2" xfId="126"/>
    <cellStyle name="Обычный 2 2" xfId="127"/>
    <cellStyle name="Обычный 2 2 2" xfId="128"/>
    <cellStyle name="Обычный 2 2 3" xfId="129"/>
    <cellStyle name="Обычный 2 2 4" xfId="130"/>
    <cellStyle name="Обычный 2 2 5" xfId="131"/>
    <cellStyle name="Обычный 2 2 6" xfId="132"/>
    <cellStyle name="Обычный 2 2 7" xfId="133"/>
    <cellStyle name="Обычный 2 2_ZB_3KV_2014" xfId="134"/>
    <cellStyle name="Обычный 2 3" xfId="135"/>
    <cellStyle name="Обычный 2 4" xfId="136"/>
    <cellStyle name="Обычный 2 5" xfId="137"/>
    <cellStyle name="Обычный 2 6" xfId="138"/>
    <cellStyle name="Обычный 2 7" xfId="139"/>
    <cellStyle name="Обычный 2_Borg_01_11_2012" xfId="140"/>
    <cellStyle name="Обычный 2_РЕГ.ВИД.Т+П  2014 рпб 6" xfId="141"/>
    <cellStyle name="Обычный 20" xfId="142"/>
    <cellStyle name="Обычный 21" xfId="143"/>
    <cellStyle name="Обычный 22" xfId="144"/>
    <cellStyle name="Обычный 23" xfId="145"/>
    <cellStyle name="Обычный 24" xfId="146"/>
    <cellStyle name="Обычный 25" xfId="147"/>
    <cellStyle name="Обычный 26" xfId="148"/>
    <cellStyle name="Обычный 27" xfId="149"/>
    <cellStyle name="Обычный 28" xfId="150"/>
    <cellStyle name="Обычный 29" xfId="151"/>
    <cellStyle name="Обычный 3" xfId="152"/>
    <cellStyle name="Обычный 3 2" xfId="153"/>
    <cellStyle name="Обычный 3 2 2" xfId="154"/>
    <cellStyle name="Обычный 3 2_borg01082010-prov_div" xfId="155"/>
    <cellStyle name="Обычный 3_ZB_3KV_2014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 2" xfId="168"/>
    <cellStyle name="Обычный 4_ZB_3KV_2014" xfId="169"/>
    <cellStyle name="Обычный 40" xfId="170"/>
    <cellStyle name="Обычный 41" xfId="171"/>
    <cellStyle name="Обычный 42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 2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6" xfId="185"/>
    <cellStyle name="Обычный 6 2" xfId="186"/>
    <cellStyle name="Обычный 6_ZB_3KV_2014" xfId="187"/>
    <cellStyle name="Обычный 7" xfId="188"/>
    <cellStyle name="Обычный 8" xfId="189"/>
    <cellStyle name="Обычный 9" xfId="190"/>
    <cellStyle name="Обычный_3.1-Monetary Statistics(1.1-1.4)" xfId="191"/>
    <cellStyle name="Обычный_3.1-Monetary Statistics(1.1-1.4) 2" xfId="192"/>
    <cellStyle name="Обычный_DIN_aPB_rik_6G" xfId="193"/>
    <cellStyle name="Обычный_din_pb_6G" xfId="194"/>
    <cellStyle name="Обычный_PLB_2006" xfId="195"/>
    <cellStyle name="Обычный_SURVEY=Copy of Ukraine SRFmeme(2)" xfId="196"/>
    <cellStyle name="Обычный_SURVEY=Copy of Ukraine SRFmeme(2) 2" xfId="197"/>
    <cellStyle name="Обычный_T4-ставки" xfId="198"/>
    <cellStyle name="Обычный_Геогр.стр.2кв." xfId="199"/>
    <cellStyle name="Обычный_Дин.імпорт" xfId="200"/>
    <cellStyle name="Обычный_Динам_е_і_кв КПБ_ 6" xfId="201"/>
    <cellStyle name="Обычный_Динам_е_і_річна КПБ_ 6" xfId="202"/>
    <cellStyle name="Обычный_Експорт" xfId="203"/>
    <cellStyle name="Обычный_Лист5" xfId="204"/>
    <cellStyle name="Обычный_ПБ_4кв2012_АНФОР_2" xfId="205"/>
    <cellStyle name="Обычный_РЕГ.ВИД.Т+П  2014 рпб 6" xfId="206"/>
    <cellStyle name="Обычный_Рос_КПБ6_р 12m" xfId="207"/>
    <cellStyle name="Обычный_Таб ек кв." xfId="208"/>
    <cellStyle name="Обычный_Таб_ГС 5 -е  4 кв 2014 OK " xfId="209"/>
    <cellStyle name="Обычный_ТОВ_КПБ6_кв" xfId="210"/>
    <cellStyle name="Обычный_ТОВ_СТР_КВ_2011(КПБ6)" xfId="211"/>
    <cellStyle name="Плохой" xfId="212"/>
    <cellStyle name="Пояснение" xfId="213"/>
    <cellStyle name="Примечание" xfId="214"/>
    <cellStyle name="Процентный 2" xfId="215"/>
    <cellStyle name="Процентный 2 2" xfId="216"/>
    <cellStyle name="Процентный 2 3" xfId="217"/>
    <cellStyle name="Процентный 2 4" xfId="218"/>
    <cellStyle name="Процентный 2 5" xfId="219"/>
    <cellStyle name="Процентный 2 6" xfId="220"/>
    <cellStyle name="Процентный 2 7" xfId="221"/>
    <cellStyle name="Процентный 3" xfId="222"/>
    <cellStyle name="Связанная ячейка" xfId="223"/>
    <cellStyle name="Стиль 1" xfId="224"/>
    <cellStyle name="Текст предупреждения" xfId="225"/>
    <cellStyle name="Финансовый 2" xfId="226"/>
    <cellStyle name="Хороший" xfId="227"/>
    <cellStyle name="Шапка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1" name="Text Box 2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2" name="Text Box 3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3" name="Text Box 4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4" name="Text Box 5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5" name="Text Box 6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6" name="Text Box 7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7" name="Text Box 8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8" name="Text Box 9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49" name="Text Box 10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76200</xdr:rowOff>
    </xdr:to>
    <xdr:sp macro="" textlink="">
      <xdr:nvSpPr>
        <xdr:cNvPr id="35850" name="Text Box 11"/>
        <xdr:cNvSpPr txBox="1">
          <a:spLocks noChangeArrowheads="1"/>
        </xdr:cNvSpPr>
      </xdr:nvSpPr>
      <xdr:spPr bwMode="auto">
        <a:xfrm>
          <a:off x="514350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1" name="Text Box 2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2" name="Text Box 3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3" name="Text Box 4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4" name="Text Box 5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5" name="Text Box 6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6" name="Text Box 7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7" name="Text Box 8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8" name="Text Box 9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59" name="Text Box 10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5860" name="Text Box 11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1" name="Text Box 2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2" name="Text Box 3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3" name="Text Box 4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4" name="Text Box 5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5" name="Text Box 6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6" name="Text Box 7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7" name="Text Box 8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8" name="Text Box 9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69" name="Text Box 10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38</xdr:row>
      <xdr:rowOff>0</xdr:rowOff>
    </xdr:from>
    <xdr:to>
      <xdr:col>12</xdr:col>
      <xdr:colOff>85725</xdr:colOff>
      <xdr:row>39</xdr:row>
      <xdr:rowOff>76200</xdr:rowOff>
    </xdr:to>
    <xdr:sp macro="" textlink="">
      <xdr:nvSpPr>
        <xdr:cNvPr id="35870" name="Text Box 11"/>
        <xdr:cNvSpPr txBox="1">
          <a:spLocks noChangeArrowheads="1"/>
        </xdr:cNvSpPr>
      </xdr:nvSpPr>
      <xdr:spPr bwMode="auto">
        <a:xfrm>
          <a:off x="5572125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1" name="Text Box 2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2" name="Text Box 3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3" name="Text Box 4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4" name="Text Box 5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5" name="Text Box 6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6" name="Text Box 7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7" name="Text Box 8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8" name="Text Box 9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79" name="Text Box 10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0" name="Text Box 11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1" name="Text Box 2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2" name="Text Box 3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3" name="Text Box 4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4" name="Text Box 5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5" name="Text Box 6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6" name="Text Box 7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7" name="Text Box 8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8" name="Text Box 9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89" name="Text Box 10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85725</xdr:colOff>
      <xdr:row>39</xdr:row>
      <xdr:rowOff>85725</xdr:rowOff>
    </xdr:to>
    <xdr:sp macro="" textlink="">
      <xdr:nvSpPr>
        <xdr:cNvPr id="35890" name="Text Box 11"/>
        <xdr:cNvSpPr txBox="1">
          <a:spLocks noChangeArrowheads="1"/>
        </xdr:cNvSpPr>
      </xdr:nvSpPr>
      <xdr:spPr bwMode="auto">
        <a:xfrm>
          <a:off x="5143500" y="661035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1" name="Text Box 2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2" name="Text Box 3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3" name="Text Box 4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4" name="Text Box 5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5" name="Text Box 6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6" name="Text Box 7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7" name="Text Box 8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8" name="Text Box 9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899" name="Text Box 10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5900" name="Text Box 11"/>
        <xdr:cNvSpPr txBox="1">
          <a:spLocks noChangeArrowheads="1"/>
        </xdr:cNvSpPr>
      </xdr:nvSpPr>
      <xdr:spPr bwMode="auto">
        <a:xfrm>
          <a:off x="2571750" y="66103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1" name="Text Box 2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2" name="Text Box 3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3" name="Text Box 4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4" name="Text Box 5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5" name="Text Box 6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6" name="Text Box 7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7" name="Text Box 8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8" name="Text Box 9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09" name="Text Box 10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0" name="Text Box 11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1" name="Text Box 71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2" name="Text Box 72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3" name="Text Box 73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4" name="Text Box 74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5" name="Text Box 75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6" name="Text Box 76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7" name="Text Box 77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8" name="Text Box 78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19" name="Text Box 79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5920" name="Text Box 80"/>
        <xdr:cNvSpPr txBox="1">
          <a:spLocks noChangeArrowheads="1"/>
        </xdr:cNvSpPr>
      </xdr:nvSpPr>
      <xdr:spPr bwMode="auto">
        <a:xfrm>
          <a:off x="42862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1" name="Text Box 8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2" name="Text Box 8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3" name="Text Box 8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4" name="Text Box 8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5" name="Text Box 8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6" name="Text Box 8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7" name="Text Box 8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8" name="Text Box 8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29" name="Text Box 8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0" name="Text Box 9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3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4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5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6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1" name="Text Box 2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2" name="Text Box 3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3" name="Text Box 4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4" name="Text Box 5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5" name="Text Box 6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6" name="Text Box 7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7" name="Text Box 8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8" name="Text Box 9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69" name="Text Box 10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0" name="Text Box 11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1" name="Text Box 2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2" name="Text Box 3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3" name="Text Box 4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4" name="Text Box 5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5" name="Text Box 6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6" name="Text Box 7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7" name="Text Box 8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8" name="Text Box 9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79" name="Text Box 10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5980" name="Text Box 11"/>
        <xdr:cNvSpPr txBox="1">
          <a:spLocks noChangeArrowheads="1"/>
        </xdr:cNvSpPr>
      </xdr:nvSpPr>
      <xdr:spPr bwMode="auto">
        <a:xfrm>
          <a:off x="2571750" y="6772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8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599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1" name="Text Box 2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2" name="Text Box 3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3" name="Text Box 4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4" name="Text Box 5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5" name="Text Box 6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6" name="Text Box 7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7" name="Text Box 8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8" name="Text Box 9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09" name="Text Box 10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010" name="Text Box 11"/>
        <xdr:cNvSpPr txBox="1">
          <a:spLocks noChangeArrowheads="1"/>
        </xdr:cNvSpPr>
      </xdr:nvSpPr>
      <xdr:spPr bwMode="auto">
        <a:xfrm>
          <a:off x="2571750" y="66103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1" name="Text Box 2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2" name="Text Box 3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3" name="Text Box 4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4" name="Text Box 5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5" name="Text Box 6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6" name="Text Box 7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7" name="Text Box 8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8" name="Text Box 9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19" name="Text Box 10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020" name="Text Box 11"/>
        <xdr:cNvSpPr txBox="1">
          <a:spLocks noChangeArrowheads="1"/>
        </xdr:cNvSpPr>
      </xdr:nvSpPr>
      <xdr:spPr bwMode="auto">
        <a:xfrm>
          <a:off x="2571750" y="66103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1" name="Text Box 2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2" name="Text Box 3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3" name="Text Box 4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4" name="Text Box 5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5" name="Text Box 6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6" name="Text Box 7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7" name="Text Box 8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8" name="Text Box 9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29" name="Text Box 10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0" name="Text Box 11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1" name="Text Box 2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2" name="Text Box 3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3" name="Text Box 4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4" name="Text Box 5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5" name="Text Box 6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6" name="Text Box 7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7" name="Text Box 8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8" name="Text Box 9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39" name="Text Box 10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0" name="Text Box 11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1" name="Text Box 2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2" name="Text Box 3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3" name="Text Box 4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4" name="Text Box 5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5" name="Text Box 6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6" name="Text Box 7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7" name="Text Box 8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8" name="Text Box 9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49" name="Text Box 10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050" name="Text Box 11"/>
        <xdr:cNvSpPr txBox="1">
          <a:spLocks noChangeArrowheads="1"/>
        </xdr:cNvSpPr>
      </xdr:nvSpPr>
      <xdr:spPr bwMode="auto">
        <a:xfrm>
          <a:off x="2571750" y="66103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65" name="Text Box 2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66" name="Text Box 3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67" name="Text Box 4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68" name="Text Box 5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69" name="Text Box 6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70" name="Text Box 7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71" name="Text Box 8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72" name="Text Box 9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73" name="Text Box 10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6874" name="Text Box 11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75" name="Text Box 2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76" name="Text Box 3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77" name="Text Box 4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78" name="Text Box 5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79" name="Text Box 6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80" name="Text Box 7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81" name="Text Box 8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82" name="Text Box 9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83" name="Text Box 10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104775</xdr:rowOff>
    </xdr:to>
    <xdr:sp macro="" textlink="">
      <xdr:nvSpPr>
        <xdr:cNvPr id="36884" name="Text Box 11"/>
        <xdr:cNvSpPr txBox="1">
          <a:spLocks noChangeArrowheads="1"/>
        </xdr:cNvSpPr>
      </xdr:nvSpPr>
      <xdr:spPr bwMode="auto">
        <a:xfrm>
          <a:off x="2438400" y="63436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85" name="Text Box 2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86" name="Text Box 3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87" name="Text Box 4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88" name="Text Box 5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89" name="Text Box 6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0" name="Text Box 7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1" name="Text Box 8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2" name="Text Box 9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3" name="Text Box 10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4" name="Text Box 11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5" name="Text Box 31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6" name="Text Box 32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7" name="Text Box 33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8" name="Text Box 34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899" name="Text Box 35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900" name="Text Box 36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901" name="Text Box 37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902" name="Text Box 38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903" name="Text Box 39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85725</xdr:colOff>
      <xdr:row>40</xdr:row>
      <xdr:rowOff>76200</xdr:rowOff>
    </xdr:to>
    <xdr:sp macro="" textlink="">
      <xdr:nvSpPr>
        <xdr:cNvPr id="36904" name="Text Box 40"/>
        <xdr:cNvSpPr txBox="1">
          <a:spLocks noChangeArrowheads="1"/>
        </xdr:cNvSpPr>
      </xdr:nvSpPr>
      <xdr:spPr bwMode="auto">
        <a:xfrm>
          <a:off x="41529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05" name="Text Box 4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06" name="Text Box 4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07" name="Text Box 4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08" name="Text Box 4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09" name="Text Box 4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0" name="Text Box 4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1" name="Text Box 4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2" name="Text Box 4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3" name="Text Box 4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4" name="Text Box 5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1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2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3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4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4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4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4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4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45" name="Text Box 2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46" name="Text Box 3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47" name="Text Box 4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48" name="Text Box 5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49" name="Text Box 6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0" name="Text Box 7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1" name="Text Box 8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2" name="Text Box 9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3" name="Text Box 10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4" name="Text Box 11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5" name="Text Box 2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6" name="Text Box 3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7" name="Text Box 4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8" name="Text Box 5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59" name="Text Box 6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60" name="Text Box 7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61" name="Text Box 8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62" name="Text Box 9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63" name="Text Box 10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39</xdr:row>
      <xdr:rowOff>0</xdr:rowOff>
    </xdr:from>
    <xdr:to>
      <xdr:col>5</xdr:col>
      <xdr:colOff>85725</xdr:colOff>
      <xdr:row>40</xdr:row>
      <xdr:rowOff>76200</xdr:rowOff>
    </xdr:to>
    <xdr:sp macro="" textlink="">
      <xdr:nvSpPr>
        <xdr:cNvPr id="36964" name="Text Box 11"/>
        <xdr:cNvSpPr txBox="1">
          <a:spLocks noChangeArrowheads="1"/>
        </xdr:cNvSpPr>
      </xdr:nvSpPr>
      <xdr:spPr bwMode="auto">
        <a:xfrm>
          <a:off x="2438400" y="65055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6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6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6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6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6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7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5" name="Text Box 2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6" name="Text Box 3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7" name="Text Box 4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8" name="Text Box 5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89" name="Text Box 6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90" name="Text Box 7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91" name="Text Box 8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92" name="Text Box 9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93" name="Text Box 10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95250</xdr:rowOff>
    </xdr:to>
    <xdr:sp macro="" textlink="">
      <xdr:nvSpPr>
        <xdr:cNvPr id="36994" name="Text Box 11"/>
        <xdr:cNvSpPr txBox="1">
          <a:spLocks noChangeArrowheads="1"/>
        </xdr:cNvSpPr>
      </xdr:nvSpPr>
      <xdr:spPr bwMode="auto">
        <a:xfrm>
          <a:off x="2438400" y="63436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995" name="Text Box 2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996" name="Text Box 3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997" name="Text Box 4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998" name="Text Box 5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6999" name="Text Box 6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7000" name="Text Box 7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7001" name="Text Box 8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7002" name="Text Box 9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7003" name="Text Box 10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114300</xdr:rowOff>
    </xdr:to>
    <xdr:sp macro="" textlink="">
      <xdr:nvSpPr>
        <xdr:cNvPr id="37004" name="Text Box 11"/>
        <xdr:cNvSpPr txBox="1">
          <a:spLocks noChangeArrowheads="1"/>
        </xdr:cNvSpPr>
      </xdr:nvSpPr>
      <xdr:spPr bwMode="auto">
        <a:xfrm>
          <a:off x="2438400" y="63436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05" name="Text Box 2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06" name="Text Box 3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07" name="Text Box 4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08" name="Text Box 5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09" name="Text Box 6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0" name="Text Box 7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1" name="Text Box 8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2" name="Text Box 9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3" name="Text Box 10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4" name="Text Box 11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5" name="Text Box 2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6" name="Text Box 3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7" name="Text Box 4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8" name="Text Box 5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19" name="Text Box 6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0" name="Text Box 7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1" name="Text Box 8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2" name="Text Box 9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3" name="Text Box 10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4" name="Text Box 11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5" name="Text Box 2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6" name="Text Box 3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7" name="Text Box 4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8" name="Text Box 5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29" name="Text Box 6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30" name="Text Box 7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31" name="Text Box 8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32" name="Text Box 9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33" name="Text Box 10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38</xdr:row>
      <xdr:rowOff>0</xdr:rowOff>
    </xdr:from>
    <xdr:to>
      <xdr:col>5</xdr:col>
      <xdr:colOff>85725</xdr:colOff>
      <xdr:row>39</xdr:row>
      <xdr:rowOff>76200</xdr:rowOff>
    </xdr:to>
    <xdr:sp macro="" textlink="">
      <xdr:nvSpPr>
        <xdr:cNvPr id="37034" name="Text Box 11"/>
        <xdr:cNvSpPr txBox="1">
          <a:spLocks noChangeArrowheads="1"/>
        </xdr:cNvSpPr>
      </xdr:nvSpPr>
      <xdr:spPr bwMode="auto">
        <a:xfrm>
          <a:off x="2438400" y="63436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1" name="Text Box 2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2" name="Text Box 3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3" name="Text Box 4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4" name="Text Box 5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5" name="Text Box 6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6" name="Text Box 7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7" name="Text Box 8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8" name="Text Box 9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09" name="Text Box 10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0" name="Text Box 11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1" name="Text Box 11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2" name="Text Box 12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3" name="Text Box 13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4" name="Text Box 14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5" name="Text Box 15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6" name="Text Box 16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7" name="Text Box 17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8" name="Text Box 18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19" name="Text Box 19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85725</xdr:colOff>
      <xdr:row>24</xdr:row>
      <xdr:rowOff>38100</xdr:rowOff>
    </xdr:to>
    <xdr:sp macro="" textlink="">
      <xdr:nvSpPr>
        <xdr:cNvPr id="25620" name="Text Box 20"/>
        <xdr:cNvSpPr txBox="1">
          <a:spLocks noChangeArrowheads="1"/>
        </xdr:cNvSpPr>
      </xdr:nvSpPr>
      <xdr:spPr bwMode="auto">
        <a:xfrm>
          <a:off x="590550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1" name="Text Box 21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2" name="Text Box 22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3" name="Text Box 23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4" name="Text Box 24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5" name="Text Box 25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6" name="Text Box 26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7" name="Text Box 27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8" name="Text Box 28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29" name="Text Box 29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30" name="Text Box 30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1" name="Text Box 2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2" name="Text Box 3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3" name="Text Box 4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4" name="Text Box 5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5" name="Text Box 6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6" name="Text Box 7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7" name="Text Box 8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8" name="Text Box 9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39" name="Text Box 10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0" name="Text Box 11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1" name="Text Box 2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2" name="Text Box 3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3" name="Text Box 4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4" name="Text Box 5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5" name="Text Box 6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6" name="Text Box 7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7" name="Text Box 8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8" name="Text Box 9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49" name="Text Box 10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85725</xdr:colOff>
      <xdr:row>24</xdr:row>
      <xdr:rowOff>38100</xdr:rowOff>
    </xdr:to>
    <xdr:sp macro="" textlink="">
      <xdr:nvSpPr>
        <xdr:cNvPr id="25650" name="Text Box 11"/>
        <xdr:cNvSpPr txBox="1">
          <a:spLocks noChangeArrowheads="1"/>
        </xdr:cNvSpPr>
      </xdr:nvSpPr>
      <xdr:spPr bwMode="auto">
        <a:xfrm>
          <a:off x="64198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1" name="Text Box 2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2" name="Text Box 3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3" name="Text Box 4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4" name="Text Box 5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5" name="Text Box 6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6" name="Text Box 7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7" name="Text Box 8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8" name="Text Box 9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59" name="Text Box 10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0" name="Text Box 11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1" name="Text Box 2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2" name="Text Box 3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3" name="Text Box 4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4" name="Text Box 5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5" name="Text Box 6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6" name="Text Box 7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7" name="Text Box 8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8" name="Text Box 9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69" name="Text Box 10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0" name="Text Box 11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1" name="Text Box 2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2" name="Text Box 3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3" name="Text Box 4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4" name="Text Box 5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5" name="Text Box 6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6" name="Text Box 7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7" name="Text Box 8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8" name="Text Box 9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79" name="Text Box 10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9525</xdr:rowOff>
    </xdr:to>
    <xdr:sp macro="" textlink="">
      <xdr:nvSpPr>
        <xdr:cNvPr id="25680" name="Text Box 11"/>
        <xdr:cNvSpPr txBox="1">
          <a:spLocks noChangeArrowheads="1"/>
        </xdr:cNvSpPr>
      </xdr:nvSpPr>
      <xdr:spPr bwMode="auto">
        <a:xfrm>
          <a:off x="2305050" y="5753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1" name="Text Box 2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2" name="Text Box 3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3" name="Text Box 4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4" name="Text Box 5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5" name="Text Box 6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6" name="Text Box 7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7" name="Text Box 8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8" name="Text Box 9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89" name="Text Box 10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0" name="Text Box 11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1" name="Text Box 2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2" name="Text Box 3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3" name="Text Box 4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4" name="Text Box 5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5" name="Text Box 6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6" name="Text Box 7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7" name="Text Box 8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8" name="Text Box 9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699" name="Text Box 10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85725</xdr:colOff>
      <xdr:row>24</xdr:row>
      <xdr:rowOff>38100</xdr:rowOff>
    </xdr:to>
    <xdr:sp macro="" textlink="">
      <xdr:nvSpPr>
        <xdr:cNvPr id="25700" name="Text Box 11"/>
        <xdr:cNvSpPr txBox="1">
          <a:spLocks noChangeArrowheads="1"/>
        </xdr:cNvSpPr>
      </xdr:nvSpPr>
      <xdr:spPr bwMode="auto">
        <a:xfrm>
          <a:off x="2305050" y="6000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25" name="Text Box 2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26" name="Text Box 3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27" name="Text Box 4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28" name="Text Box 5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29" name="Text Box 6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30" name="Text Box 7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31" name="Text Box 8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32" name="Text Box 9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33" name="Text Box 10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34" name="Text Box 11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35" name="Text Box 11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36" name="Text Box 12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37" name="Text Box 13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38" name="Text Box 14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39" name="Text Box 15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40" name="Text Box 16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41" name="Text Box 17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42" name="Text Box 18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43" name="Text Box 19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44" name="Text Box 20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45" name="Text Box 2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46" name="Text Box 3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47" name="Text Box 4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48" name="Text Box 5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49" name="Text Box 6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0" name="Text Box 7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1" name="Text Box 8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2" name="Text Box 9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3" name="Text Box 10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4" name="Text Box 11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5" name="Text Box 31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6" name="Text Box 32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7" name="Text Box 33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8" name="Text Box 34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59" name="Text Box 35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60" name="Text Box 36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61" name="Text Box 37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62" name="Text Box 38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63" name="Text Box 39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85725</xdr:colOff>
      <xdr:row>23</xdr:row>
      <xdr:rowOff>38100</xdr:rowOff>
    </xdr:to>
    <xdr:sp macro="" textlink="">
      <xdr:nvSpPr>
        <xdr:cNvPr id="26664" name="Text Box 40"/>
        <xdr:cNvSpPr txBox="1">
          <a:spLocks noChangeArrowheads="1"/>
        </xdr:cNvSpPr>
      </xdr:nvSpPr>
      <xdr:spPr bwMode="auto">
        <a:xfrm>
          <a:off x="5686425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65" name="Text Box 41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66" name="Text Box 42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67" name="Text Box 43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68" name="Text Box 44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69" name="Text Box 45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0" name="Text Box 46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1" name="Text Box 47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2" name="Text Box 48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3" name="Text Box 49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4" name="Text Box 50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5" name="Text Box 2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6" name="Text Box 3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7" name="Text Box 4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8" name="Text Box 5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79" name="Text Box 6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0" name="Text Box 7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1" name="Text Box 8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2" name="Text Box 9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3" name="Text Box 10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4" name="Text Box 11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5" name="Text Box 2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6" name="Text Box 3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7" name="Text Box 4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8" name="Text Box 5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89" name="Text Box 6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0" name="Text Box 7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1" name="Text Box 8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2" name="Text Box 9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3" name="Text Box 10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4" name="Text Box 11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5" name="Text Box 2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6" name="Text Box 3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7" name="Text Box 4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8" name="Text Box 5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699" name="Text Box 6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700" name="Text Box 7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701" name="Text Box 8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702" name="Text Box 9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703" name="Text Box 10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85725</xdr:colOff>
      <xdr:row>22</xdr:row>
      <xdr:rowOff>9525</xdr:rowOff>
    </xdr:to>
    <xdr:sp macro="" textlink="">
      <xdr:nvSpPr>
        <xdr:cNvPr id="26704" name="Text Box 11"/>
        <xdr:cNvSpPr txBox="1">
          <a:spLocks noChangeArrowheads="1"/>
        </xdr:cNvSpPr>
      </xdr:nvSpPr>
      <xdr:spPr bwMode="auto">
        <a:xfrm>
          <a:off x="2266950" y="53721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05" name="Text Box 2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06" name="Text Box 3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07" name="Text Box 4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08" name="Text Box 5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09" name="Text Box 6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0" name="Text Box 7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1" name="Text Box 8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2" name="Text Box 9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3" name="Text Box 10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4" name="Text Box 11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5" name="Text Box 2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6" name="Text Box 3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7" name="Text Box 4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8" name="Text Box 5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19" name="Text Box 6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20" name="Text Box 7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21" name="Text Box 8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22" name="Text Box 9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23" name="Text Box 10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85725</xdr:colOff>
      <xdr:row>23</xdr:row>
      <xdr:rowOff>38100</xdr:rowOff>
    </xdr:to>
    <xdr:sp macro="" textlink="">
      <xdr:nvSpPr>
        <xdr:cNvPr id="26724" name="Text Box 11"/>
        <xdr:cNvSpPr txBox="1">
          <a:spLocks noChangeArrowheads="1"/>
        </xdr:cNvSpPr>
      </xdr:nvSpPr>
      <xdr:spPr bwMode="auto">
        <a:xfrm>
          <a:off x="2266950" y="5619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3" name="Text Box 2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4" name="Text Box 3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5" name="Text Box 4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6" name="Text Box 5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7" name="Text Box 6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8" name="Text Box 7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79" name="Text Box 8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0" name="Text Box 9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1" name="Text Box 10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2" name="Text Box 11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3" name="Text Box 11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4" name="Text Box 12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5" name="Text Box 13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6" name="Text Box 14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7" name="Text Box 15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8" name="Text Box 16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89" name="Text Box 17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90" name="Text Box 18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91" name="Text Box 19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85725</xdr:colOff>
      <xdr:row>42</xdr:row>
      <xdr:rowOff>66675</xdr:rowOff>
    </xdr:to>
    <xdr:sp macro="" textlink="">
      <xdr:nvSpPr>
        <xdr:cNvPr id="28692" name="Text Box 20"/>
        <xdr:cNvSpPr txBox="1">
          <a:spLocks noChangeArrowheads="1"/>
        </xdr:cNvSpPr>
      </xdr:nvSpPr>
      <xdr:spPr bwMode="auto">
        <a:xfrm>
          <a:off x="5495925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3" name="Text Box 2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4" name="Text Box 3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5" name="Text Box 4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6" name="Text Box 5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7" name="Text Box 6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8" name="Text Box 7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699" name="Text Box 8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700" name="Text Box 9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701" name="Text Box 10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9525</xdr:rowOff>
    </xdr:to>
    <xdr:sp macro="" textlink="">
      <xdr:nvSpPr>
        <xdr:cNvPr id="28702" name="Text Box 11"/>
        <xdr:cNvSpPr txBox="1">
          <a:spLocks noChangeArrowheads="1"/>
        </xdr:cNvSpPr>
      </xdr:nvSpPr>
      <xdr:spPr bwMode="auto">
        <a:xfrm>
          <a:off x="1657350" y="80105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3" name="Text Box 2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4" name="Text Box 3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5" name="Text Box 4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6" name="Text Box 5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7" name="Text Box 6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8" name="Text Box 7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09" name="Text Box 8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10" name="Text Box 9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11" name="Text Box 10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66675</xdr:rowOff>
    </xdr:to>
    <xdr:sp macro="" textlink="">
      <xdr:nvSpPr>
        <xdr:cNvPr id="28712" name="Text Box 11"/>
        <xdr:cNvSpPr txBox="1">
          <a:spLocks noChangeArrowheads="1"/>
        </xdr:cNvSpPr>
      </xdr:nvSpPr>
      <xdr:spPr bwMode="auto">
        <a:xfrm>
          <a:off x="1657350" y="82200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69" name="Text Box 2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0" name="Text Box 3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1" name="Text Box 4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2" name="Text Box 5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3" name="Text Box 6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4" name="Text Box 7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5" name="Text Box 8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6" name="Text Box 9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7" name="Text Box 10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778" name="Text Box 11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79" name="Text Box 2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0" name="Text Box 3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1" name="Text Box 4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2" name="Text Box 5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3" name="Text Box 6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4" name="Text Box 7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5" name="Text Box 8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6" name="Text Box 9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7" name="Text Box 10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8" name="Text Box 11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89" name="Text Box 21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0" name="Text Box 22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1" name="Text Box 23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2" name="Text Box 24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3" name="Text Box 25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4" name="Text Box 26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5" name="Text Box 27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6" name="Text Box 28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7" name="Text Box 29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798" name="Text Box 30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799" name="Text Box 31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0" name="Text Box 32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1" name="Text Box 33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2" name="Text Box 34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3" name="Text Box 35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4" name="Text Box 36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5" name="Text Box 37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6" name="Text Box 38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7" name="Text Box 39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8" name="Text Box 40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09" name="Text Box 2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0" name="Text Box 3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1" name="Text Box 4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2" name="Text Box 5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3" name="Text Box 6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4" name="Text Box 7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5" name="Text Box 8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6" name="Text Box 9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7" name="Text Box 10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8" name="Text Box 11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19" name="Text Box 2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0" name="Text Box 3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1" name="Text Box 4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2" name="Text Box 5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3" name="Text Box 6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4" name="Text Box 7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5" name="Text Box 8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6" name="Text Box 9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7" name="Text Box 10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8" name="Text Box 11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29" name="Text Box 2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0" name="Text Box 3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1" name="Text Box 4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2" name="Text Box 5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3" name="Text Box 6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4" name="Text Box 7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5" name="Text Box 8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6" name="Text Box 9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7" name="Text Box 10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2838" name="Text Box 11"/>
        <xdr:cNvSpPr txBox="1">
          <a:spLocks noChangeArrowheads="1"/>
        </xdr:cNvSpPr>
      </xdr:nvSpPr>
      <xdr:spPr bwMode="auto">
        <a:xfrm>
          <a:off x="2105025" y="866775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39" name="Text Box 2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0" name="Text Box 3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1" name="Text Box 4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2" name="Text Box 5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3" name="Text Box 6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4" name="Text Box 7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5" name="Text Box 8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6" name="Text Box 9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7" name="Text Box 10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8" name="Text Box 11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49" name="Text Box 2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0" name="Text Box 3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1" name="Text Box 4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2" name="Text Box 5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3" name="Text Box 6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4" name="Text Box 7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5" name="Text Box 8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6" name="Text Box 9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7" name="Text Box 10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85725</xdr:rowOff>
    </xdr:to>
    <xdr:sp macro="" textlink="">
      <xdr:nvSpPr>
        <xdr:cNvPr id="32858" name="Text Box 11"/>
        <xdr:cNvSpPr txBox="1">
          <a:spLocks noChangeArrowheads="1"/>
        </xdr:cNvSpPr>
      </xdr:nvSpPr>
      <xdr:spPr bwMode="auto">
        <a:xfrm>
          <a:off x="2105025" y="88296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59" name="Text Box 2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0" name="Text Box 3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1" name="Text Box 4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2" name="Text Box 5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3" name="Text Box 6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4" name="Text Box 7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5" name="Text Box 8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6" name="Text Box 9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7" name="Text Box 10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8" name="Text Box 11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69" name="Text Box 2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0" name="Text Box 3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1" name="Text Box 4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2" name="Text Box 5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3" name="Text Box 6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4" name="Text Box 7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5" name="Text Box 8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6" name="Text Box 9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7" name="Text Box 10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8" name="Text Box 11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79" name="Text Box 2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0" name="Text Box 3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1" name="Text Box 4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2" name="Text Box 5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3" name="Text Box 6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4" name="Text Box 7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5" name="Text Box 8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6" name="Text Box 9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7" name="Text Box 10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2888" name="Text Box 11"/>
        <xdr:cNvSpPr txBox="1">
          <a:spLocks noChangeArrowheads="1"/>
        </xdr:cNvSpPr>
      </xdr:nvSpPr>
      <xdr:spPr bwMode="auto">
        <a:xfrm>
          <a:off x="2105025" y="866775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89" name="Text Box 2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0" name="Text Box 3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1" name="Text Box 4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2" name="Text Box 5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3" name="Text Box 6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4" name="Text Box 7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5" name="Text Box 8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6" name="Text Box 9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7" name="Text Box 10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2898" name="Text Box 11"/>
        <xdr:cNvSpPr txBox="1">
          <a:spLocks noChangeArrowheads="1"/>
        </xdr:cNvSpPr>
      </xdr:nvSpPr>
      <xdr:spPr bwMode="auto">
        <a:xfrm>
          <a:off x="2105025" y="866775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899" name="Text Box 2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0" name="Text Box 3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1" name="Text Box 4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2" name="Text Box 5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3" name="Text Box 6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4" name="Text Box 7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5" name="Text Box 8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6" name="Text Box 9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7" name="Text Box 10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8" name="Text Box 11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09" name="Text Box 2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0" name="Text Box 3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1" name="Text Box 4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2" name="Text Box 5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3" name="Text Box 6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4" name="Text Box 7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5" name="Text Box 8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6" name="Text Box 9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7" name="Text Box 10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8" name="Text Box 11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19" name="Text Box 2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0" name="Text Box 3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1" name="Text Box 4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2" name="Text Box 5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3" name="Text Box 6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4" name="Text Box 7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5" name="Text Box 8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6" name="Text Box 9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7" name="Text Box 10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2928" name="Text Box 11"/>
        <xdr:cNvSpPr txBox="1">
          <a:spLocks noChangeArrowheads="1"/>
        </xdr:cNvSpPr>
      </xdr:nvSpPr>
      <xdr:spPr bwMode="auto">
        <a:xfrm>
          <a:off x="2105025" y="86677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17" name="Text Box 2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18" name="Text Box 3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19" name="Text Box 4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0" name="Text Box 5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1" name="Text Box 6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2" name="Text Box 7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3" name="Text Box 8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4" name="Text Box 9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5" name="Text Box 10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104775</xdr:rowOff>
    </xdr:to>
    <xdr:sp macro="" textlink="">
      <xdr:nvSpPr>
        <xdr:cNvPr id="34826" name="Text Box 11"/>
        <xdr:cNvSpPr txBox="1">
          <a:spLocks noChangeArrowheads="1"/>
        </xdr:cNvSpPr>
      </xdr:nvSpPr>
      <xdr:spPr bwMode="auto">
        <a:xfrm>
          <a:off x="1581150" y="87249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27" name="Text Box 2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28" name="Text Box 3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29" name="Text Box 4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0" name="Text Box 5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1" name="Text Box 6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2" name="Text Box 7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3" name="Text Box 8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4" name="Text Box 9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5" name="Text Box 10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6" name="Text Box 11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7" name="Text Box 21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8" name="Text Box 22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39" name="Text Box 23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0" name="Text Box 24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1" name="Text Box 25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2" name="Text Box 26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3" name="Text Box 27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4" name="Text Box 28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5" name="Text Box 29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46" name="Text Box 30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47" name="Text Box 3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48" name="Text Box 3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49" name="Text Box 3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0" name="Text Box 3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1" name="Text Box 3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2" name="Text Box 3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3" name="Text Box 3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4" name="Text Box 3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5" name="Text Box 3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6" name="Text Box 4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5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6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7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88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87" name="Text Box 2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88" name="Text Box 3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89" name="Text Box 4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0" name="Text Box 5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1" name="Text Box 6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2" name="Text Box 7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3" name="Text Box 8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4" name="Text Box 9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5" name="Text Box 10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6" name="Text Box 11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7" name="Text Box 2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8" name="Text Box 3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899" name="Text Box 4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0" name="Text Box 5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1" name="Text Box 6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2" name="Text Box 7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3" name="Text Box 8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4" name="Text Box 9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5" name="Text Box 10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12</xdr:col>
      <xdr:colOff>85725</xdr:colOff>
      <xdr:row>43</xdr:row>
      <xdr:rowOff>76200</xdr:rowOff>
    </xdr:to>
    <xdr:sp macro="" textlink="">
      <xdr:nvSpPr>
        <xdr:cNvPr id="34906" name="Text Box 11"/>
        <xdr:cNvSpPr txBox="1">
          <a:spLocks noChangeArrowheads="1"/>
        </xdr:cNvSpPr>
      </xdr:nvSpPr>
      <xdr:spPr bwMode="auto">
        <a:xfrm>
          <a:off x="1581150" y="88868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0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0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0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1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7" name="Text Box 2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8" name="Text Box 3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29" name="Text Box 4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0" name="Text Box 5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1" name="Text Box 6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2" name="Text Box 7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3" name="Text Box 8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4" name="Text Box 9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5" name="Text Box 10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95250</xdr:rowOff>
    </xdr:to>
    <xdr:sp macro="" textlink="">
      <xdr:nvSpPr>
        <xdr:cNvPr id="34936" name="Text Box 11"/>
        <xdr:cNvSpPr txBox="1">
          <a:spLocks noChangeArrowheads="1"/>
        </xdr:cNvSpPr>
      </xdr:nvSpPr>
      <xdr:spPr bwMode="auto">
        <a:xfrm>
          <a:off x="1581150" y="87249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37" name="Text Box 2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38" name="Text Box 3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39" name="Text Box 4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0" name="Text Box 5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1" name="Text Box 6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2" name="Text Box 7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3" name="Text Box 8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4" name="Text Box 9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5" name="Text Box 10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114300</xdr:rowOff>
    </xdr:to>
    <xdr:sp macro="" textlink="">
      <xdr:nvSpPr>
        <xdr:cNvPr id="34946" name="Text Box 11"/>
        <xdr:cNvSpPr txBox="1">
          <a:spLocks noChangeArrowheads="1"/>
        </xdr:cNvSpPr>
      </xdr:nvSpPr>
      <xdr:spPr bwMode="auto">
        <a:xfrm>
          <a:off x="1581150" y="8724900"/>
          <a:ext cx="85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47" name="Text Box 2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48" name="Text Box 3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49" name="Text Box 4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0" name="Text Box 5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1" name="Text Box 6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2" name="Text Box 7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3" name="Text Box 8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4" name="Text Box 9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5" name="Text Box 10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6" name="Text Box 11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7" name="Text Box 2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8" name="Text Box 3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59" name="Text Box 4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0" name="Text Box 5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1" name="Text Box 6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2" name="Text Box 7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3" name="Text Box 8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4" name="Text Box 9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5" name="Text Box 10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6" name="Text Box 11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7" name="Text Box 2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8" name="Text Box 3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69" name="Text Box 4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0" name="Text Box 5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1" name="Text Box 6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2" name="Text Box 7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3" name="Text Box 8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4" name="Text Box 9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5" name="Text Box 10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12</xdr:col>
      <xdr:colOff>85725</xdr:colOff>
      <xdr:row>42</xdr:row>
      <xdr:rowOff>76200</xdr:rowOff>
    </xdr:to>
    <xdr:sp macro="" textlink="">
      <xdr:nvSpPr>
        <xdr:cNvPr id="34976" name="Text Box 11"/>
        <xdr:cNvSpPr txBox="1">
          <a:spLocks noChangeArrowheads="1"/>
        </xdr:cNvSpPr>
      </xdr:nvSpPr>
      <xdr:spPr bwMode="auto">
        <a:xfrm>
          <a:off x="1581150" y="87249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NA\&#1055;&#1054;&#1055;&#1045;&#1056;_&#1044;&#1040;&#1053;\2013\06-2013\Old\Inna\&#1055;&#1054;&#1055;&#1045;&#1056;_&#1044;&#1040;&#1053;\2010\03\&#1041;&#1077;&#1088;&#1077;&#1079;&#1077;&#1085;&#1100;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630PLB\WORK\EXTERNAL_DEBT\&#1043;&#1056;&#1040;&#1060;I&#1050;_&#1041;&#1054;&#1056;&#1043;&#1059;\KALENDAR\2010\01_08_2010\borg0108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&#1052;&#1086;&#1080;%20&#1076;&#1086;&#1082;&#1091;&#1084;&#1077;&#1085;&#1090;&#1099;\My%20eBooks\03_Robochi%20faily\2008\Cur%20Acc\09\WINDOWS.98\TEMP\PB\IMF\PB\2003\2003prognoz\PROGN\2001\01_02_02.01.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&#1052;&#1086;&#1080;%20&#1076;&#1086;&#1082;&#1091;&#1084;&#1077;&#1085;&#1090;&#1099;\My%20eBooks\03_Robochi%20faily\2008\Cur%20Acc\09\WINDOWS\TEMP\ukr200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 refreshError="1"/>
      <sheetData sheetId="5" refreshError="1"/>
      <sheetData sheetId="6" refreshError="1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U21"/>
  <sheetViews>
    <sheetView tabSelected="1" workbookViewId="0">
      <selection activeCell="N13" sqref="N12:N13"/>
    </sheetView>
  </sheetViews>
  <sheetFormatPr defaultRowHeight="15"/>
  <cols>
    <col min="1" max="4" width="9.140625" style="3"/>
    <col min="5" max="5" width="10.85546875" style="3" customWidth="1"/>
    <col min="6" max="16384" width="9.140625" style="3"/>
  </cols>
  <sheetData>
    <row r="1" spans="1:47" s="1" customFormat="1">
      <c r="A1" s="172" t="s">
        <v>131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</row>
    <row r="2" spans="1:47" s="1" customFormat="1">
      <c r="A2" s="172" t="s">
        <v>132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</row>
    <row r="3" spans="1:47" s="1" customFormat="1">
      <c r="A3" s="172" t="s">
        <v>133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  <c r="AB3" s="179"/>
      <c r="AC3" s="179"/>
      <c r="AD3" s="179"/>
      <c r="AE3" s="179"/>
      <c r="AF3" s="179"/>
      <c r="AG3" s="179"/>
      <c r="AH3" s="179"/>
      <c r="AI3" s="179"/>
      <c r="AJ3" s="179"/>
      <c r="AK3" s="179"/>
      <c r="AL3" s="179"/>
      <c r="AM3" s="179"/>
      <c r="AN3" s="179"/>
      <c r="AO3" s="179"/>
      <c r="AP3" s="179"/>
      <c r="AQ3" s="179"/>
      <c r="AR3" s="179"/>
      <c r="AS3" s="179"/>
      <c r="AT3" s="179"/>
      <c r="AU3" s="179"/>
    </row>
    <row r="4" spans="1:47">
      <c r="A4" s="172" t="s">
        <v>171</v>
      </c>
      <c r="B4" s="2"/>
      <c r="C4" s="2"/>
      <c r="D4" s="2"/>
      <c r="E4" s="2"/>
      <c r="F4" s="373"/>
      <c r="G4" s="373"/>
      <c r="H4" s="372"/>
      <c r="I4" s="373"/>
      <c r="J4" s="373"/>
      <c r="K4" s="373"/>
      <c r="L4" s="373"/>
    </row>
    <row r="5" spans="1:47" ht="15.75" customHeight="1">
      <c r="A5" s="177" t="s">
        <v>172</v>
      </c>
      <c r="B5" s="426"/>
      <c r="C5" s="426"/>
      <c r="D5" s="367"/>
      <c r="E5" s="367"/>
      <c r="F5" s="367"/>
      <c r="G5" s="367"/>
      <c r="H5" s="367"/>
      <c r="I5" s="367"/>
      <c r="J5" s="367"/>
      <c r="K5" s="367"/>
    </row>
    <row r="6" spans="1:47" ht="16.5" customHeight="1">
      <c r="A6" s="177" t="s">
        <v>173</v>
      </c>
    </row>
    <row r="7" spans="1:47" s="1" customFormat="1" ht="16.5" customHeight="1">
      <c r="A7" s="174" t="s">
        <v>174</v>
      </c>
      <c r="B7" s="175"/>
      <c r="C7" s="175"/>
      <c r="D7" s="175"/>
      <c r="E7" s="175"/>
      <c r="F7" s="175"/>
      <c r="G7" s="175"/>
      <c r="H7" s="357"/>
      <c r="I7" s="357"/>
      <c r="J7" s="357"/>
      <c r="K7" s="357"/>
      <c r="L7" s="357"/>
    </row>
    <row r="8" spans="1:47" s="178" customFormat="1" ht="15" customHeight="1">
      <c r="A8" s="177" t="s">
        <v>177</v>
      </c>
      <c r="B8" s="426"/>
      <c r="C8" s="426"/>
      <c r="D8" s="367"/>
      <c r="E8" s="367"/>
      <c r="F8" s="367"/>
      <c r="G8" s="367"/>
      <c r="H8" s="367"/>
      <c r="I8" s="367"/>
      <c r="J8" s="367"/>
      <c r="K8" s="367"/>
    </row>
    <row r="9" spans="1:47" ht="18" customHeight="1">
      <c r="A9" s="177" t="s">
        <v>175</v>
      </c>
    </row>
    <row r="10" spans="1:47" s="297" customFormat="1" ht="15.75" customHeight="1">
      <c r="A10" s="176" t="s">
        <v>12</v>
      </c>
    </row>
    <row r="11" spans="1:47" s="440" customFormat="1" ht="15" customHeight="1">
      <c r="A11" s="172" t="s">
        <v>40</v>
      </c>
      <c r="B11" s="4"/>
      <c r="C11" s="4"/>
      <c r="D11" s="4"/>
      <c r="E11" s="4"/>
      <c r="F11" s="4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437"/>
      <c r="R11" s="437"/>
      <c r="S11" s="438"/>
      <c r="T11" s="439"/>
      <c r="U11" s="439"/>
      <c r="V11" s="439"/>
      <c r="W11" s="439"/>
      <c r="X11" s="438"/>
      <c r="Y11" s="439"/>
      <c r="Z11" s="439"/>
      <c r="AA11" s="439"/>
      <c r="AB11" s="439"/>
      <c r="AC11" s="438"/>
      <c r="AD11" s="4"/>
      <c r="AE11" s="4"/>
    </row>
    <row r="12" spans="1:47" s="440" customFormat="1">
      <c r="A12" s="441" t="s">
        <v>61</v>
      </c>
      <c r="B12" s="312"/>
      <c r="C12" s="312"/>
      <c r="D12" s="312"/>
      <c r="E12" s="312"/>
      <c r="F12" s="312"/>
      <c r="G12" s="4"/>
      <c r="H12" s="4"/>
      <c r="I12" s="4"/>
      <c r="J12" s="4"/>
      <c r="K12" s="4"/>
      <c r="L12" s="4"/>
      <c r="M12" s="4"/>
      <c r="N12" s="442"/>
      <c r="O12" s="442"/>
      <c r="P12" s="437"/>
      <c r="Q12" s="437"/>
      <c r="R12" s="437"/>
      <c r="S12" s="438"/>
      <c r="T12" s="439"/>
      <c r="U12" s="439"/>
      <c r="V12" s="439"/>
      <c r="W12" s="439"/>
      <c r="X12" s="438"/>
      <c r="Y12" s="439"/>
      <c r="Z12" s="439"/>
      <c r="AA12" s="439"/>
      <c r="AB12" s="439"/>
      <c r="AC12" s="438"/>
      <c r="AD12" s="4"/>
      <c r="AE12" s="4"/>
    </row>
    <row r="13" spans="1:47" s="7" customFormat="1" ht="15.75" customHeight="1">
      <c r="A13" s="172" t="s">
        <v>129</v>
      </c>
      <c r="B13" s="8"/>
      <c r="C13" s="9"/>
      <c r="D13" s="10"/>
    </row>
    <row r="14" spans="1:47" ht="15" customHeight="1">
      <c r="A14" s="172" t="s">
        <v>130</v>
      </c>
      <c r="B14" s="5"/>
      <c r="C14" s="5"/>
      <c r="D14" s="5"/>
      <c r="F14" s="5"/>
      <c r="H14" s="5"/>
      <c r="J14" s="5"/>
      <c r="L14" s="5"/>
      <c r="N14" s="5"/>
      <c r="P14" s="5"/>
      <c r="R14" s="5"/>
      <c r="T14" s="5"/>
    </row>
    <row r="15" spans="1:47" s="5" customFormat="1">
      <c r="A15" s="172" t="s">
        <v>176</v>
      </c>
    </row>
    <row r="16" spans="1:47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</row>
    <row r="17" spans="1:47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</row>
    <row r="18" spans="1:47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</row>
    <row r="19" spans="1:47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</row>
    <row r="20" spans="1:47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  <c r="S20" s="178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</row>
    <row r="21" spans="1:47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8"/>
      <c r="AD21" s="178"/>
      <c r="AE21" s="178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8"/>
      <c r="AS21" s="178"/>
      <c r="AT21" s="178"/>
      <c r="AU21" s="178"/>
    </row>
  </sheetData>
  <phoneticPr fontId="10" type="noConversion"/>
  <hyperlinks>
    <hyperlink ref="A10" location="' 1.9 '!A1" display="1.9 Breakdown of External Trade in Goods and Services by Geographical Region"/>
    <hyperlink ref="A11" location="'1.10. '!A1" display="1.10 Breakdown of Goods  Exports by Geographical Region "/>
    <hyperlink ref="A12" location="'1.11'!A1" display="1.11 Breakdown of Goods Imports by Geographical Region "/>
    <hyperlink ref="A5:R5" location="'1.4.'!A1" display="1.4. Структура експорту за широкими економічними категоріями у розрізі товарних груп (квартальна)"/>
    <hyperlink ref="A6:R6" location="'1.5.'!A1" display="1.5. Товарна структура експорту за широкими економічними категоріями (квартальна)"/>
    <hyperlink ref="A7" location="'1.6.'!A1" display="1.6. Dynamics of Goods Imports by Broad Economic Categories"/>
    <hyperlink ref="A8:R8" location="'1.7.'!A1" display="1.7. Структура імпорту за широкими економічними категоріями  у розрізі товарних груп (квартальна)"/>
    <hyperlink ref="A4:J4" location="'1.3'!A1" display="1.3. Динаміка експорту товарів за широкими економічними категоріями"/>
    <hyperlink ref="A13" location="'1.12'!A1" display="1.12 Shares of Ukraine's Top Trading Partners in the Total Goods Turnover in 2014"/>
    <hyperlink ref="A14" location="'1.13'!A1" display="1.13 Dynamics of Goods Exports by Country "/>
    <hyperlink ref="A15" location="'1.14 '!A1" display="1.14. Dynamics of Goods Imports by Country "/>
    <hyperlink ref="A4:AU4" location="'1.3 '!A1" display="1.3. Динаміка експорту товарів за широкими економічними категоріями"/>
    <hyperlink ref="A5:AU5" location="'1.4. '!A1" display="1.4. Структура експорту за широкими економічними категоріями у розрізі товарних груп (квартальна)"/>
    <hyperlink ref="A6:AU6" location="'1.5. '!A1" display="1.5. Товарна структура експорту за широкими економічними категоріями (квартальна)"/>
    <hyperlink ref="A8:AU8" location="'1.7. '!A1" display="1.7. Структура імпорту за широкими економічними категоріями  у розрізі товарних груп (квартальна)"/>
    <hyperlink ref="A1" location="'1.1 '!A1" display="1. Зовнішня торгівля товарами (відповідно до КПБ6)"/>
    <hyperlink ref="A2" location="'1.1.'!A1" display="1.1 Dynamics of the Commodity Composition of Exports "/>
    <hyperlink ref="A3" location="'1.2.'!A1" display="1.2 Dynamics of the Commodity Composition of Imports "/>
    <hyperlink ref="A4" location="'1.3.'!A1" display="1.3. Dynamics of Goods Exports by Broad Economic Categories"/>
    <hyperlink ref="A5" location="'1.4.'!A1" display="1.4. Commodity Composition of Exports by Broad Economic Categories "/>
    <hyperlink ref="A6" location="'1.5.'!A1" display="1.5. Composition of Exports by Broad Economic Categories within Commodity Groups "/>
    <hyperlink ref="A8" location="'1.7.'!A1" display="1.7. Commodity Composition of Imports by Broad Economic Categories  "/>
    <hyperlink ref="A9" location="'1.8.'!A1" display="1.8. Composition of Imports by Broad Economic Categories within Commodity Groups "/>
  </hyperlinks>
  <pageMargins left="0.48" right="0.32" top="0.67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Z189"/>
  <sheetViews>
    <sheetView zoomScale="90" workbookViewId="0">
      <selection activeCell="AA9" sqref="Z9:AA9"/>
    </sheetView>
  </sheetViews>
  <sheetFormatPr defaultColWidth="8" defaultRowHeight="12.75"/>
  <cols>
    <col min="1" max="1" width="36.7109375" style="191" customWidth="1"/>
    <col min="2" max="3" width="7.140625" style="191" hidden="1" customWidth="1"/>
    <col min="4" max="4" width="7.5703125" style="191" hidden="1" customWidth="1"/>
    <col min="5" max="5" width="7.140625" style="191" hidden="1" customWidth="1"/>
    <col min="6" max="6" width="13.7109375" style="107" customWidth="1"/>
    <col min="7" max="7" width="7.28515625" style="191" hidden="1" customWidth="1"/>
    <col min="8" max="10" width="7.140625" style="191" hidden="1" customWidth="1"/>
    <col min="11" max="11" width="13.7109375" style="191" customWidth="1"/>
    <col min="12" max="12" width="7.28515625" style="191" hidden="1" customWidth="1"/>
    <col min="13" max="15" width="7.140625" style="191" hidden="1" customWidth="1"/>
    <col min="16" max="16" width="13.7109375" style="191" customWidth="1"/>
    <col min="17" max="20" width="7.140625" style="191" hidden="1" customWidth="1"/>
    <col min="21" max="21" width="13.7109375" style="107" customWidth="1"/>
    <col min="22" max="16384" width="8" style="191"/>
  </cols>
  <sheetData>
    <row r="1" spans="1:23" s="297" customFormat="1" ht="15">
      <c r="A1" s="296" t="s">
        <v>12</v>
      </c>
    </row>
    <row r="2" spans="1:23" s="297" customFormat="1" ht="15">
      <c r="A2" s="298" t="s">
        <v>14</v>
      </c>
      <c r="B2" s="191"/>
      <c r="C2" s="275"/>
      <c r="D2" s="275"/>
      <c r="E2" s="191"/>
      <c r="F2" s="191"/>
      <c r="G2" s="191"/>
      <c r="H2" s="298"/>
      <c r="I2" s="191"/>
      <c r="J2" s="275"/>
      <c r="K2" s="275"/>
      <c r="L2" s="191"/>
      <c r="M2" s="191"/>
      <c r="N2" s="191"/>
      <c r="O2" s="298"/>
      <c r="P2" s="191"/>
      <c r="Q2" s="275"/>
      <c r="R2" s="275"/>
      <c r="S2" s="191"/>
      <c r="T2" s="191"/>
      <c r="U2" s="191"/>
    </row>
    <row r="3" spans="1:23" s="297" customFormat="1" ht="15">
      <c r="A3" s="298" t="s">
        <v>13</v>
      </c>
      <c r="B3" s="275"/>
      <c r="C3" s="275"/>
      <c r="D3" s="275"/>
      <c r="E3" s="275"/>
      <c r="F3" s="275"/>
      <c r="G3" s="275"/>
      <c r="H3" s="298"/>
      <c r="I3" s="275"/>
      <c r="J3" s="275"/>
      <c r="K3" s="275"/>
      <c r="L3" s="275"/>
      <c r="M3" s="275"/>
      <c r="N3" s="275"/>
      <c r="O3" s="298"/>
      <c r="P3" s="275"/>
      <c r="Q3" s="275"/>
      <c r="R3" s="275"/>
      <c r="S3" s="275"/>
      <c r="T3" s="275"/>
      <c r="U3" s="275"/>
    </row>
    <row r="4" spans="1:23" ht="13.5">
      <c r="A4" s="469" t="s">
        <v>15</v>
      </c>
      <c r="B4" s="92">
        <v>2011</v>
      </c>
      <c r="C4" s="90"/>
      <c r="D4" s="90"/>
      <c r="E4" s="91"/>
      <c r="F4" s="471">
        <v>2011</v>
      </c>
      <c r="G4" s="90">
        <v>2012</v>
      </c>
      <c r="H4" s="90"/>
      <c r="I4" s="90"/>
      <c r="J4" s="91"/>
      <c r="K4" s="471">
        <v>2012</v>
      </c>
      <c r="L4" s="92">
        <v>2013</v>
      </c>
      <c r="M4" s="90"/>
      <c r="N4" s="90"/>
      <c r="O4" s="91"/>
      <c r="P4" s="471">
        <v>2013</v>
      </c>
      <c r="Q4" s="92">
        <v>2014</v>
      </c>
      <c r="R4" s="92"/>
      <c r="S4" s="92"/>
      <c r="T4" s="92"/>
      <c r="U4" s="467">
        <v>2014</v>
      </c>
    </row>
    <row r="5" spans="1:23" ht="16.5" customHeight="1">
      <c r="A5" s="470"/>
      <c r="B5" s="15" t="s">
        <v>36</v>
      </c>
      <c r="C5" s="15" t="s">
        <v>37</v>
      </c>
      <c r="D5" s="15" t="s">
        <v>38</v>
      </c>
      <c r="E5" s="15" t="s">
        <v>39</v>
      </c>
      <c r="F5" s="467"/>
      <c r="G5" s="15" t="s">
        <v>36</v>
      </c>
      <c r="H5" s="15" t="s">
        <v>37</v>
      </c>
      <c r="I5" s="15" t="s">
        <v>38</v>
      </c>
      <c r="J5" s="15" t="s">
        <v>39</v>
      </c>
      <c r="K5" s="467"/>
      <c r="L5" s="15" t="s">
        <v>36</v>
      </c>
      <c r="M5" s="15" t="s">
        <v>37</v>
      </c>
      <c r="N5" s="15" t="s">
        <v>38</v>
      </c>
      <c r="O5" s="15" t="s">
        <v>39</v>
      </c>
      <c r="P5" s="467"/>
      <c r="Q5" s="15" t="s">
        <v>36</v>
      </c>
      <c r="R5" s="15" t="s">
        <v>37</v>
      </c>
      <c r="S5" s="15" t="s">
        <v>38</v>
      </c>
      <c r="T5" s="15" t="s">
        <v>39</v>
      </c>
      <c r="U5" s="468"/>
    </row>
    <row r="6" spans="1:23" ht="15" customHeight="1">
      <c r="A6" s="269" t="s">
        <v>16</v>
      </c>
      <c r="B6" s="93">
        <f t="shared" ref="B6:E16" si="0">B75+B144</f>
        <v>19704</v>
      </c>
      <c r="C6" s="94">
        <f t="shared" si="0"/>
        <v>22535</v>
      </c>
      <c r="D6" s="94">
        <f t="shared" si="0"/>
        <v>23114</v>
      </c>
      <c r="E6" s="94">
        <f t="shared" si="0"/>
        <v>23491</v>
      </c>
      <c r="F6" s="122">
        <f t="shared" ref="F6:F16" si="1">B6+C6+D6+E6</f>
        <v>88844</v>
      </c>
      <c r="G6" s="123">
        <f t="shared" ref="G6:J16" si="2">G75+G144</f>
        <v>20836</v>
      </c>
      <c r="H6" s="123">
        <f t="shared" si="2"/>
        <v>22768</v>
      </c>
      <c r="I6" s="123">
        <f t="shared" si="2"/>
        <v>23640</v>
      </c>
      <c r="J6" s="123">
        <f t="shared" si="2"/>
        <v>22791</v>
      </c>
      <c r="K6" s="123">
        <f t="shared" ref="K6:K16" si="3">G6+H6+I6+J6</f>
        <v>90035</v>
      </c>
      <c r="L6" s="123">
        <f t="shared" ref="L6:O16" si="4">L75+L144</f>
        <v>19851</v>
      </c>
      <c r="M6" s="123">
        <f>M75+M144</f>
        <v>20786</v>
      </c>
      <c r="N6" s="123">
        <f t="shared" si="4"/>
        <v>22546</v>
      </c>
      <c r="O6" s="123">
        <f t="shared" si="4"/>
        <v>22299</v>
      </c>
      <c r="P6" s="123">
        <f t="shared" ref="P6:P16" si="5">L6+M6+N6+O6</f>
        <v>85482</v>
      </c>
      <c r="Q6" s="123">
        <f t="shared" ref="Q6:T16" si="6">Q75+Q144</f>
        <v>18097</v>
      </c>
      <c r="R6" s="123">
        <f t="shared" si="6"/>
        <v>18021</v>
      </c>
      <c r="S6" s="123">
        <f t="shared" si="6"/>
        <v>16990</v>
      </c>
      <c r="T6" s="123">
        <f t="shared" si="6"/>
        <v>15477</v>
      </c>
      <c r="U6" s="253">
        <f t="shared" ref="U6:U16" si="7">Q6+R6+S6+T6</f>
        <v>68585</v>
      </c>
      <c r="V6" s="275"/>
      <c r="W6" s="275"/>
    </row>
    <row r="7" spans="1:23" ht="15" customHeight="1">
      <c r="A7" s="95" t="s">
        <v>17</v>
      </c>
      <c r="B7" s="96">
        <f t="shared" si="0"/>
        <v>7465</v>
      </c>
      <c r="C7" s="97">
        <f t="shared" si="0"/>
        <v>9210</v>
      </c>
      <c r="D7" s="97">
        <f t="shared" si="0"/>
        <v>10138</v>
      </c>
      <c r="E7" s="97">
        <f t="shared" si="0"/>
        <v>9421</v>
      </c>
      <c r="F7" s="126">
        <f t="shared" si="1"/>
        <v>36234</v>
      </c>
      <c r="G7" s="127">
        <f t="shared" si="2"/>
        <v>8566</v>
      </c>
      <c r="H7" s="127">
        <f t="shared" si="2"/>
        <v>8873</v>
      </c>
      <c r="I7" s="127">
        <f t="shared" si="2"/>
        <v>9931</v>
      </c>
      <c r="J7" s="127">
        <f t="shared" si="2"/>
        <v>8771</v>
      </c>
      <c r="K7" s="127">
        <f t="shared" si="3"/>
        <v>36141</v>
      </c>
      <c r="L7" s="127">
        <f t="shared" si="4"/>
        <v>7488</v>
      </c>
      <c r="M7" s="127">
        <f t="shared" si="4"/>
        <v>8651</v>
      </c>
      <c r="N7" s="127">
        <f t="shared" si="4"/>
        <v>9585</v>
      </c>
      <c r="O7" s="127">
        <f t="shared" si="4"/>
        <v>7827</v>
      </c>
      <c r="P7" s="127">
        <f t="shared" si="5"/>
        <v>33551</v>
      </c>
      <c r="Q7" s="127">
        <f t="shared" si="6"/>
        <v>5616</v>
      </c>
      <c r="R7" s="127">
        <f t="shared" si="6"/>
        <v>5958</v>
      </c>
      <c r="S7" s="127">
        <f t="shared" si="6"/>
        <v>5283</v>
      </c>
      <c r="T7" s="127">
        <f t="shared" si="6"/>
        <v>4109</v>
      </c>
      <c r="U7" s="254">
        <f t="shared" si="7"/>
        <v>20966</v>
      </c>
      <c r="V7" s="275"/>
      <c r="W7" s="275"/>
    </row>
    <row r="8" spans="1:23" ht="15" customHeight="1">
      <c r="A8" s="108" t="s">
        <v>18</v>
      </c>
      <c r="B8" s="98">
        <f t="shared" si="0"/>
        <v>5801.3112124299996</v>
      </c>
      <c r="C8" s="99">
        <f t="shared" si="0"/>
        <v>7306.6971900000008</v>
      </c>
      <c r="D8" s="99">
        <f t="shared" si="0"/>
        <v>7874.5841129999999</v>
      </c>
      <c r="E8" s="99">
        <f t="shared" si="0"/>
        <v>7203.0236690000002</v>
      </c>
      <c r="F8" s="229">
        <f t="shared" si="1"/>
        <v>28185.61618443</v>
      </c>
      <c r="G8" s="238">
        <f t="shared" si="2"/>
        <v>6492.5804360000002</v>
      </c>
      <c r="H8" s="238">
        <f t="shared" si="2"/>
        <v>6365.3593490000003</v>
      </c>
      <c r="I8" s="238">
        <f t="shared" si="2"/>
        <v>7045.9240280000004</v>
      </c>
      <c r="J8" s="238">
        <f t="shared" si="2"/>
        <v>6339.82798</v>
      </c>
      <c r="K8" s="238">
        <f t="shared" si="3"/>
        <v>26243.691792999998</v>
      </c>
      <c r="L8" s="238">
        <f t="shared" si="4"/>
        <v>5405.896839</v>
      </c>
      <c r="M8" s="238">
        <f t="shared" si="4"/>
        <v>6107.6154810000007</v>
      </c>
      <c r="N8" s="238">
        <f t="shared" si="4"/>
        <v>6798.5533050000004</v>
      </c>
      <c r="O8" s="238">
        <f t="shared" si="4"/>
        <v>5580.1937419999995</v>
      </c>
      <c r="P8" s="238">
        <f t="shared" si="5"/>
        <v>23892.259367000002</v>
      </c>
      <c r="Q8" s="238">
        <f t="shared" si="6"/>
        <v>4068.3276690000002</v>
      </c>
      <c r="R8" s="238">
        <f t="shared" si="6"/>
        <v>4098.6274119999998</v>
      </c>
      <c r="S8" s="238">
        <f t="shared" si="6"/>
        <v>3366.2389290000001</v>
      </c>
      <c r="T8" s="238">
        <f t="shared" si="6"/>
        <v>2541.9699056099998</v>
      </c>
      <c r="U8" s="255">
        <f t="shared" si="7"/>
        <v>14075.163915609999</v>
      </c>
      <c r="V8" s="275"/>
      <c r="W8" s="275"/>
    </row>
    <row r="9" spans="1:23">
      <c r="A9" s="100" t="s">
        <v>19</v>
      </c>
      <c r="B9" s="96">
        <f t="shared" si="0"/>
        <v>12239</v>
      </c>
      <c r="C9" s="97">
        <f t="shared" si="0"/>
        <v>13325</v>
      </c>
      <c r="D9" s="97">
        <f t="shared" si="0"/>
        <v>12976</v>
      </c>
      <c r="E9" s="97">
        <f t="shared" si="0"/>
        <v>14070</v>
      </c>
      <c r="F9" s="126">
        <f t="shared" si="1"/>
        <v>52610</v>
      </c>
      <c r="G9" s="127">
        <f t="shared" si="2"/>
        <v>12270</v>
      </c>
      <c r="H9" s="127">
        <f t="shared" si="2"/>
        <v>13895</v>
      </c>
      <c r="I9" s="127">
        <f t="shared" si="2"/>
        <v>13709</v>
      </c>
      <c r="J9" s="127">
        <f t="shared" si="2"/>
        <v>14020</v>
      </c>
      <c r="K9" s="127">
        <f t="shared" si="3"/>
        <v>53894</v>
      </c>
      <c r="L9" s="127">
        <f t="shared" si="4"/>
        <v>12363</v>
      </c>
      <c r="M9" s="127">
        <f t="shared" si="4"/>
        <v>12135</v>
      </c>
      <c r="N9" s="127">
        <f t="shared" si="4"/>
        <v>12961</v>
      </c>
      <c r="O9" s="127">
        <f t="shared" si="4"/>
        <v>14472</v>
      </c>
      <c r="P9" s="127">
        <f t="shared" si="5"/>
        <v>51931</v>
      </c>
      <c r="Q9" s="127">
        <f t="shared" si="6"/>
        <v>12481</v>
      </c>
      <c r="R9" s="127">
        <f t="shared" si="6"/>
        <v>12063</v>
      </c>
      <c r="S9" s="127">
        <f t="shared" si="6"/>
        <v>11707</v>
      </c>
      <c r="T9" s="127">
        <f t="shared" si="6"/>
        <v>11368</v>
      </c>
      <c r="U9" s="254">
        <f t="shared" si="7"/>
        <v>47619</v>
      </c>
      <c r="V9" s="275"/>
      <c r="W9" s="275"/>
    </row>
    <row r="10" spans="1:23">
      <c r="A10" s="100" t="s">
        <v>20</v>
      </c>
      <c r="B10" s="98">
        <f t="shared" si="0"/>
        <v>5968.5208621399997</v>
      </c>
      <c r="C10" s="99">
        <f t="shared" si="0"/>
        <v>6562.7783099999997</v>
      </c>
      <c r="D10" s="99">
        <f t="shared" si="0"/>
        <v>6070.0787970000001</v>
      </c>
      <c r="E10" s="99">
        <f t="shared" si="0"/>
        <v>5795.0524329999998</v>
      </c>
      <c r="F10" s="229">
        <f t="shared" si="1"/>
        <v>24396.430402139998</v>
      </c>
      <c r="G10" s="238">
        <f t="shared" si="2"/>
        <v>4997.2305299999998</v>
      </c>
      <c r="H10" s="238">
        <f t="shared" si="2"/>
        <v>5956.1234299999996</v>
      </c>
      <c r="I10" s="238">
        <f t="shared" si="2"/>
        <v>5886.6962470000008</v>
      </c>
      <c r="J10" s="238">
        <f t="shared" si="2"/>
        <v>6224.9062510000003</v>
      </c>
      <c r="K10" s="238">
        <f t="shared" si="3"/>
        <v>23064.956458000001</v>
      </c>
      <c r="L10" s="238">
        <f t="shared" si="4"/>
        <v>5741.7030420000001</v>
      </c>
      <c r="M10" s="238">
        <f t="shared" si="4"/>
        <v>5431.7834899999998</v>
      </c>
      <c r="N10" s="238">
        <f t="shared" si="4"/>
        <v>5519.4819160000006</v>
      </c>
      <c r="O10" s="238">
        <f t="shared" si="4"/>
        <v>6278.2207520000002</v>
      </c>
      <c r="P10" s="238">
        <f t="shared" si="5"/>
        <v>22971.189200000001</v>
      </c>
      <c r="Q10" s="238">
        <f t="shared" si="6"/>
        <v>6062.3054176000005</v>
      </c>
      <c r="R10" s="238">
        <f t="shared" si="6"/>
        <v>5630.977699</v>
      </c>
      <c r="S10" s="238">
        <f t="shared" si="6"/>
        <v>5178.3235380000006</v>
      </c>
      <c r="T10" s="238">
        <f t="shared" si="6"/>
        <v>4958.3126659999998</v>
      </c>
      <c r="U10" s="255">
        <f t="shared" si="7"/>
        <v>21829.919320599998</v>
      </c>
      <c r="V10" s="275"/>
      <c r="W10" s="275"/>
    </row>
    <row r="11" spans="1:23">
      <c r="A11" s="100" t="s">
        <v>21</v>
      </c>
      <c r="B11" s="98">
        <f t="shared" si="0"/>
        <v>4323.1515225499998</v>
      </c>
      <c r="C11" s="99">
        <f t="shared" si="0"/>
        <v>4499.4482769999995</v>
      </c>
      <c r="D11" s="99">
        <f t="shared" si="0"/>
        <v>4835.3243200000006</v>
      </c>
      <c r="E11" s="99">
        <f t="shared" si="0"/>
        <v>5558.9035750000003</v>
      </c>
      <c r="F11" s="229">
        <f t="shared" si="1"/>
        <v>19216.82769455</v>
      </c>
      <c r="G11" s="238">
        <f t="shared" si="2"/>
        <v>4789.411752</v>
      </c>
      <c r="H11" s="238">
        <f t="shared" si="2"/>
        <v>5105.5254530000002</v>
      </c>
      <c r="I11" s="238">
        <f t="shared" si="2"/>
        <v>4943.8661459999994</v>
      </c>
      <c r="J11" s="238">
        <f t="shared" si="2"/>
        <v>4514.3412540000008</v>
      </c>
      <c r="K11" s="238">
        <f t="shared" si="3"/>
        <v>19353.144605000001</v>
      </c>
      <c r="L11" s="238">
        <f t="shared" si="4"/>
        <v>4402.494471</v>
      </c>
      <c r="M11" s="238">
        <f t="shared" si="4"/>
        <v>4264.3161090000003</v>
      </c>
      <c r="N11" s="238">
        <f t="shared" si="4"/>
        <v>4901.1231189999999</v>
      </c>
      <c r="O11" s="238">
        <f t="shared" si="4"/>
        <v>5081.0530010000002</v>
      </c>
      <c r="P11" s="238">
        <f t="shared" si="5"/>
        <v>18648.986700000001</v>
      </c>
      <c r="Q11" s="238">
        <f t="shared" si="6"/>
        <v>4105.5251725400003</v>
      </c>
      <c r="R11" s="238">
        <f t="shared" si="6"/>
        <v>4194.2092640000001</v>
      </c>
      <c r="S11" s="238">
        <f t="shared" si="6"/>
        <v>4349.7269799999995</v>
      </c>
      <c r="T11" s="238">
        <f t="shared" si="6"/>
        <v>4261.2055899999996</v>
      </c>
      <c r="U11" s="255">
        <f t="shared" si="7"/>
        <v>16910.667006539999</v>
      </c>
      <c r="V11" s="275"/>
      <c r="W11" s="275"/>
    </row>
    <row r="12" spans="1:23" ht="15" customHeight="1">
      <c r="A12" s="100" t="s">
        <v>22</v>
      </c>
      <c r="B12" s="98">
        <f t="shared" si="0"/>
        <v>1019.6921420800001</v>
      </c>
      <c r="C12" s="99">
        <f t="shared" si="0"/>
        <v>1188.5484959999999</v>
      </c>
      <c r="D12" s="99">
        <f t="shared" si="0"/>
        <v>1197.0616339999999</v>
      </c>
      <c r="E12" s="99">
        <f t="shared" si="0"/>
        <v>1095.0312709999998</v>
      </c>
      <c r="F12" s="229">
        <f t="shared" si="1"/>
        <v>4500.3335430799998</v>
      </c>
      <c r="G12" s="238">
        <f t="shared" si="2"/>
        <v>938.77631700000006</v>
      </c>
      <c r="H12" s="238">
        <f t="shared" si="2"/>
        <v>1193.4326980000001</v>
      </c>
      <c r="I12" s="238">
        <f t="shared" si="2"/>
        <v>1284.910104</v>
      </c>
      <c r="J12" s="238">
        <f t="shared" si="2"/>
        <v>1221.557235</v>
      </c>
      <c r="K12" s="238">
        <f t="shared" si="3"/>
        <v>4638.6763540000002</v>
      </c>
      <c r="L12" s="238">
        <f t="shared" si="4"/>
        <v>971.23393099999998</v>
      </c>
      <c r="M12" s="238">
        <f t="shared" si="4"/>
        <v>1189.9784199999999</v>
      </c>
      <c r="N12" s="238">
        <f t="shared" si="4"/>
        <v>1062.247985</v>
      </c>
      <c r="O12" s="238">
        <f t="shared" si="4"/>
        <v>1052.1802170000001</v>
      </c>
      <c r="P12" s="238">
        <f t="shared" si="5"/>
        <v>4275.6405530000002</v>
      </c>
      <c r="Q12" s="238">
        <f t="shared" si="6"/>
        <v>832.11136567000005</v>
      </c>
      <c r="R12" s="238">
        <f t="shared" si="6"/>
        <v>818.97873800000002</v>
      </c>
      <c r="S12" s="238">
        <f t="shared" si="6"/>
        <v>729.24494699999991</v>
      </c>
      <c r="T12" s="238">
        <f t="shared" si="6"/>
        <v>675.85859900000003</v>
      </c>
      <c r="U12" s="255">
        <f t="shared" si="7"/>
        <v>3056.19364967</v>
      </c>
      <c r="V12" s="275"/>
      <c r="W12" s="275"/>
    </row>
    <row r="13" spans="1:23">
      <c r="A13" s="111" t="s">
        <v>23</v>
      </c>
      <c r="B13" s="98">
        <f t="shared" si="0"/>
        <v>485.12784771000003</v>
      </c>
      <c r="C13" s="99">
        <f t="shared" si="0"/>
        <v>566.523056</v>
      </c>
      <c r="D13" s="99">
        <f t="shared" si="0"/>
        <v>550.71757000000002</v>
      </c>
      <c r="E13" s="99">
        <f t="shared" si="0"/>
        <v>567.38365099999999</v>
      </c>
      <c r="F13" s="229">
        <f t="shared" si="1"/>
        <v>2169.7521247099999</v>
      </c>
      <c r="G13" s="238">
        <f t="shared" si="2"/>
        <v>479.12643300000002</v>
      </c>
      <c r="H13" s="238">
        <f t="shared" si="2"/>
        <v>497.142315</v>
      </c>
      <c r="I13" s="238">
        <f t="shared" si="2"/>
        <v>637.22002599999996</v>
      </c>
      <c r="J13" s="238">
        <f t="shared" si="2"/>
        <v>536.23574299999996</v>
      </c>
      <c r="K13" s="238">
        <f t="shared" si="3"/>
        <v>2149.7245169999997</v>
      </c>
      <c r="L13" s="238">
        <f t="shared" si="4"/>
        <v>455.938446</v>
      </c>
      <c r="M13" s="238">
        <f t="shared" si="4"/>
        <v>527.933356</v>
      </c>
      <c r="N13" s="238">
        <f t="shared" si="4"/>
        <v>539.82382399999995</v>
      </c>
      <c r="O13" s="238">
        <f t="shared" si="4"/>
        <v>525.57735100000002</v>
      </c>
      <c r="P13" s="238">
        <f t="shared" si="5"/>
        <v>2049.2729770000001</v>
      </c>
      <c r="Q13" s="238">
        <f t="shared" si="6"/>
        <v>381.47803999999996</v>
      </c>
      <c r="R13" s="238">
        <f t="shared" si="6"/>
        <v>473.26791700000001</v>
      </c>
      <c r="S13" s="238">
        <f t="shared" si="6"/>
        <v>430.47051110000001</v>
      </c>
      <c r="T13" s="238">
        <f t="shared" si="6"/>
        <v>454.41030599999999</v>
      </c>
      <c r="U13" s="255">
        <f t="shared" si="7"/>
        <v>1739.6267740999999</v>
      </c>
      <c r="V13" s="275"/>
      <c r="W13" s="275"/>
    </row>
    <row r="14" spans="1:23">
      <c r="A14" s="100" t="s">
        <v>24</v>
      </c>
      <c r="B14" s="98">
        <f t="shared" si="0"/>
        <v>694.75274480999997</v>
      </c>
      <c r="C14" s="99">
        <f t="shared" si="0"/>
        <v>779.72686699999997</v>
      </c>
      <c r="D14" s="99">
        <f t="shared" si="0"/>
        <v>553.80640200000005</v>
      </c>
      <c r="E14" s="99">
        <f t="shared" si="0"/>
        <v>1330.9615490000001</v>
      </c>
      <c r="F14" s="229">
        <f t="shared" si="1"/>
        <v>3359.2475628100001</v>
      </c>
      <c r="G14" s="238">
        <f t="shared" si="2"/>
        <v>1289.570172</v>
      </c>
      <c r="H14" s="238">
        <f t="shared" si="2"/>
        <v>1367.8191959999999</v>
      </c>
      <c r="I14" s="238">
        <f t="shared" si="2"/>
        <v>1303.5574609999999</v>
      </c>
      <c r="J14" s="238">
        <f t="shared" si="2"/>
        <v>1746.3666939999998</v>
      </c>
      <c r="K14" s="238">
        <f t="shared" si="3"/>
        <v>5707.3135229999998</v>
      </c>
      <c r="L14" s="238">
        <f t="shared" si="4"/>
        <v>1090.0526150000001</v>
      </c>
      <c r="M14" s="238">
        <f t="shared" si="4"/>
        <v>1076.983113</v>
      </c>
      <c r="N14" s="238">
        <f t="shared" si="4"/>
        <v>1300.2421079999999</v>
      </c>
      <c r="O14" s="238">
        <f t="shared" si="4"/>
        <v>1883.4775020000002</v>
      </c>
      <c r="P14" s="238">
        <f t="shared" si="5"/>
        <v>5350.7553379999999</v>
      </c>
      <c r="Q14" s="238">
        <f t="shared" si="6"/>
        <v>1332.3724018399998</v>
      </c>
      <c r="R14" s="238">
        <f t="shared" si="6"/>
        <v>1280.3116459999999</v>
      </c>
      <c r="S14" s="238">
        <f t="shared" si="6"/>
        <v>1306.8260949999999</v>
      </c>
      <c r="T14" s="238">
        <f t="shared" si="6"/>
        <v>1367.0239199999999</v>
      </c>
      <c r="U14" s="255">
        <f t="shared" si="7"/>
        <v>5286.5340628399999</v>
      </c>
      <c r="V14" s="275"/>
      <c r="W14" s="275"/>
    </row>
    <row r="15" spans="1:23" ht="15" customHeight="1">
      <c r="A15" s="100" t="s">
        <v>25</v>
      </c>
      <c r="B15" s="98">
        <f t="shared" si="0"/>
        <v>16.166986420000001</v>
      </c>
      <c r="C15" s="99">
        <f t="shared" si="0"/>
        <v>23.117581000000001</v>
      </c>
      <c r="D15" s="99">
        <f t="shared" si="0"/>
        <v>72.618432999999996</v>
      </c>
      <c r="E15" s="99">
        <f t="shared" si="0"/>
        <v>56.877212999999998</v>
      </c>
      <c r="F15" s="229">
        <f t="shared" si="1"/>
        <v>168.78021342</v>
      </c>
      <c r="G15" s="238">
        <f t="shared" si="2"/>
        <v>58.97052</v>
      </c>
      <c r="H15" s="238">
        <f t="shared" si="2"/>
        <v>78.812749999999994</v>
      </c>
      <c r="I15" s="238">
        <f t="shared" si="2"/>
        <v>78.787716000000003</v>
      </c>
      <c r="J15" s="238">
        <f t="shared" si="2"/>
        <v>68.345377999999997</v>
      </c>
      <c r="K15" s="238">
        <f t="shared" si="3"/>
        <v>284.91636399999999</v>
      </c>
      <c r="L15" s="238">
        <f t="shared" si="4"/>
        <v>30.385114000000002</v>
      </c>
      <c r="M15" s="238">
        <f t="shared" si="4"/>
        <v>32.251308999999999</v>
      </c>
      <c r="N15" s="238">
        <f t="shared" si="4"/>
        <v>32.479264000000001</v>
      </c>
      <c r="O15" s="238">
        <f t="shared" si="4"/>
        <v>25.935290999999999</v>
      </c>
      <c r="P15" s="238">
        <f t="shared" si="5"/>
        <v>121.05097800000001</v>
      </c>
      <c r="Q15" s="238">
        <f t="shared" si="6"/>
        <v>14.899995000000001</v>
      </c>
      <c r="R15" s="238">
        <f t="shared" si="6"/>
        <v>16.442558999999999</v>
      </c>
      <c r="S15" s="238">
        <f t="shared" si="6"/>
        <v>46.354218000000003</v>
      </c>
      <c r="T15" s="238">
        <f t="shared" si="6"/>
        <v>17.77251</v>
      </c>
      <c r="U15" s="255">
        <f t="shared" si="7"/>
        <v>95.469282000000007</v>
      </c>
      <c r="V15" s="275"/>
      <c r="W15" s="275"/>
    </row>
    <row r="16" spans="1:23" ht="15" customHeight="1">
      <c r="A16" s="101" t="s">
        <v>26</v>
      </c>
      <c r="B16" s="102">
        <f t="shared" si="0"/>
        <v>5425.0544908699994</v>
      </c>
      <c r="C16" s="103">
        <f t="shared" si="0"/>
        <v>6430.6325640000005</v>
      </c>
      <c r="D16" s="103">
        <f t="shared" si="0"/>
        <v>5902.0732180000005</v>
      </c>
      <c r="E16" s="103">
        <f t="shared" si="0"/>
        <v>5592.7302159999999</v>
      </c>
      <c r="F16" s="230">
        <f t="shared" si="1"/>
        <v>23350.49048887</v>
      </c>
      <c r="G16" s="239">
        <f t="shared" si="2"/>
        <v>4953.8852559999996</v>
      </c>
      <c r="H16" s="239">
        <f t="shared" si="2"/>
        <v>5769.4394230000007</v>
      </c>
      <c r="I16" s="239">
        <f t="shared" si="2"/>
        <v>5777.2101229999998</v>
      </c>
      <c r="J16" s="239">
        <f t="shared" si="2"/>
        <v>6097.1591840000001</v>
      </c>
      <c r="K16" s="239">
        <f t="shared" si="3"/>
        <v>22597.693986000002</v>
      </c>
      <c r="L16" s="239">
        <f t="shared" si="4"/>
        <v>5573.1853779999992</v>
      </c>
      <c r="M16" s="239">
        <f t="shared" si="4"/>
        <v>5293.396272</v>
      </c>
      <c r="N16" s="239">
        <f t="shared" si="4"/>
        <v>5319.3163949999998</v>
      </c>
      <c r="O16" s="239">
        <f t="shared" si="4"/>
        <v>6105.7167989999998</v>
      </c>
      <c r="P16" s="239">
        <f t="shared" si="5"/>
        <v>22291.614844</v>
      </c>
      <c r="Q16" s="239">
        <f t="shared" si="6"/>
        <v>6001.2750569999998</v>
      </c>
      <c r="R16" s="239">
        <f t="shared" si="6"/>
        <v>5585.7248855600001</v>
      </c>
      <c r="S16" s="239">
        <f t="shared" si="6"/>
        <v>5073.1317710000003</v>
      </c>
      <c r="T16" s="239">
        <f t="shared" si="6"/>
        <v>4691.5452559999994</v>
      </c>
      <c r="U16" s="256">
        <f t="shared" si="7"/>
        <v>21351.676969560001</v>
      </c>
      <c r="V16" s="275"/>
      <c r="W16" s="275"/>
    </row>
    <row r="17" spans="1:22" ht="15" customHeight="1">
      <c r="A17" s="299" t="s">
        <v>27</v>
      </c>
      <c r="B17" s="106"/>
      <c r="C17" s="107"/>
      <c r="D17" s="107"/>
      <c r="E17" s="107"/>
      <c r="F17" s="231"/>
      <c r="G17" s="247"/>
      <c r="H17" s="247"/>
      <c r="I17" s="247"/>
      <c r="J17" s="240"/>
      <c r="K17" s="240"/>
      <c r="L17" s="240"/>
      <c r="M17" s="240"/>
      <c r="N17" s="247"/>
      <c r="O17" s="247"/>
      <c r="P17" s="247"/>
      <c r="Q17" s="247"/>
      <c r="R17" s="247"/>
      <c r="S17" s="247"/>
      <c r="T17" s="247"/>
      <c r="U17" s="257"/>
      <c r="V17" s="275"/>
    </row>
    <row r="18" spans="1:22">
      <c r="A18" s="171" t="s">
        <v>28</v>
      </c>
      <c r="B18" s="109">
        <v>100</v>
      </c>
      <c r="C18" s="110">
        <v>100</v>
      </c>
      <c r="D18" s="110">
        <v>100</v>
      </c>
      <c r="E18" s="110">
        <v>100</v>
      </c>
      <c r="F18" s="232">
        <v>100</v>
      </c>
      <c r="G18" s="241">
        <v>100</v>
      </c>
      <c r="H18" s="241">
        <v>100</v>
      </c>
      <c r="I18" s="241">
        <v>100</v>
      </c>
      <c r="J18" s="241">
        <v>100</v>
      </c>
      <c r="K18" s="241">
        <v>100</v>
      </c>
      <c r="L18" s="241">
        <v>100</v>
      </c>
      <c r="M18" s="241">
        <v>100</v>
      </c>
      <c r="N18" s="241">
        <v>100</v>
      </c>
      <c r="O18" s="241">
        <v>100</v>
      </c>
      <c r="P18" s="241">
        <v>100</v>
      </c>
      <c r="Q18" s="241">
        <v>100</v>
      </c>
      <c r="R18" s="241">
        <v>100</v>
      </c>
      <c r="S18" s="241">
        <v>100</v>
      </c>
      <c r="T18" s="241">
        <v>100</v>
      </c>
      <c r="U18" s="258">
        <v>100</v>
      </c>
      <c r="V18" s="275"/>
    </row>
    <row r="19" spans="1:22">
      <c r="A19" s="95" t="s">
        <v>17</v>
      </c>
      <c r="B19" s="109">
        <f t="shared" ref="B19:U19" si="8">B7/B$6*100</f>
        <v>37.885708485586683</v>
      </c>
      <c r="C19" s="110">
        <f t="shared" si="8"/>
        <v>40.869758153982694</v>
      </c>
      <c r="D19" s="110">
        <f t="shared" si="8"/>
        <v>43.860863545902916</v>
      </c>
      <c r="E19" s="110">
        <f t="shared" si="8"/>
        <v>40.10472095696224</v>
      </c>
      <c r="F19" s="232">
        <f t="shared" si="8"/>
        <v>40.783845842150285</v>
      </c>
      <c r="G19" s="241">
        <f t="shared" si="8"/>
        <v>41.111537723171431</v>
      </c>
      <c r="H19" s="241">
        <f t="shared" si="8"/>
        <v>38.971363316936056</v>
      </c>
      <c r="I19" s="241">
        <f t="shared" si="8"/>
        <v>42.009306260575293</v>
      </c>
      <c r="J19" s="241">
        <f t="shared" si="8"/>
        <v>38.484489491465929</v>
      </c>
      <c r="K19" s="241">
        <f t="shared" si="8"/>
        <v>40.14105625590048</v>
      </c>
      <c r="L19" s="241">
        <f t="shared" si="8"/>
        <v>37.721021611001966</v>
      </c>
      <c r="M19" s="241">
        <f t="shared" si="8"/>
        <v>41.619359184066198</v>
      </c>
      <c r="N19" s="241">
        <f t="shared" si="8"/>
        <v>42.513084360862237</v>
      </c>
      <c r="O19" s="241">
        <f t="shared" si="8"/>
        <v>35.10022870980761</v>
      </c>
      <c r="P19" s="241">
        <f t="shared" si="8"/>
        <v>39.249198661706558</v>
      </c>
      <c r="Q19" s="241">
        <f t="shared" si="8"/>
        <v>31.032767862076589</v>
      </c>
      <c r="R19" s="241">
        <f t="shared" si="8"/>
        <v>33.061428333610785</v>
      </c>
      <c r="S19" s="241">
        <f t="shared" si="8"/>
        <v>31.094761624484988</v>
      </c>
      <c r="T19" s="241">
        <f t="shared" si="8"/>
        <v>26.549072817729535</v>
      </c>
      <c r="U19" s="258">
        <f t="shared" si="8"/>
        <v>30.569366479550926</v>
      </c>
      <c r="V19" s="275"/>
    </row>
    <row r="20" spans="1:22">
      <c r="A20" s="108" t="s">
        <v>18</v>
      </c>
      <c r="B20" s="109">
        <f t="shared" ref="B20:U20" si="9">B8/B$6*100</f>
        <v>29.442302133729193</v>
      </c>
      <c r="C20" s="110">
        <f t="shared" si="9"/>
        <v>32.423772753494568</v>
      </c>
      <c r="D20" s="110">
        <f t="shared" si="9"/>
        <v>34.068461162066278</v>
      </c>
      <c r="E20" s="110">
        <f t="shared" si="9"/>
        <v>30.662907790217531</v>
      </c>
      <c r="F20" s="232">
        <f t="shared" si="9"/>
        <v>31.72483925130566</v>
      </c>
      <c r="G20" s="241">
        <f t="shared" si="9"/>
        <v>31.160397561912077</v>
      </c>
      <c r="H20" s="241">
        <f t="shared" si="9"/>
        <v>27.957481329058332</v>
      </c>
      <c r="I20" s="241">
        <f t="shared" si="9"/>
        <v>29.80509318104907</v>
      </c>
      <c r="J20" s="241">
        <f t="shared" si="9"/>
        <v>27.817243561054799</v>
      </c>
      <c r="K20" s="241">
        <f t="shared" si="9"/>
        <v>29.148322089187534</v>
      </c>
      <c r="L20" s="241">
        <f t="shared" si="9"/>
        <v>27.232365316608735</v>
      </c>
      <c r="M20" s="241">
        <f t="shared" si="9"/>
        <v>29.383313196382183</v>
      </c>
      <c r="N20" s="241">
        <f t="shared" si="9"/>
        <v>30.154143994500131</v>
      </c>
      <c r="O20" s="241">
        <f t="shared" si="9"/>
        <v>25.024412493833804</v>
      </c>
      <c r="P20" s="241">
        <f t="shared" si="9"/>
        <v>27.950047222807147</v>
      </c>
      <c r="Q20" s="241">
        <f t="shared" si="9"/>
        <v>22.48067452616456</v>
      </c>
      <c r="R20" s="241">
        <f t="shared" si="9"/>
        <v>22.743618067809777</v>
      </c>
      <c r="S20" s="241">
        <f t="shared" si="9"/>
        <v>19.813060206003534</v>
      </c>
      <c r="T20" s="241">
        <f t="shared" si="9"/>
        <v>16.424177202364799</v>
      </c>
      <c r="U20" s="258">
        <f t="shared" si="9"/>
        <v>20.522219021083327</v>
      </c>
      <c r="V20" s="275"/>
    </row>
    <row r="21" spans="1:22" ht="12.75" customHeight="1">
      <c r="A21" s="100" t="s">
        <v>19</v>
      </c>
      <c r="B21" s="109">
        <f t="shared" ref="B21:U21" si="10">B9/B$6*100</f>
        <v>62.114291514413324</v>
      </c>
      <c r="C21" s="110">
        <f t="shared" si="10"/>
        <v>59.130241846017306</v>
      </c>
      <c r="D21" s="110">
        <f t="shared" si="10"/>
        <v>56.139136454097084</v>
      </c>
      <c r="E21" s="110">
        <f t="shared" si="10"/>
        <v>59.89527904303776</v>
      </c>
      <c r="F21" s="232">
        <f t="shared" si="10"/>
        <v>59.216154157849708</v>
      </c>
      <c r="G21" s="241">
        <f t="shared" si="10"/>
        <v>58.888462276828569</v>
      </c>
      <c r="H21" s="241">
        <f t="shared" si="10"/>
        <v>61.028636683063951</v>
      </c>
      <c r="I21" s="241">
        <f t="shared" si="10"/>
        <v>57.990693739424707</v>
      </c>
      <c r="J21" s="241">
        <f t="shared" si="10"/>
        <v>61.515510508534064</v>
      </c>
      <c r="K21" s="241">
        <f t="shared" si="10"/>
        <v>59.858943744099513</v>
      </c>
      <c r="L21" s="241">
        <f t="shared" si="10"/>
        <v>62.278978388998041</v>
      </c>
      <c r="M21" s="241">
        <f t="shared" si="10"/>
        <v>58.380640815933802</v>
      </c>
      <c r="N21" s="241">
        <f t="shared" si="10"/>
        <v>57.486915639137756</v>
      </c>
      <c r="O21" s="241">
        <f t="shared" si="10"/>
        <v>64.89977129019239</v>
      </c>
      <c r="P21" s="241">
        <f t="shared" si="10"/>
        <v>60.750801338293435</v>
      </c>
      <c r="Q21" s="241">
        <f t="shared" si="10"/>
        <v>68.967232137923418</v>
      </c>
      <c r="R21" s="241">
        <f t="shared" si="10"/>
        <v>66.938571666389208</v>
      </c>
      <c r="S21" s="241">
        <f t="shared" si="10"/>
        <v>68.905238375515012</v>
      </c>
      <c r="T21" s="241">
        <f t="shared" si="10"/>
        <v>73.450927182270462</v>
      </c>
      <c r="U21" s="258">
        <f t="shared" si="10"/>
        <v>69.430633520449078</v>
      </c>
      <c r="V21" s="275"/>
    </row>
    <row r="22" spans="1:22">
      <c r="A22" s="100" t="s">
        <v>20</v>
      </c>
      <c r="B22" s="109">
        <f t="shared" ref="B22:U22" si="11">B10/B$6*100</f>
        <v>30.290909775375557</v>
      </c>
      <c r="C22" s="110">
        <f t="shared" si="11"/>
        <v>29.122601775016637</v>
      </c>
      <c r="D22" s="110">
        <f t="shared" si="11"/>
        <v>26.261481340313232</v>
      </c>
      <c r="E22" s="110">
        <f t="shared" si="11"/>
        <v>24.669245383338296</v>
      </c>
      <c r="F22" s="232">
        <f t="shared" si="11"/>
        <v>27.459851427378325</v>
      </c>
      <c r="G22" s="241">
        <f t="shared" si="11"/>
        <v>23.983636638510269</v>
      </c>
      <c r="H22" s="241">
        <f t="shared" si="11"/>
        <v>26.160064256851722</v>
      </c>
      <c r="I22" s="241">
        <f t="shared" si="11"/>
        <v>24.901422364636215</v>
      </c>
      <c r="J22" s="241">
        <f t="shared" si="11"/>
        <v>27.313001847220399</v>
      </c>
      <c r="K22" s="241">
        <f t="shared" si="11"/>
        <v>25.617766932859443</v>
      </c>
      <c r="L22" s="241">
        <f t="shared" si="11"/>
        <v>28.92399900256914</v>
      </c>
      <c r="M22" s="241">
        <f t="shared" si="11"/>
        <v>26.131932502646009</v>
      </c>
      <c r="N22" s="241">
        <f t="shared" si="11"/>
        <v>24.480980732724213</v>
      </c>
      <c r="O22" s="241">
        <f t="shared" si="11"/>
        <v>28.154718830440828</v>
      </c>
      <c r="P22" s="241">
        <f t="shared" si="11"/>
        <v>26.872545331180834</v>
      </c>
      <c r="Q22" s="241">
        <f t="shared" si="11"/>
        <v>33.498952409791684</v>
      </c>
      <c r="R22" s="241">
        <f t="shared" si="11"/>
        <v>31.246754891515454</v>
      </c>
      <c r="S22" s="241">
        <f t="shared" si="11"/>
        <v>30.478655314891117</v>
      </c>
      <c r="T22" s="241">
        <f t="shared" si="11"/>
        <v>32.036652232344771</v>
      </c>
      <c r="U22" s="258">
        <f t="shared" si="11"/>
        <v>31.828999519720053</v>
      </c>
      <c r="V22" s="275"/>
    </row>
    <row r="23" spans="1:22" ht="12.75" customHeight="1">
      <c r="A23" s="100" t="s">
        <v>21</v>
      </c>
      <c r="B23" s="109">
        <f t="shared" ref="B23:U23" si="12">B11/B$6*100</f>
        <v>21.940476667427934</v>
      </c>
      <c r="C23" s="110">
        <f t="shared" si="12"/>
        <v>19.966488915021078</v>
      </c>
      <c r="D23" s="110">
        <f t="shared" si="12"/>
        <v>20.919461451933895</v>
      </c>
      <c r="E23" s="110">
        <f t="shared" si="12"/>
        <v>23.663971627431785</v>
      </c>
      <c r="F23" s="232">
        <f t="shared" si="12"/>
        <v>21.629854232756294</v>
      </c>
      <c r="G23" s="241">
        <f t="shared" si="12"/>
        <v>22.986234171626034</v>
      </c>
      <c r="H23" s="241">
        <f t="shared" si="12"/>
        <v>22.424127955903021</v>
      </c>
      <c r="I23" s="241">
        <f t="shared" si="12"/>
        <v>20.91313936548223</v>
      </c>
      <c r="J23" s="241">
        <f t="shared" si="12"/>
        <v>19.807561116230094</v>
      </c>
      <c r="K23" s="241">
        <f t="shared" si="12"/>
        <v>21.49513478647193</v>
      </c>
      <c r="L23" s="241">
        <f t="shared" si="12"/>
        <v>22.177696191627625</v>
      </c>
      <c r="M23" s="241">
        <f t="shared" si="12"/>
        <v>20.515328148753969</v>
      </c>
      <c r="N23" s="241">
        <f t="shared" si="12"/>
        <v>21.738326616694756</v>
      </c>
      <c r="O23" s="241">
        <f t="shared" si="12"/>
        <v>22.786012830171757</v>
      </c>
      <c r="P23" s="241">
        <f t="shared" si="12"/>
        <v>21.816273250508882</v>
      </c>
      <c r="Q23" s="241">
        <f t="shared" si="12"/>
        <v>22.686219663701166</v>
      </c>
      <c r="R23" s="241">
        <f t="shared" si="12"/>
        <v>23.274009566616723</v>
      </c>
      <c r="S23" s="241">
        <f t="shared" si="12"/>
        <v>25.601689111241903</v>
      </c>
      <c r="T23" s="241">
        <f t="shared" si="12"/>
        <v>27.532503650578278</v>
      </c>
      <c r="U23" s="258">
        <f t="shared" si="12"/>
        <v>24.656509450375445</v>
      </c>
      <c r="V23" s="275"/>
    </row>
    <row r="24" spans="1:22" ht="11.25" customHeight="1">
      <c r="A24" s="100" t="s">
        <v>22</v>
      </c>
      <c r="B24" s="109">
        <f t="shared" ref="B24:U24" si="13">B12/B$6*100</f>
        <v>5.1750514721883887</v>
      </c>
      <c r="C24" s="110">
        <f t="shared" si="13"/>
        <v>5.2742333969380963</v>
      </c>
      <c r="D24" s="110">
        <f t="shared" si="13"/>
        <v>5.1789462403737989</v>
      </c>
      <c r="E24" s="110">
        <f t="shared" si="13"/>
        <v>4.661492788727597</v>
      </c>
      <c r="F24" s="232">
        <f t="shared" si="13"/>
        <v>5.065433279771284</v>
      </c>
      <c r="G24" s="241">
        <f t="shared" si="13"/>
        <v>4.5055496112497604</v>
      </c>
      <c r="H24" s="241">
        <f t="shared" si="13"/>
        <v>5.2417107255797619</v>
      </c>
      <c r="I24" s="241">
        <f t="shared" si="13"/>
        <v>5.4353219289340098</v>
      </c>
      <c r="J24" s="241">
        <f t="shared" si="13"/>
        <v>5.3598228906147165</v>
      </c>
      <c r="K24" s="241">
        <f t="shared" si="13"/>
        <v>5.1520812506247573</v>
      </c>
      <c r="L24" s="241">
        <f t="shared" si="13"/>
        <v>4.8926196715530699</v>
      </c>
      <c r="M24" s="241">
        <f t="shared" si="13"/>
        <v>5.7249033965168863</v>
      </c>
      <c r="N24" s="241">
        <f t="shared" si="13"/>
        <v>4.7114698172624854</v>
      </c>
      <c r="O24" s="241">
        <f t="shared" si="13"/>
        <v>4.7185085295304727</v>
      </c>
      <c r="P24" s="241">
        <f t="shared" si="13"/>
        <v>5.0018021957839078</v>
      </c>
      <c r="Q24" s="241">
        <f t="shared" si="13"/>
        <v>4.5980624726197714</v>
      </c>
      <c r="R24" s="241">
        <f t="shared" si="13"/>
        <v>4.5445798679318576</v>
      </c>
      <c r="S24" s="241">
        <f t="shared" si="13"/>
        <v>4.2922009829311349</v>
      </c>
      <c r="T24" s="241">
        <f t="shared" si="13"/>
        <v>4.3668579117400013</v>
      </c>
      <c r="U24" s="258">
        <f t="shared" si="13"/>
        <v>4.4560671424801344</v>
      </c>
      <c r="V24" s="275"/>
    </row>
    <row r="25" spans="1:22">
      <c r="A25" s="111" t="s">
        <v>23</v>
      </c>
      <c r="B25" s="109">
        <f t="shared" ref="B25:U25" si="14">B13/B$6*100</f>
        <v>2.4620779928440926</v>
      </c>
      <c r="C25" s="110">
        <f t="shared" si="14"/>
        <v>2.5139696294652762</v>
      </c>
      <c r="D25" s="110">
        <f t="shared" si="14"/>
        <v>2.3826147356580427</v>
      </c>
      <c r="E25" s="110">
        <f t="shared" si="14"/>
        <v>2.4153235324166702</v>
      </c>
      <c r="F25" s="232">
        <f t="shared" si="14"/>
        <v>2.4422044535477916</v>
      </c>
      <c r="G25" s="241">
        <f t="shared" si="14"/>
        <v>2.2995125407947783</v>
      </c>
      <c r="H25" s="241">
        <f t="shared" si="14"/>
        <v>2.1835133301124388</v>
      </c>
      <c r="I25" s="241">
        <f t="shared" si="14"/>
        <v>2.6955161844331643</v>
      </c>
      <c r="J25" s="241">
        <f t="shared" si="14"/>
        <v>2.3528399061032861</v>
      </c>
      <c r="K25" s="241">
        <f t="shared" si="14"/>
        <v>2.3876542644527121</v>
      </c>
      <c r="L25" s="241">
        <f t="shared" si="14"/>
        <v>2.2968034154450661</v>
      </c>
      <c r="M25" s="241">
        <f t="shared" si="14"/>
        <v>2.5398506494756083</v>
      </c>
      <c r="N25" s="241">
        <f t="shared" si="14"/>
        <v>2.3943219373724829</v>
      </c>
      <c r="O25" s="241">
        <f t="shared" si="14"/>
        <v>2.3569548006637069</v>
      </c>
      <c r="P25" s="241">
        <f t="shared" si="14"/>
        <v>2.3973151973514892</v>
      </c>
      <c r="Q25" s="241">
        <f t="shared" si="14"/>
        <v>2.107962866773498</v>
      </c>
      <c r="R25" s="241">
        <f t="shared" si="14"/>
        <v>2.626202302868875</v>
      </c>
      <c r="S25" s="241">
        <f t="shared" si="14"/>
        <v>2.5336698711006473</v>
      </c>
      <c r="T25" s="241">
        <f t="shared" si="14"/>
        <v>2.936036092265943</v>
      </c>
      <c r="U25" s="258">
        <f t="shared" si="14"/>
        <v>2.5364537057665668</v>
      </c>
      <c r="V25" s="275"/>
    </row>
    <row r="26" spans="1:22" ht="15" customHeight="1">
      <c r="A26" s="100" t="s">
        <v>24</v>
      </c>
      <c r="B26" s="109">
        <f t="shared" ref="B26:U26" si="15">B14/B$6*100</f>
        <v>3.5259477507612664</v>
      </c>
      <c r="C26" s="110">
        <f t="shared" si="15"/>
        <v>3.4600704104725981</v>
      </c>
      <c r="D26" s="110">
        <f t="shared" si="15"/>
        <v>2.3959782036860782</v>
      </c>
      <c r="E26" s="110">
        <f t="shared" si="15"/>
        <v>5.6658360606189611</v>
      </c>
      <c r="F26" s="232">
        <f t="shared" si="15"/>
        <v>3.7810629449484487</v>
      </c>
      <c r="G26" s="241">
        <f t="shared" si="15"/>
        <v>6.1891446150892682</v>
      </c>
      <c r="H26" s="241">
        <f t="shared" si="15"/>
        <v>6.0076387737174972</v>
      </c>
      <c r="I26" s="241">
        <f t="shared" si="15"/>
        <v>5.5142024576988149</v>
      </c>
      <c r="J26" s="241">
        <f t="shared" si="15"/>
        <v>7.6625277258566964</v>
      </c>
      <c r="K26" s="241">
        <f t="shared" si="15"/>
        <v>6.3389943055478417</v>
      </c>
      <c r="L26" s="241">
        <f t="shared" si="15"/>
        <v>5.4911723086998139</v>
      </c>
      <c r="M26" s="241">
        <f t="shared" si="15"/>
        <v>5.1812908351775233</v>
      </c>
      <c r="N26" s="241">
        <f t="shared" si="15"/>
        <v>5.7670633726603384</v>
      </c>
      <c r="O26" s="241">
        <f t="shared" si="15"/>
        <v>8.4464662182160648</v>
      </c>
      <c r="P26" s="241">
        <f t="shared" si="15"/>
        <v>6.2595111696029573</v>
      </c>
      <c r="Q26" s="241">
        <f t="shared" si="15"/>
        <v>7.3623937770901247</v>
      </c>
      <c r="R26" s="241">
        <f t="shared" si="15"/>
        <v>7.104553831640863</v>
      </c>
      <c r="S26" s="241">
        <f t="shared" si="15"/>
        <v>7.6917368746321362</v>
      </c>
      <c r="T26" s="241">
        <f t="shared" si="15"/>
        <v>8.8326156231827859</v>
      </c>
      <c r="U26" s="258">
        <f t="shared" si="15"/>
        <v>7.7080032993220096</v>
      </c>
      <c r="V26" s="275"/>
    </row>
    <row r="27" spans="1:22">
      <c r="A27" s="100" t="s">
        <v>25</v>
      </c>
      <c r="B27" s="109">
        <f t="shared" ref="B27:U27" si="16">B15/B$6*100</f>
        <v>8.2049261165245635E-2</v>
      </c>
      <c r="C27" s="110">
        <f t="shared" si="16"/>
        <v>0.10258522742400711</v>
      </c>
      <c r="D27" s="110">
        <f t="shared" si="16"/>
        <v>0.31417510166998353</v>
      </c>
      <c r="E27" s="110">
        <f t="shared" si="16"/>
        <v>0.24212342173598397</v>
      </c>
      <c r="F27" s="232">
        <f t="shared" si="16"/>
        <v>0.18997367680428617</v>
      </c>
      <c r="G27" s="241">
        <f t="shared" si="16"/>
        <v>0.28302226914954887</v>
      </c>
      <c r="H27" s="241">
        <f t="shared" si="16"/>
        <v>0.34615578882642301</v>
      </c>
      <c r="I27" s="241">
        <f t="shared" si="16"/>
        <v>0.33328137055837564</v>
      </c>
      <c r="J27" s="241">
        <f t="shared" si="16"/>
        <v>0.29987880303628622</v>
      </c>
      <c r="K27" s="241">
        <f t="shared" si="16"/>
        <v>0.31645067362692286</v>
      </c>
      <c r="L27" s="241">
        <f t="shared" si="16"/>
        <v>0.15306591103722736</v>
      </c>
      <c r="M27" s="241">
        <f t="shared" si="16"/>
        <v>0.15515880400269411</v>
      </c>
      <c r="N27" s="241">
        <f t="shared" si="16"/>
        <v>0.14405776634436263</v>
      </c>
      <c r="O27" s="241">
        <f t="shared" si="16"/>
        <v>0.1163069689223732</v>
      </c>
      <c r="P27" s="241">
        <f t="shared" si="16"/>
        <v>0.1416099038394048</v>
      </c>
      <c r="Q27" s="241">
        <f t="shared" si="16"/>
        <v>8.2334060894070846E-2</v>
      </c>
      <c r="R27" s="241">
        <f t="shared" si="16"/>
        <v>9.1241102047611114E-2</v>
      </c>
      <c r="S27" s="241">
        <f t="shared" si="16"/>
        <v>0.27283236021188939</v>
      </c>
      <c r="T27" s="241">
        <f t="shared" si="16"/>
        <v>0.11483175033921303</v>
      </c>
      <c r="U27" s="258">
        <f t="shared" si="16"/>
        <v>0.13919848654953709</v>
      </c>
      <c r="V27" s="275"/>
    </row>
    <row r="28" spans="1:22">
      <c r="A28" s="101" t="s">
        <v>26</v>
      </c>
      <c r="B28" s="109">
        <f t="shared" ref="B28:U28" si="17">B16/B$6*100</f>
        <v>27.532757261825008</v>
      </c>
      <c r="C28" s="110">
        <f t="shared" si="17"/>
        <v>28.536199529620593</v>
      </c>
      <c r="D28" s="110">
        <f t="shared" si="17"/>
        <v>25.534624980531284</v>
      </c>
      <c r="E28" s="110">
        <f t="shared" si="17"/>
        <v>23.807969928908943</v>
      </c>
      <c r="F28" s="233">
        <f t="shared" si="17"/>
        <v>26.282574500101301</v>
      </c>
      <c r="G28" s="242">
        <f t="shared" si="17"/>
        <v>23.775605951238241</v>
      </c>
      <c r="H28" s="242">
        <f t="shared" si="17"/>
        <v>25.340123959065359</v>
      </c>
      <c r="I28" s="242">
        <f t="shared" si="17"/>
        <v>24.438283092216579</v>
      </c>
      <c r="J28" s="242">
        <f t="shared" si="17"/>
        <v>26.752486437628892</v>
      </c>
      <c r="K28" s="242">
        <f t="shared" si="17"/>
        <v>25.098788233464763</v>
      </c>
      <c r="L28" s="242">
        <f t="shared" si="17"/>
        <v>28.075086282806911</v>
      </c>
      <c r="M28" s="242">
        <f t="shared" si="17"/>
        <v>25.466161223900702</v>
      </c>
      <c r="N28" s="242">
        <f t="shared" si="17"/>
        <v>23.593171272065998</v>
      </c>
      <c r="O28" s="242">
        <f t="shared" si="17"/>
        <v>27.381123812727026</v>
      </c>
      <c r="P28" s="242">
        <f t="shared" si="17"/>
        <v>26.077554156430594</v>
      </c>
      <c r="Q28" s="242">
        <f t="shared" si="17"/>
        <v>33.161712200917279</v>
      </c>
      <c r="R28" s="242">
        <f t="shared" si="17"/>
        <v>30.995643335885916</v>
      </c>
      <c r="S28" s="242">
        <f t="shared" si="17"/>
        <v>29.859516015303122</v>
      </c>
      <c r="T28" s="242">
        <f t="shared" si="17"/>
        <v>30.313014511856302</v>
      </c>
      <c r="U28" s="259">
        <f t="shared" si="17"/>
        <v>31.131700764831962</v>
      </c>
      <c r="V28" s="275"/>
    </row>
    <row r="29" spans="1:22" s="274" customFormat="1">
      <c r="A29" s="269" t="s">
        <v>29</v>
      </c>
      <c r="B29" s="93">
        <f t="shared" ref="B29:E39" si="18">B98+B167</f>
        <v>22039</v>
      </c>
      <c r="C29" s="94">
        <f t="shared" si="18"/>
        <v>23872</v>
      </c>
      <c r="D29" s="94">
        <f t="shared" si="18"/>
        <v>25687</v>
      </c>
      <c r="E29" s="94">
        <f t="shared" si="18"/>
        <v>27403</v>
      </c>
      <c r="F29" s="122">
        <f t="shared" ref="F29:F39" si="19">B29+C29+D29+E29</f>
        <v>99001</v>
      </c>
      <c r="G29" s="123">
        <f t="shared" ref="G29:J39" si="20">G98+G167</f>
        <v>23285</v>
      </c>
      <c r="H29" s="123">
        <f t="shared" si="20"/>
        <v>26873</v>
      </c>
      <c r="I29" s="123">
        <f t="shared" si="20"/>
        <v>26771</v>
      </c>
      <c r="J29" s="123">
        <f t="shared" si="20"/>
        <v>27432</v>
      </c>
      <c r="K29" s="243">
        <f t="shared" ref="K29:K39" si="21">G29+H29+I29+J29</f>
        <v>104361</v>
      </c>
      <c r="L29" s="123">
        <f t="shared" ref="L29:O39" si="22">L98+L167</f>
        <v>23122</v>
      </c>
      <c r="M29" s="123">
        <f t="shared" si="22"/>
        <v>22957</v>
      </c>
      <c r="N29" s="123">
        <f t="shared" si="22"/>
        <v>27846</v>
      </c>
      <c r="O29" s="123">
        <f t="shared" si="22"/>
        <v>27151</v>
      </c>
      <c r="P29" s="243">
        <f t="shared" ref="P29:P39" si="23">L29+M29+N29+O29</f>
        <v>101076</v>
      </c>
      <c r="Q29" s="123">
        <f t="shared" ref="Q29:T39" si="24">Q98+Q167</f>
        <v>19356</v>
      </c>
      <c r="R29" s="123">
        <f t="shared" si="24"/>
        <v>18769</v>
      </c>
      <c r="S29" s="123">
        <f t="shared" si="24"/>
        <v>17957</v>
      </c>
      <c r="T29" s="123">
        <f>T98+T167</f>
        <v>17069</v>
      </c>
      <c r="U29" s="253">
        <f t="shared" ref="U29:U39" si="25">Q29+R29+S29+T29</f>
        <v>73151</v>
      </c>
      <c r="V29" s="275"/>
    </row>
    <row r="30" spans="1:22" s="274" customFormat="1">
      <c r="A30" s="95" t="s">
        <v>17</v>
      </c>
      <c r="B30" s="96">
        <f t="shared" si="18"/>
        <v>10179</v>
      </c>
      <c r="C30" s="97">
        <f t="shared" si="18"/>
        <v>10274</v>
      </c>
      <c r="D30" s="97">
        <f t="shared" si="18"/>
        <v>10296</v>
      </c>
      <c r="E30" s="97">
        <f t="shared" si="18"/>
        <v>11236</v>
      </c>
      <c r="F30" s="126">
        <f t="shared" si="19"/>
        <v>41985</v>
      </c>
      <c r="G30" s="127">
        <f t="shared" si="20"/>
        <v>9859</v>
      </c>
      <c r="H30" s="127">
        <f t="shared" si="20"/>
        <v>9994</v>
      </c>
      <c r="I30" s="127">
        <f t="shared" si="20"/>
        <v>10490</v>
      </c>
      <c r="J30" s="127">
        <f t="shared" si="20"/>
        <v>10093</v>
      </c>
      <c r="K30" s="244">
        <f t="shared" si="21"/>
        <v>40436</v>
      </c>
      <c r="L30" s="127">
        <f t="shared" si="22"/>
        <v>8189</v>
      </c>
      <c r="M30" s="127">
        <f t="shared" si="22"/>
        <v>7201</v>
      </c>
      <c r="N30" s="127">
        <f t="shared" si="22"/>
        <v>10374</v>
      </c>
      <c r="O30" s="127">
        <f t="shared" si="22"/>
        <v>9661</v>
      </c>
      <c r="P30" s="244">
        <f t="shared" si="23"/>
        <v>35425</v>
      </c>
      <c r="Q30" s="127">
        <f t="shared" si="24"/>
        <v>6676</v>
      </c>
      <c r="R30" s="127">
        <f t="shared" si="24"/>
        <v>6775</v>
      </c>
      <c r="S30" s="127">
        <f t="shared" si="24"/>
        <v>5007</v>
      </c>
      <c r="T30" s="127">
        <f t="shared" si="24"/>
        <v>4345</v>
      </c>
      <c r="U30" s="254">
        <f t="shared" si="25"/>
        <v>22803</v>
      </c>
      <c r="V30" s="275"/>
    </row>
    <row r="31" spans="1:22">
      <c r="A31" s="108" t="s">
        <v>18</v>
      </c>
      <c r="B31" s="98">
        <f t="shared" si="18"/>
        <v>8492.0418710000013</v>
      </c>
      <c r="C31" s="99">
        <f t="shared" si="18"/>
        <v>7586.927936</v>
      </c>
      <c r="D31" s="99">
        <f t="shared" si="18"/>
        <v>7228.1482569999998</v>
      </c>
      <c r="E31" s="99">
        <f t="shared" si="18"/>
        <v>8050.0794990000004</v>
      </c>
      <c r="F31" s="229">
        <f t="shared" si="19"/>
        <v>31357.197563000002</v>
      </c>
      <c r="G31" s="238">
        <f t="shared" si="20"/>
        <v>7692.8516129999998</v>
      </c>
      <c r="H31" s="238">
        <f t="shared" si="20"/>
        <v>7011.3477480000001</v>
      </c>
      <c r="I31" s="238">
        <f t="shared" si="20"/>
        <v>7638.320670000001</v>
      </c>
      <c r="J31" s="238">
        <f t="shared" si="20"/>
        <v>7570.7823560000006</v>
      </c>
      <c r="K31" s="238">
        <f t="shared" si="21"/>
        <v>29913.302387</v>
      </c>
      <c r="L31" s="238">
        <f t="shared" si="22"/>
        <v>6019.564574</v>
      </c>
      <c r="M31" s="238">
        <f t="shared" si="22"/>
        <v>4917.3106000000007</v>
      </c>
      <c r="N31" s="238">
        <f t="shared" si="22"/>
        <v>7780.6174149999997</v>
      </c>
      <c r="O31" s="238">
        <f t="shared" si="22"/>
        <v>7501.5502030000007</v>
      </c>
      <c r="P31" s="245">
        <f t="shared" si="23"/>
        <v>26219.042792</v>
      </c>
      <c r="Q31" s="238">
        <f t="shared" si="24"/>
        <v>4608.0374969999993</v>
      </c>
      <c r="R31" s="238">
        <f t="shared" si="24"/>
        <v>4674.8096619999997</v>
      </c>
      <c r="S31" s="238">
        <f t="shared" si="24"/>
        <v>2825.9874770000001</v>
      </c>
      <c r="T31" s="238">
        <f t="shared" si="24"/>
        <v>2556.8485809499998</v>
      </c>
      <c r="U31" s="255">
        <f t="shared" si="25"/>
        <v>14665.683216949999</v>
      </c>
      <c r="V31" s="275"/>
    </row>
    <row r="32" spans="1:22" s="274" customFormat="1">
      <c r="A32" s="100" t="s">
        <v>19</v>
      </c>
      <c r="B32" s="96">
        <f t="shared" si="18"/>
        <v>11860</v>
      </c>
      <c r="C32" s="97">
        <f t="shared" si="18"/>
        <v>13598</v>
      </c>
      <c r="D32" s="97">
        <f t="shared" si="18"/>
        <v>15391</v>
      </c>
      <c r="E32" s="97">
        <f t="shared" si="18"/>
        <v>16167</v>
      </c>
      <c r="F32" s="126">
        <f t="shared" si="19"/>
        <v>57016</v>
      </c>
      <c r="G32" s="127">
        <f t="shared" si="20"/>
        <v>13426</v>
      </c>
      <c r="H32" s="127">
        <f t="shared" si="20"/>
        <v>16879</v>
      </c>
      <c r="I32" s="127">
        <f t="shared" si="20"/>
        <v>16281</v>
      </c>
      <c r="J32" s="127">
        <f t="shared" si="20"/>
        <v>17339</v>
      </c>
      <c r="K32" s="244">
        <f t="shared" si="21"/>
        <v>63925</v>
      </c>
      <c r="L32" s="127">
        <f t="shared" si="22"/>
        <v>14933</v>
      </c>
      <c r="M32" s="127">
        <f t="shared" si="22"/>
        <v>15756</v>
      </c>
      <c r="N32" s="127">
        <f t="shared" si="22"/>
        <v>17472</v>
      </c>
      <c r="O32" s="127">
        <f t="shared" si="22"/>
        <v>17490</v>
      </c>
      <c r="P32" s="244">
        <f t="shared" si="23"/>
        <v>65651</v>
      </c>
      <c r="Q32" s="127">
        <f t="shared" si="24"/>
        <v>12680</v>
      </c>
      <c r="R32" s="127">
        <f t="shared" si="24"/>
        <v>11994</v>
      </c>
      <c r="S32" s="127">
        <f t="shared" si="24"/>
        <v>12950</v>
      </c>
      <c r="T32" s="127">
        <f t="shared" si="24"/>
        <v>12724</v>
      </c>
      <c r="U32" s="254">
        <f t="shared" si="25"/>
        <v>50348</v>
      </c>
      <c r="V32" s="275"/>
    </row>
    <row r="33" spans="1:22">
      <c r="A33" s="100" t="s">
        <v>20</v>
      </c>
      <c r="B33" s="98">
        <f t="shared" si="18"/>
        <v>6572.7041479999998</v>
      </c>
      <c r="C33" s="99">
        <f t="shared" si="18"/>
        <v>7696.9549530000004</v>
      </c>
      <c r="D33" s="99">
        <f t="shared" si="18"/>
        <v>8789.8175890000002</v>
      </c>
      <c r="E33" s="99">
        <f t="shared" si="18"/>
        <v>9159.2965129999993</v>
      </c>
      <c r="F33" s="229">
        <f t="shared" si="19"/>
        <v>32218.773203000004</v>
      </c>
      <c r="G33" s="238">
        <f t="shared" si="20"/>
        <v>7076.797243</v>
      </c>
      <c r="H33" s="238">
        <f t="shared" si="20"/>
        <v>8694.3825880000004</v>
      </c>
      <c r="I33" s="238">
        <f t="shared" si="20"/>
        <v>8365.4969209999999</v>
      </c>
      <c r="J33" s="238">
        <f t="shared" si="20"/>
        <v>9056.8805609999999</v>
      </c>
      <c r="K33" s="245">
        <f t="shared" si="21"/>
        <v>33193.557312999998</v>
      </c>
      <c r="L33" s="238">
        <f t="shared" si="22"/>
        <v>7381.581177</v>
      </c>
      <c r="M33" s="238">
        <f t="shared" si="22"/>
        <v>8621.0513859999992</v>
      </c>
      <c r="N33" s="238">
        <f t="shared" si="22"/>
        <v>9413.0959640000001</v>
      </c>
      <c r="O33" s="238">
        <f t="shared" si="22"/>
        <v>9482.4922169999991</v>
      </c>
      <c r="P33" s="245">
        <f t="shared" si="23"/>
        <v>34898.220743999998</v>
      </c>
      <c r="Q33" s="238">
        <f t="shared" si="24"/>
        <v>6733.4155088899997</v>
      </c>
      <c r="R33" s="238">
        <f t="shared" si="24"/>
        <v>6729.5988880000004</v>
      </c>
      <c r="S33" s="238">
        <f t="shared" si="24"/>
        <v>7338.4460900000004</v>
      </c>
      <c r="T33" s="238">
        <f t="shared" si="24"/>
        <v>7390.7847519999996</v>
      </c>
      <c r="U33" s="255">
        <f t="shared" si="25"/>
        <v>28192.245238890002</v>
      </c>
      <c r="V33" s="275"/>
    </row>
    <row r="34" spans="1:22">
      <c r="A34" s="100" t="s">
        <v>21</v>
      </c>
      <c r="B34" s="98">
        <f t="shared" si="18"/>
        <v>3078.1304909999999</v>
      </c>
      <c r="C34" s="99">
        <f t="shared" si="18"/>
        <v>3441.785652</v>
      </c>
      <c r="D34" s="99">
        <f t="shared" si="18"/>
        <v>3919.3682529999996</v>
      </c>
      <c r="E34" s="99">
        <f t="shared" si="18"/>
        <v>4394.5969050000003</v>
      </c>
      <c r="F34" s="229">
        <f t="shared" si="19"/>
        <v>14833.881300999999</v>
      </c>
      <c r="G34" s="238">
        <f t="shared" si="20"/>
        <v>3614.642065</v>
      </c>
      <c r="H34" s="238">
        <f t="shared" si="20"/>
        <v>4994.1368779999993</v>
      </c>
      <c r="I34" s="238">
        <f t="shared" si="20"/>
        <v>4969.529391</v>
      </c>
      <c r="J34" s="238">
        <f t="shared" si="20"/>
        <v>5311.1956609999997</v>
      </c>
      <c r="K34" s="245">
        <f t="shared" si="21"/>
        <v>18889.503994999999</v>
      </c>
      <c r="L34" s="238">
        <f t="shared" si="22"/>
        <v>4359.0133599999999</v>
      </c>
      <c r="M34" s="238">
        <f t="shared" si="22"/>
        <v>3871.328536</v>
      </c>
      <c r="N34" s="238">
        <f t="shared" si="22"/>
        <v>4654.6355789999998</v>
      </c>
      <c r="O34" s="238">
        <f t="shared" si="22"/>
        <v>4601.2820700000002</v>
      </c>
      <c r="P34" s="245">
        <f t="shared" si="23"/>
        <v>17486.259545000001</v>
      </c>
      <c r="Q34" s="238">
        <f t="shared" si="24"/>
        <v>3037.6320839599998</v>
      </c>
      <c r="R34" s="238">
        <f t="shared" si="24"/>
        <v>2713.8698990000003</v>
      </c>
      <c r="S34" s="238">
        <f t="shared" si="24"/>
        <v>3153.1850999999997</v>
      </c>
      <c r="T34" s="238">
        <f t="shared" si="24"/>
        <v>3049.3038430000001</v>
      </c>
      <c r="U34" s="255">
        <f t="shared" si="25"/>
        <v>11953.990925960001</v>
      </c>
      <c r="V34" s="275"/>
    </row>
    <row r="35" spans="1:22">
      <c r="A35" s="100" t="s">
        <v>22</v>
      </c>
      <c r="B35" s="98">
        <f t="shared" si="18"/>
        <v>1021.243606</v>
      </c>
      <c r="C35" s="99">
        <f t="shared" si="18"/>
        <v>1156.303989</v>
      </c>
      <c r="D35" s="99">
        <f t="shared" si="18"/>
        <v>1257.2101769999999</v>
      </c>
      <c r="E35" s="99">
        <f t="shared" si="18"/>
        <v>1139.158574</v>
      </c>
      <c r="F35" s="229">
        <f t="shared" si="19"/>
        <v>4573.916346</v>
      </c>
      <c r="G35" s="238">
        <f t="shared" si="20"/>
        <v>1276.2378180000001</v>
      </c>
      <c r="H35" s="238">
        <f t="shared" si="20"/>
        <v>1374.597642</v>
      </c>
      <c r="I35" s="238">
        <f t="shared" si="20"/>
        <v>1247.513788</v>
      </c>
      <c r="J35" s="238">
        <f t="shared" si="20"/>
        <v>1143.3394290000001</v>
      </c>
      <c r="K35" s="245">
        <f t="shared" si="21"/>
        <v>5041.6886770000001</v>
      </c>
      <c r="L35" s="238">
        <f t="shared" si="22"/>
        <v>1229.862918</v>
      </c>
      <c r="M35" s="238">
        <f t="shared" si="22"/>
        <v>1212.9312129999998</v>
      </c>
      <c r="N35" s="238">
        <f t="shared" si="22"/>
        <v>1225.1566479999999</v>
      </c>
      <c r="O35" s="238">
        <f t="shared" si="22"/>
        <v>1269.9255559999999</v>
      </c>
      <c r="P35" s="245">
        <f t="shared" si="23"/>
        <v>4937.8763349999999</v>
      </c>
      <c r="Q35" s="238">
        <f t="shared" si="24"/>
        <v>1028.75082174</v>
      </c>
      <c r="R35" s="238">
        <f t="shared" si="24"/>
        <v>876.75211400000001</v>
      </c>
      <c r="S35" s="238">
        <f t="shared" si="24"/>
        <v>843.53672899999992</v>
      </c>
      <c r="T35" s="238">
        <f t="shared" si="24"/>
        <v>877.99928299999999</v>
      </c>
      <c r="U35" s="255">
        <f t="shared" si="25"/>
        <v>3627.0389477399999</v>
      </c>
      <c r="V35" s="275"/>
    </row>
    <row r="36" spans="1:22">
      <c r="A36" s="111" t="s">
        <v>23</v>
      </c>
      <c r="B36" s="98">
        <f t="shared" si="18"/>
        <v>705.1682780000001</v>
      </c>
      <c r="C36" s="99">
        <f t="shared" si="18"/>
        <v>826.44409499999995</v>
      </c>
      <c r="D36" s="99">
        <f t="shared" si="18"/>
        <v>825.57623000000001</v>
      </c>
      <c r="E36" s="99">
        <f t="shared" si="18"/>
        <v>822.04045399999995</v>
      </c>
      <c r="F36" s="229">
        <f t="shared" si="19"/>
        <v>3179.229057</v>
      </c>
      <c r="G36" s="238">
        <f t="shared" si="20"/>
        <v>934.0940720000001</v>
      </c>
      <c r="H36" s="238">
        <f t="shared" si="20"/>
        <v>884.91758500000003</v>
      </c>
      <c r="I36" s="238">
        <f t="shared" si="20"/>
        <v>794.42471899999998</v>
      </c>
      <c r="J36" s="238">
        <f t="shared" si="20"/>
        <v>705.537465</v>
      </c>
      <c r="K36" s="245">
        <f t="shared" si="21"/>
        <v>3318.973841</v>
      </c>
      <c r="L36" s="238">
        <f t="shared" si="22"/>
        <v>844.60453899999993</v>
      </c>
      <c r="M36" s="238">
        <f t="shared" si="22"/>
        <v>759.77497300000005</v>
      </c>
      <c r="N36" s="238">
        <f t="shared" si="22"/>
        <v>785.72731999999996</v>
      </c>
      <c r="O36" s="238">
        <f t="shared" si="22"/>
        <v>827.26854400000002</v>
      </c>
      <c r="P36" s="245">
        <f t="shared" si="23"/>
        <v>3217.375376</v>
      </c>
      <c r="Q36" s="238">
        <f t="shared" si="24"/>
        <v>680.02836400000001</v>
      </c>
      <c r="R36" s="238">
        <f t="shared" si="24"/>
        <v>622.678359</v>
      </c>
      <c r="S36" s="238">
        <f t="shared" si="24"/>
        <v>560.05278599999997</v>
      </c>
      <c r="T36" s="238">
        <f t="shared" si="24"/>
        <v>561.78673779999997</v>
      </c>
      <c r="U36" s="255">
        <f t="shared" si="25"/>
        <v>2424.5462468000001</v>
      </c>
      <c r="V36" s="275"/>
    </row>
    <row r="37" spans="1:22">
      <c r="A37" s="100" t="s">
        <v>24</v>
      </c>
      <c r="B37" s="98">
        <f t="shared" si="18"/>
        <v>287.37836300000004</v>
      </c>
      <c r="C37" s="99">
        <f t="shared" si="18"/>
        <v>300.54240700000003</v>
      </c>
      <c r="D37" s="99">
        <f t="shared" si="18"/>
        <v>305.98875399999997</v>
      </c>
      <c r="E37" s="99">
        <f t="shared" si="18"/>
        <v>277.41341199999999</v>
      </c>
      <c r="F37" s="229">
        <f t="shared" si="19"/>
        <v>1171.322936</v>
      </c>
      <c r="G37" s="238">
        <f t="shared" si="20"/>
        <v>223.901004</v>
      </c>
      <c r="H37" s="238">
        <f t="shared" si="20"/>
        <v>274.43310200000002</v>
      </c>
      <c r="I37" s="238">
        <f t="shared" si="20"/>
        <v>251.50771400000002</v>
      </c>
      <c r="J37" s="238">
        <f t="shared" si="20"/>
        <v>287.13495599999999</v>
      </c>
      <c r="K37" s="245">
        <f t="shared" si="21"/>
        <v>1036.976776</v>
      </c>
      <c r="L37" s="238">
        <f t="shared" si="22"/>
        <v>260.38315499999999</v>
      </c>
      <c r="M37" s="238">
        <f t="shared" si="22"/>
        <v>262.05467899999996</v>
      </c>
      <c r="N37" s="238">
        <f t="shared" si="22"/>
        <v>228.177314</v>
      </c>
      <c r="O37" s="238">
        <f t="shared" si="22"/>
        <v>228.230265</v>
      </c>
      <c r="P37" s="245">
        <f t="shared" si="23"/>
        <v>978.84541300000001</v>
      </c>
      <c r="Q37" s="238">
        <f t="shared" si="24"/>
        <v>213.02834063</v>
      </c>
      <c r="R37" s="238">
        <f t="shared" si="24"/>
        <v>213.779179</v>
      </c>
      <c r="S37" s="238">
        <f t="shared" si="24"/>
        <v>239.100191</v>
      </c>
      <c r="T37" s="238">
        <f t="shared" si="24"/>
        <v>252.32503400000002</v>
      </c>
      <c r="U37" s="255">
        <f t="shared" si="25"/>
        <v>918.23274463000007</v>
      </c>
      <c r="V37" s="275"/>
    </row>
    <row r="38" spans="1:22">
      <c r="A38" s="100" t="s">
        <v>25</v>
      </c>
      <c r="B38" s="98">
        <f t="shared" si="18"/>
        <v>61.745163000000005</v>
      </c>
      <c r="C38" s="99">
        <f t="shared" si="18"/>
        <v>35.397173000000002</v>
      </c>
      <c r="D38" s="99">
        <f t="shared" si="18"/>
        <v>48.090895000000003</v>
      </c>
      <c r="E38" s="99">
        <f t="shared" si="18"/>
        <v>53.757846000000001</v>
      </c>
      <c r="F38" s="229">
        <f t="shared" si="19"/>
        <v>198.99107699999999</v>
      </c>
      <c r="G38" s="238">
        <f t="shared" si="20"/>
        <v>46.765981999999994</v>
      </c>
      <c r="H38" s="238">
        <f t="shared" si="20"/>
        <v>63.289466000000004</v>
      </c>
      <c r="I38" s="238">
        <f t="shared" si="20"/>
        <v>60.283553999999995</v>
      </c>
      <c r="J38" s="238">
        <f t="shared" si="20"/>
        <v>27.376958999999999</v>
      </c>
      <c r="K38" s="245">
        <f t="shared" si="21"/>
        <v>197.71596099999999</v>
      </c>
      <c r="L38" s="238">
        <f t="shared" si="22"/>
        <v>21.679359999999999</v>
      </c>
      <c r="M38" s="238">
        <f t="shared" si="22"/>
        <v>23.031348000000001</v>
      </c>
      <c r="N38" s="238">
        <f t="shared" si="22"/>
        <v>26.663450999999998</v>
      </c>
      <c r="O38" s="238">
        <f t="shared" si="22"/>
        <v>33.34883</v>
      </c>
      <c r="P38" s="245">
        <f t="shared" si="23"/>
        <v>104.72298899999998</v>
      </c>
      <c r="Q38" s="238">
        <f t="shared" si="24"/>
        <v>62.457163690000002</v>
      </c>
      <c r="R38" s="238">
        <f t="shared" si="24"/>
        <v>21.513441999999998</v>
      </c>
      <c r="S38" s="238">
        <f t="shared" si="24"/>
        <v>38.598062999999996</v>
      </c>
      <c r="T38" s="238">
        <f t="shared" si="24"/>
        <v>63.335225000000001</v>
      </c>
      <c r="U38" s="255">
        <f t="shared" si="25"/>
        <v>185.90389368999999</v>
      </c>
      <c r="V38" s="275"/>
    </row>
    <row r="39" spans="1:22">
      <c r="A39" s="101" t="s">
        <v>26</v>
      </c>
      <c r="B39" s="102">
        <f t="shared" si="18"/>
        <v>6547.7293819999995</v>
      </c>
      <c r="C39" s="103">
        <f t="shared" si="18"/>
        <v>7569.1444940000001</v>
      </c>
      <c r="D39" s="103">
        <f t="shared" si="18"/>
        <v>8528.4052219999994</v>
      </c>
      <c r="E39" s="103">
        <f t="shared" si="18"/>
        <v>8971.3343949999999</v>
      </c>
      <c r="F39" s="230">
        <f t="shared" si="19"/>
        <v>31616.613492999997</v>
      </c>
      <c r="G39" s="239">
        <f t="shared" si="20"/>
        <v>6963.1137710000003</v>
      </c>
      <c r="H39" s="239">
        <f t="shared" si="20"/>
        <v>8429.4272799999999</v>
      </c>
      <c r="I39" s="239">
        <f t="shared" si="20"/>
        <v>8165.3647090000004</v>
      </c>
      <c r="J39" s="239">
        <f t="shared" si="20"/>
        <v>8881.3364600000004</v>
      </c>
      <c r="K39" s="246">
        <f t="shared" si="21"/>
        <v>32439.24222</v>
      </c>
      <c r="L39" s="239">
        <f t="shared" si="22"/>
        <v>7151.7862499999992</v>
      </c>
      <c r="M39" s="239">
        <f t="shared" si="22"/>
        <v>8354.9769109999997</v>
      </c>
      <c r="N39" s="239">
        <f t="shared" si="22"/>
        <v>9228.2457519999989</v>
      </c>
      <c r="O39" s="239">
        <f t="shared" si="22"/>
        <v>9604.4964389999986</v>
      </c>
      <c r="P39" s="246">
        <f t="shared" si="23"/>
        <v>34339.505351999993</v>
      </c>
      <c r="Q39" s="239">
        <f t="shared" si="24"/>
        <v>6409.4314860000004</v>
      </c>
      <c r="R39" s="239">
        <f t="shared" si="24"/>
        <v>6479.7424013400005</v>
      </c>
      <c r="S39" s="239">
        <f t="shared" si="24"/>
        <v>7157.5028000000002</v>
      </c>
      <c r="T39" s="239">
        <f t="shared" si="24"/>
        <v>6857.1126650000006</v>
      </c>
      <c r="U39" s="256">
        <f t="shared" si="25"/>
        <v>26903.789352340002</v>
      </c>
      <c r="V39" s="275"/>
    </row>
    <row r="40" spans="1:22" ht="13.5">
      <c r="A40" s="299" t="s">
        <v>27</v>
      </c>
      <c r="B40" s="112"/>
      <c r="C40" s="270"/>
      <c r="D40" s="270"/>
      <c r="E40" s="270"/>
      <c r="F40" s="276"/>
      <c r="G40" s="252"/>
      <c r="H40" s="252"/>
      <c r="I40" s="252"/>
      <c r="J40" s="252"/>
      <c r="K40" s="252"/>
      <c r="L40" s="252"/>
      <c r="M40" s="252"/>
      <c r="N40" s="252"/>
      <c r="O40" s="252"/>
      <c r="P40" s="252"/>
      <c r="Q40" s="252"/>
      <c r="R40" s="252"/>
      <c r="S40" s="252"/>
      <c r="T40" s="252"/>
      <c r="U40" s="268"/>
      <c r="V40" s="275"/>
    </row>
    <row r="41" spans="1:22">
      <c r="A41" s="171" t="s">
        <v>28</v>
      </c>
      <c r="B41" s="113">
        <v>100</v>
      </c>
      <c r="C41" s="114">
        <v>100</v>
      </c>
      <c r="D41" s="114">
        <v>100</v>
      </c>
      <c r="E41" s="114">
        <v>100</v>
      </c>
      <c r="F41" s="234">
        <v>100</v>
      </c>
      <c r="G41" s="248">
        <v>100</v>
      </c>
      <c r="H41" s="248">
        <v>100</v>
      </c>
      <c r="I41" s="248">
        <v>100</v>
      </c>
      <c r="J41" s="248">
        <v>100</v>
      </c>
      <c r="K41" s="248">
        <v>100</v>
      </c>
      <c r="L41" s="248">
        <v>100</v>
      </c>
      <c r="M41" s="248">
        <v>100</v>
      </c>
      <c r="N41" s="248">
        <v>100</v>
      </c>
      <c r="O41" s="248">
        <v>100</v>
      </c>
      <c r="P41" s="248">
        <v>100</v>
      </c>
      <c r="Q41" s="248">
        <v>100</v>
      </c>
      <c r="R41" s="248">
        <v>100</v>
      </c>
      <c r="S41" s="248">
        <v>100</v>
      </c>
      <c r="T41" s="248">
        <v>100</v>
      </c>
      <c r="U41" s="260">
        <v>100</v>
      </c>
      <c r="V41" s="275"/>
    </row>
    <row r="42" spans="1:22">
      <c r="A42" s="95" t="s">
        <v>17</v>
      </c>
      <c r="B42" s="113">
        <f t="shared" ref="B42:U42" si="26">B30/B$29*100</f>
        <v>46.186306093742914</v>
      </c>
      <c r="C42" s="114">
        <f t="shared" si="26"/>
        <v>43.037868632707777</v>
      </c>
      <c r="D42" s="114">
        <f t="shared" si="26"/>
        <v>40.082532020087982</v>
      </c>
      <c r="E42" s="114">
        <f t="shared" si="26"/>
        <v>41.002809911323581</v>
      </c>
      <c r="F42" s="234">
        <f t="shared" si="26"/>
        <v>42.408662538762236</v>
      </c>
      <c r="G42" s="248">
        <f t="shared" si="26"/>
        <v>42.340562593944597</v>
      </c>
      <c r="H42" s="248">
        <f t="shared" si="26"/>
        <v>37.189744353068136</v>
      </c>
      <c r="I42" s="248">
        <f t="shared" si="26"/>
        <v>39.184191849389265</v>
      </c>
      <c r="J42" s="248">
        <f t="shared" si="26"/>
        <v>36.792796733741618</v>
      </c>
      <c r="K42" s="248">
        <f t="shared" si="26"/>
        <v>38.746274949454296</v>
      </c>
      <c r="L42" s="248">
        <f t="shared" si="26"/>
        <v>35.416486463108726</v>
      </c>
      <c r="M42" s="248">
        <f t="shared" si="26"/>
        <v>31.367338938014548</v>
      </c>
      <c r="N42" s="248">
        <f t="shared" si="26"/>
        <v>37.254901960784316</v>
      </c>
      <c r="O42" s="248">
        <f t="shared" si="26"/>
        <v>35.582483149791905</v>
      </c>
      <c r="P42" s="248">
        <f t="shared" si="26"/>
        <v>35.047884759982587</v>
      </c>
      <c r="Q42" s="248">
        <f t="shared" si="26"/>
        <v>34.490597230832812</v>
      </c>
      <c r="R42" s="248">
        <f t="shared" si="26"/>
        <v>36.096755287974851</v>
      </c>
      <c r="S42" s="248">
        <f t="shared" si="26"/>
        <v>27.883276716600768</v>
      </c>
      <c r="T42" s="248">
        <f t="shared" si="26"/>
        <v>25.455504130294688</v>
      </c>
      <c r="U42" s="260">
        <f t="shared" si="26"/>
        <v>31.172506185834781</v>
      </c>
      <c r="V42" s="275"/>
    </row>
    <row r="43" spans="1:22">
      <c r="A43" s="108" t="s">
        <v>18</v>
      </c>
      <c r="B43" s="113">
        <f t="shared" ref="B43:U43" si="27">B31/B$29*100</f>
        <v>38.531883801442902</v>
      </c>
      <c r="C43" s="114">
        <f t="shared" si="27"/>
        <v>31.781702144772119</v>
      </c>
      <c r="D43" s="114">
        <f t="shared" si="27"/>
        <v>28.139324393662164</v>
      </c>
      <c r="E43" s="114">
        <f t="shared" si="27"/>
        <v>29.376635766156987</v>
      </c>
      <c r="F43" s="234">
        <f t="shared" si="27"/>
        <v>31.673616996798014</v>
      </c>
      <c r="G43" s="248">
        <f t="shared" si="27"/>
        <v>33.0377994975306</v>
      </c>
      <c r="H43" s="248">
        <f t="shared" si="27"/>
        <v>26.090677438320991</v>
      </c>
      <c r="I43" s="248">
        <f t="shared" si="27"/>
        <v>28.532070785551532</v>
      </c>
      <c r="J43" s="248">
        <f t="shared" si="27"/>
        <v>27.598360877806943</v>
      </c>
      <c r="K43" s="248">
        <f t="shared" si="27"/>
        <v>28.663296046415805</v>
      </c>
      <c r="L43" s="248">
        <f t="shared" si="27"/>
        <v>26.033926883487592</v>
      </c>
      <c r="M43" s="248">
        <f t="shared" si="27"/>
        <v>21.419656749575296</v>
      </c>
      <c r="N43" s="248">
        <f t="shared" si="27"/>
        <v>27.941598128995189</v>
      </c>
      <c r="O43" s="248">
        <f t="shared" si="27"/>
        <v>27.629001521122614</v>
      </c>
      <c r="P43" s="248">
        <f t="shared" si="27"/>
        <v>25.939929154299733</v>
      </c>
      <c r="Q43" s="248">
        <f t="shared" si="27"/>
        <v>23.806765328580283</v>
      </c>
      <c r="R43" s="248">
        <f t="shared" si="27"/>
        <v>24.907079023922424</v>
      </c>
      <c r="S43" s="248">
        <f t="shared" si="27"/>
        <v>15.737525627888846</v>
      </c>
      <c r="T43" s="248">
        <f t="shared" si="27"/>
        <v>14.979486677309742</v>
      </c>
      <c r="U43" s="260">
        <f t="shared" si="27"/>
        <v>20.048506810501564</v>
      </c>
      <c r="V43" s="275"/>
    </row>
    <row r="44" spans="1:22">
      <c r="A44" s="100" t="s">
        <v>19</v>
      </c>
      <c r="B44" s="113">
        <f t="shared" ref="B44:U44" si="28">B32/B$29*100</f>
        <v>53.813693906257086</v>
      </c>
      <c r="C44" s="114">
        <f t="shared" si="28"/>
        <v>56.962131367292223</v>
      </c>
      <c r="D44" s="114">
        <f t="shared" si="28"/>
        <v>59.917467979912018</v>
      </c>
      <c r="E44" s="114">
        <f t="shared" si="28"/>
        <v>58.997190088676419</v>
      </c>
      <c r="F44" s="234">
        <f t="shared" si="28"/>
        <v>57.591337461237771</v>
      </c>
      <c r="G44" s="248">
        <f t="shared" si="28"/>
        <v>57.659437406055403</v>
      </c>
      <c r="H44" s="248">
        <f t="shared" si="28"/>
        <v>62.810255646931864</v>
      </c>
      <c r="I44" s="248">
        <f t="shared" si="28"/>
        <v>60.815808150610742</v>
      </c>
      <c r="J44" s="248">
        <f t="shared" si="28"/>
        <v>63.207203266258382</v>
      </c>
      <c r="K44" s="248">
        <f t="shared" si="28"/>
        <v>61.253725050545704</v>
      </c>
      <c r="L44" s="248">
        <f t="shared" si="28"/>
        <v>64.583513536891274</v>
      </c>
      <c r="M44" s="248">
        <f t="shared" si="28"/>
        <v>68.632661061985459</v>
      </c>
      <c r="N44" s="248">
        <f t="shared" si="28"/>
        <v>62.745098039215684</v>
      </c>
      <c r="O44" s="248">
        <f t="shared" si="28"/>
        <v>64.417516850208102</v>
      </c>
      <c r="P44" s="248">
        <f t="shared" si="28"/>
        <v>64.95211524001742</v>
      </c>
      <c r="Q44" s="248">
        <f t="shared" si="28"/>
        <v>65.509402769167181</v>
      </c>
      <c r="R44" s="248">
        <f t="shared" si="28"/>
        <v>63.903244712025142</v>
      </c>
      <c r="S44" s="248">
        <f t="shared" si="28"/>
        <v>72.116723283399224</v>
      </c>
      <c r="T44" s="248">
        <f t="shared" si="28"/>
        <v>74.544495869705315</v>
      </c>
      <c r="U44" s="260">
        <f t="shared" si="28"/>
        <v>68.827493814165223</v>
      </c>
      <c r="V44" s="275"/>
    </row>
    <row r="45" spans="1:22">
      <c r="A45" s="100" t="s">
        <v>20</v>
      </c>
      <c r="B45" s="113">
        <f t="shared" ref="B45:U45" si="29">B33/B$29*100</f>
        <v>29.823059794001544</v>
      </c>
      <c r="C45" s="114">
        <f t="shared" si="29"/>
        <v>32.242606203920914</v>
      </c>
      <c r="D45" s="114">
        <f t="shared" si="29"/>
        <v>34.218934048351308</v>
      </c>
      <c r="E45" s="114">
        <f t="shared" si="29"/>
        <v>33.424429854395505</v>
      </c>
      <c r="F45" s="234">
        <f t="shared" si="29"/>
        <v>32.543886630438081</v>
      </c>
      <c r="G45" s="248">
        <f t="shared" si="29"/>
        <v>30.392086076873525</v>
      </c>
      <c r="H45" s="248">
        <f t="shared" si="29"/>
        <v>32.353598734789571</v>
      </c>
      <c r="I45" s="248">
        <f t="shared" si="29"/>
        <v>31.248354267677708</v>
      </c>
      <c r="J45" s="248">
        <f t="shared" si="29"/>
        <v>33.015750076552933</v>
      </c>
      <c r="K45" s="248">
        <f t="shared" si="29"/>
        <v>31.806476857255099</v>
      </c>
      <c r="L45" s="248">
        <f t="shared" si="29"/>
        <v>31.924492591471328</v>
      </c>
      <c r="M45" s="248">
        <f t="shared" si="29"/>
        <v>37.553039970379402</v>
      </c>
      <c r="N45" s="248">
        <f t="shared" si="29"/>
        <v>33.804122545428427</v>
      </c>
      <c r="O45" s="248">
        <f t="shared" si="29"/>
        <v>34.925020135538283</v>
      </c>
      <c r="P45" s="248">
        <f t="shared" si="29"/>
        <v>34.526713308797341</v>
      </c>
      <c r="Q45" s="248">
        <f t="shared" si="29"/>
        <v>34.78722622902459</v>
      </c>
      <c r="R45" s="248">
        <f t="shared" si="29"/>
        <v>35.85486114337472</v>
      </c>
      <c r="S45" s="248">
        <f t="shared" si="29"/>
        <v>40.866771119897535</v>
      </c>
      <c r="T45" s="248">
        <f t="shared" si="29"/>
        <v>43.299459558263514</v>
      </c>
      <c r="U45" s="260">
        <f t="shared" si="29"/>
        <v>38.539794724460364</v>
      </c>
      <c r="V45" s="275"/>
    </row>
    <row r="46" spans="1:22">
      <c r="A46" s="100" t="s">
        <v>21</v>
      </c>
      <c r="B46" s="113">
        <f t="shared" ref="B46:U46" si="30">B34/B$29*100</f>
        <v>13.966743005581014</v>
      </c>
      <c r="C46" s="114">
        <f t="shared" si="30"/>
        <v>14.417667778150134</v>
      </c>
      <c r="D46" s="114">
        <f t="shared" si="30"/>
        <v>15.258178273056409</v>
      </c>
      <c r="E46" s="114">
        <f t="shared" si="30"/>
        <v>16.036918968726052</v>
      </c>
      <c r="F46" s="234">
        <f t="shared" si="30"/>
        <v>14.983567136695589</v>
      </c>
      <c r="G46" s="248">
        <f t="shared" si="30"/>
        <v>15.523478913463604</v>
      </c>
      <c r="H46" s="248">
        <f t="shared" si="30"/>
        <v>18.584217906448849</v>
      </c>
      <c r="I46" s="248">
        <f t="shared" si="30"/>
        <v>18.563107059878227</v>
      </c>
      <c r="J46" s="248">
        <f t="shared" si="30"/>
        <v>19.361314016477106</v>
      </c>
      <c r="K46" s="248">
        <f t="shared" si="30"/>
        <v>18.100156183823458</v>
      </c>
      <c r="L46" s="248">
        <f t="shared" si="30"/>
        <v>18.852233197820254</v>
      </c>
      <c r="M46" s="248">
        <f t="shared" si="30"/>
        <v>16.863390408154373</v>
      </c>
      <c r="N46" s="248">
        <f t="shared" si="30"/>
        <v>16.715634486102132</v>
      </c>
      <c r="O46" s="248">
        <f t="shared" si="30"/>
        <v>16.947007734521748</v>
      </c>
      <c r="P46" s="248">
        <f t="shared" si="30"/>
        <v>17.300110357552732</v>
      </c>
      <c r="Q46" s="248">
        <f t="shared" si="30"/>
        <v>15.693490824343872</v>
      </c>
      <c r="R46" s="248">
        <f t="shared" si="30"/>
        <v>14.459320683041184</v>
      </c>
      <c r="S46" s="248">
        <f t="shared" si="30"/>
        <v>17.559643036141892</v>
      </c>
      <c r="T46" s="248">
        <f t="shared" si="30"/>
        <v>17.864572283086297</v>
      </c>
      <c r="U46" s="260">
        <f t="shared" si="30"/>
        <v>16.341527697447749</v>
      </c>
      <c r="V46" s="275"/>
    </row>
    <row r="47" spans="1:22">
      <c r="A47" s="100" t="s">
        <v>22</v>
      </c>
      <c r="B47" s="113">
        <f t="shared" ref="B47:U47" si="31">B35/B$29*100</f>
        <v>4.6338019238622445</v>
      </c>
      <c r="C47" s="114">
        <f t="shared" si="31"/>
        <v>4.8437667099530834</v>
      </c>
      <c r="D47" s="114">
        <f t="shared" si="31"/>
        <v>4.8943441312726277</v>
      </c>
      <c r="E47" s="114">
        <f t="shared" si="31"/>
        <v>4.1570578914717364</v>
      </c>
      <c r="F47" s="234">
        <f t="shared" si="31"/>
        <v>4.620070853829759</v>
      </c>
      <c r="G47" s="248">
        <f t="shared" si="31"/>
        <v>5.4809440326390382</v>
      </c>
      <c r="H47" s="248">
        <f t="shared" si="31"/>
        <v>5.1151625869832174</v>
      </c>
      <c r="I47" s="248">
        <f t="shared" si="31"/>
        <v>4.6599446714728625</v>
      </c>
      <c r="J47" s="248">
        <f t="shared" si="31"/>
        <v>4.167904013560805</v>
      </c>
      <c r="K47" s="248">
        <f t="shared" si="31"/>
        <v>4.8310084006477521</v>
      </c>
      <c r="L47" s="248">
        <f t="shared" si="31"/>
        <v>5.3190161664215898</v>
      </c>
      <c r="M47" s="248">
        <f t="shared" si="31"/>
        <v>5.283491802064729</v>
      </c>
      <c r="N47" s="248">
        <f t="shared" si="31"/>
        <v>4.3997581268404788</v>
      </c>
      <c r="O47" s="248">
        <f t="shared" si="31"/>
        <v>4.6772699200766086</v>
      </c>
      <c r="P47" s="248">
        <f t="shared" si="31"/>
        <v>4.8853103951482053</v>
      </c>
      <c r="Q47" s="248">
        <f t="shared" si="31"/>
        <v>5.3148936853688777</v>
      </c>
      <c r="R47" s="248">
        <f t="shared" si="31"/>
        <v>4.6712777132505723</v>
      </c>
      <c r="S47" s="248">
        <f t="shared" si="31"/>
        <v>4.6975370551873921</v>
      </c>
      <c r="T47" s="248">
        <f t="shared" si="31"/>
        <v>5.1438237916691074</v>
      </c>
      <c r="U47" s="260">
        <f t="shared" si="31"/>
        <v>4.9582903141993953</v>
      </c>
      <c r="V47" s="275"/>
    </row>
    <row r="48" spans="1:22">
      <c r="A48" s="111" t="s">
        <v>23</v>
      </c>
      <c r="B48" s="113">
        <f t="shared" ref="B48:U48" si="32">B36/B$29*100</f>
        <v>3.1996382685239806</v>
      </c>
      <c r="C48" s="114">
        <f t="shared" si="32"/>
        <v>3.4619809609584449</v>
      </c>
      <c r="D48" s="114">
        <f t="shared" si="32"/>
        <v>3.2139846225717292</v>
      </c>
      <c r="E48" s="114">
        <f t="shared" si="32"/>
        <v>2.9998191949786519</v>
      </c>
      <c r="F48" s="234">
        <f t="shared" si="32"/>
        <v>3.2113100443429867</v>
      </c>
      <c r="G48" s="248">
        <f t="shared" si="32"/>
        <v>4.0115699892634744</v>
      </c>
      <c r="H48" s="248">
        <f t="shared" si="32"/>
        <v>3.2929616529602206</v>
      </c>
      <c r="I48" s="248">
        <f t="shared" si="32"/>
        <v>2.9674824212767548</v>
      </c>
      <c r="J48" s="248">
        <f t="shared" si="32"/>
        <v>2.5719505139982504</v>
      </c>
      <c r="K48" s="248">
        <f t="shared" si="32"/>
        <v>3.180281753720259</v>
      </c>
      <c r="L48" s="248">
        <f t="shared" si="32"/>
        <v>3.6528178315024649</v>
      </c>
      <c r="M48" s="248">
        <f t="shared" si="32"/>
        <v>3.3095568802543891</v>
      </c>
      <c r="N48" s="248">
        <f t="shared" si="32"/>
        <v>2.8216882855706382</v>
      </c>
      <c r="O48" s="248">
        <f t="shared" si="32"/>
        <v>3.0469174026739347</v>
      </c>
      <c r="P48" s="248">
        <f t="shared" si="32"/>
        <v>3.1831249515216271</v>
      </c>
      <c r="Q48" s="248">
        <f t="shared" si="32"/>
        <v>3.5132690845215953</v>
      </c>
      <c r="R48" s="248">
        <f t="shared" si="32"/>
        <v>3.3175894240502957</v>
      </c>
      <c r="S48" s="248">
        <f t="shared" si="32"/>
        <v>3.1188549646377455</v>
      </c>
      <c r="T48" s="248">
        <f t="shared" si="32"/>
        <v>3.2912691885874978</v>
      </c>
      <c r="U48" s="260">
        <f t="shared" si="32"/>
        <v>3.3144403313693593</v>
      </c>
      <c r="V48" s="275"/>
    </row>
    <row r="49" spans="1:22">
      <c r="A49" s="100" t="s">
        <v>24</v>
      </c>
      <c r="B49" s="113">
        <f t="shared" ref="B49:U49" si="33">B37/B$29*100</f>
        <v>1.3039537320205092</v>
      </c>
      <c r="C49" s="114">
        <f t="shared" si="33"/>
        <v>1.2589745601541555</v>
      </c>
      <c r="D49" s="114">
        <f t="shared" si="33"/>
        <v>1.1912202826332385</v>
      </c>
      <c r="E49" s="114">
        <f t="shared" si="33"/>
        <v>1.0123468671313358</v>
      </c>
      <c r="F49" s="234">
        <f t="shared" si="33"/>
        <v>1.1831425298734357</v>
      </c>
      <c r="G49" s="248">
        <f t="shared" si="33"/>
        <v>0.96156754992484439</v>
      </c>
      <c r="H49" s="248">
        <f t="shared" si="33"/>
        <v>1.0212224239943439</v>
      </c>
      <c r="I49" s="248">
        <f t="shared" si="33"/>
        <v>0.93947821896828654</v>
      </c>
      <c r="J49" s="248">
        <f t="shared" si="33"/>
        <v>1.0467153543307086</v>
      </c>
      <c r="K49" s="248">
        <f t="shared" si="33"/>
        <v>0.99364396278303191</v>
      </c>
      <c r="L49" s="248">
        <f t="shared" si="33"/>
        <v>1.1261273030014705</v>
      </c>
      <c r="M49" s="248">
        <f t="shared" si="33"/>
        <v>1.1415022825282048</v>
      </c>
      <c r="N49" s="248">
        <f t="shared" si="33"/>
        <v>0.81942582058464419</v>
      </c>
      <c r="O49" s="248">
        <f t="shared" si="33"/>
        <v>0.84059616588707597</v>
      </c>
      <c r="P49" s="248">
        <f t="shared" si="33"/>
        <v>0.96842515829672726</v>
      </c>
      <c r="Q49" s="248">
        <f t="shared" si="33"/>
        <v>1.1005803917648276</v>
      </c>
      <c r="R49" s="248">
        <f t="shared" si="33"/>
        <v>1.1390014332143428</v>
      </c>
      <c r="S49" s="248">
        <f t="shared" si="33"/>
        <v>1.331515236398062</v>
      </c>
      <c r="T49" s="248">
        <f t="shared" si="33"/>
        <v>1.4782648895658799</v>
      </c>
      <c r="U49" s="260">
        <f t="shared" si="33"/>
        <v>1.2552565851868056</v>
      </c>
      <c r="V49" s="275"/>
    </row>
    <row r="50" spans="1:22">
      <c r="A50" s="100" t="s">
        <v>25</v>
      </c>
      <c r="B50" s="113">
        <f t="shared" ref="B50:U50" si="34">B38/B$29*100</f>
        <v>0.28016317891011394</v>
      </c>
      <c r="C50" s="114">
        <f t="shared" si="34"/>
        <v>0.14827904239276141</v>
      </c>
      <c r="D50" s="114">
        <f t="shared" si="34"/>
        <v>0.18721880717872855</v>
      </c>
      <c r="E50" s="114">
        <f t="shared" si="34"/>
        <v>0.19617503922928145</v>
      </c>
      <c r="F50" s="234">
        <f t="shared" si="34"/>
        <v>0.20099905758527692</v>
      </c>
      <c r="G50" s="248">
        <f t="shared" si="34"/>
        <v>0.20084166630878245</v>
      </c>
      <c r="H50" s="248">
        <f t="shared" si="34"/>
        <v>0.23551321400662376</v>
      </c>
      <c r="I50" s="248">
        <f t="shared" si="34"/>
        <v>0.22518230174442491</v>
      </c>
      <c r="J50" s="248">
        <f t="shared" si="34"/>
        <v>9.9799354768153992E-2</v>
      </c>
      <c r="K50" s="248">
        <f t="shared" si="34"/>
        <v>0.18945387740631078</v>
      </c>
      <c r="L50" s="248">
        <f t="shared" si="34"/>
        <v>9.3760747340195488E-2</v>
      </c>
      <c r="M50" s="248">
        <f t="shared" si="34"/>
        <v>0.10032385764690509</v>
      </c>
      <c r="N50" s="248">
        <f t="shared" si="34"/>
        <v>9.575325360913596E-2</v>
      </c>
      <c r="O50" s="248">
        <f t="shared" si="34"/>
        <v>0.1228272623476115</v>
      </c>
      <c r="P50" s="248">
        <f t="shared" si="34"/>
        <v>0.10360816514306066</v>
      </c>
      <c r="Q50" s="248">
        <f t="shared" si="34"/>
        <v>0.32267598517255636</v>
      </c>
      <c r="R50" s="248">
        <f t="shared" si="34"/>
        <v>0.11462220683041184</v>
      </c>
      <c r="S50" s="248">
        <f t="shared" si="34"/>
        <v>0.21494716823522858</v>
      </c>
      <c r="T50" s="248">
        <f t="shared" si="34"/>
        <v>0.37105410393110316</v>
      </c>
      <c r="U50" s="260">
        <f t="shared" si="34"/>
        <v>0.25413718703777122</v>
      </c>
      <c r="V50" s="275"/>
    </row>
    <row r="51" spans="1:22">
      <c r="A51" s="101" t="s">
        <v>26</v>
      </c>
      <c r="B51" s="115">
        <f t="shared" ref="B51:U51" si="35">B39/B$29*100</f>
        <v>29.709739017196785</v>
      </c>
      <c r="C51" s="116">
        <f t="shared" si="35"/>
        <v>31.707207163203755</v>
      </c>
      <c r="D51" s="116">
        <f t="shared" si="35"/>
        <v>33.201250523611165</v>
      </c>
      <c r="E51" s="116">
        <f t="shared" si="35"/>
        <v>32.73851182352297</v>
      </c>
      <c r="F51" s="235">
        <f t="shared" si="35"/>
        <v>31.935650642922798</v>
      </c>
      <c r="G51" s="249">
        <f t="shared" si="35"/>
        <v>29.903859871161693</v>
      </c>
      <c r="H51" s="249">
        <f t="shared" si="35"/>
        <v>31.367645145685259</v>
      </c>
      <c r="I51" s="249">
        <f t="shared" si="35"/>
        <v>30.500783343916925</v>
      </c>
      <c r="J51" s="249">
        <f t="shared" si="35"/>
        <v>32.375825532225136</v>
      </c>
      <c r="K51" s="249">
        <f t="shared" si="35"/>
        <v>31.083682812544914</v>
      </c>
      <c r="L51" s="249">
        <f t="shared" si="35"/>
        <v>30.930655868869472</v>
      </c>
      <c r="M51" s="249">
        <f t="shared" si="35"/>
        <v>36.394027577645161</v>
      </c>
      <c r="N51" s="249">
        <f t="shared" si="35"/>
        <v>33.140292149680384</v>
      </c>
      <c r="O51" s="249">
        <f t="shared" si="35"/>
        <v>35.374374568155865</v>
      </c>
      <c r="P51" s="249">
        <f t="shared" si="35"/>
        <v>33.973945696307723</v>
      </c>
      <c r="Q51" s="249">
        <f t="shared" si="35"/>
        <v>33.113409206447614</v>
      </c>
      <c r="R51" s="249">
        <f t="shared" si="35"/>
        <v>34.523642183067828</v>
      </c>
      <c r="S51" s="249">
        <f t="shared" si="35"/>
        <v>39.859123461602721</v>
      </c>
      <c r="T51" s="249">
        <f t="shared" si="35"/>
        <v>40.172902132520946</v>
      </c>
      <c r="U51" s="261">
        <f t="shared" si="35"/>
        <v>36.778430031496498</v>
      </c>
      <c r="V51" s="275"/>
    </row>
    <row r="52" spans="1:22">
      <c r="A52" s="300" t="s">
        <v>30</v>
      </c>
      <c r="B52" s="93">
        <f t="shared" ref="B52:E62" si="36">B6+B29</f>
        <v>41743</v>
      </c>
      <c r="C52" s="94">
        <f t="shared" si="36"/>
        <v>46407</v>
      </c>
      <c r="D52" s="94">
        <f t="shared" si="36"/>
        <v>48801</v>
      </c>
      <c r="E52" s="94">
        <f t="shared" si="36"/>
        <v>50894</v>
      </c>
      <c r="F52" s="122">
        <f t="shared" ref="F52:F62" si="37">B52+C52+D52+E52</f>
        <v>187845</v>
      </c>
      <c r="G52" s="123">
        <f t="shared" ref="G52:J62" si="38">G6+G29</f>
        <v>44121</v>
      </c>
      <c r="H52" s="123">
        <f t="shared" si="38"/>
        <v>49641</v>
      </c>
      <c r="I52" s="123">
        <f t="shared" si="38"/>
        <v>50411</v>
      </c>
      <c r="J52" s="123">
        <f t="shared" si="38"/>
        <v>50223</v>
      </c>
      <c r="K52" s="243">
        <f t="shared" ref="K52:K62" si="39">G52+H52+I52+J52</f>
        <v>194396</v>
      </c>
      <c r="L52" s="123">
        <f t="shared" ref="L52:O62" si="40">L6+L29</f>
        <v>42973</v>
      </c>
      <c r="M52" s="123">
        <f t="shared" si="40"/>
        <v>43743</v>
      </c>
      <c r="N52" s="123">
        <f t="shared" si="40"/>
        <v>50392</v>
      </c>
      <c r="O52" s="123">
        <f t="shared" si="40"/>
        <v>49450</v>
      </c>
      <c r="P52" s="243">
        <f t="shared" ref="P52:P62" si="41">L52+M52+N52+O52</f>
        <v>186558</v>
      </c>
      <c r="Q52" s="123">
        <f t="shared" ref="Q52:T62" si="42">Q6+Q29</f>
        <v>37453</v>
      </c>
      <c r="R52" s="123">
        <f t="shared" si="42"/>
        <v>36790</v>
      </c>
      <c r="S52" s="123">
        <f t="shared" si="42"/>
        <v>34947</v>
      </c>
      <c r="T52" s="123">
        <f t="shared" si="42"/>
        <v>32546</v>
      </c>
      <c r="U52" s="262">
        <f t="shared" ref="U52:U62" si="43">Q52+R52+S52+T52</f>
        <v>141736</v>
      </c>
      <c r="V52" s="275"/>
    </row>
    <row r="53" spans="1:22">
      <c r="A53" s="95" t="s">
        <v>17</v>
      </c>
      <c r="B53" s="96">
        <f t="shared" si="36"/>
        <v>17644</v>
      </c>
      <c r="C53" s="97">
        <f t="shared" si="36"/>
        <v>19484</v>
      </c>
      <c r="D53" s="97">
        <f t="shared" si="36"/>
        <v>20434</v>
      </c>
      <c r="E53" s="97">
        <f t="shared" si="36"/>
        <v>20657</v>
      </c>
      <c r="F53" s="126">
        <f t="shared" si="37"/>
        <v>78219</v>
      </c>
      <c r="G53" s="127">
        <f t="shared" si="38"/>
        <v>18425</v>
      </c>
      <c r="H53" s="127">
        <f t="shared" si="38"/>
        <v>18867</v>
      </c>
      <c r="I53" s="127">
        <f t="shared" si="38"/>
        <v>20421</v>
      </c>
      <c r="J53" s="127">
        <f t="shared" si="38"/>
        <v>18864</v>
      </c>
      <c r="K53" s="244">
        <f t="shared" si="39"/>
        <v>76577</v>
      </c>
      <c r="L53" s="127">
        <f t="shared" si="40"/>
        <v>15677</v>
      </c>
      <c r="M53" s="127">
        <f t="shared" si="40"/>
        <v>15852</v>
      </c>
      <c r="N53" s="127">
        <f t="shared" si="40"/>
        <v>19959</v>
      </c>
      <c r="O53" s="127">
        <f t="shared" si="40"/>
        <v>17488</v>
      </c>
      <c r="P53" s="244">
        <f t="shared" si="41"/>
        <v>68976</v>
      </c>
      <c r="Q53" s="127">
        <f t="shared" si="42"/>
        <v>12292</v>
      </c>
      <c r="R53" s="127">
        <f t="shared" si="42"/>
        <v>12733</v>
      </c>
      <c r="S53" s="127">
        <f t="shared" si="42"/>
        <v>10290</v>
      </c>
      <c r="T53" s="127">
        <f t="shared" si="42"/>
        <v>8454</v>
      </c>
      <c r="U53" s="263">
        <f t="shared" si="43"/>
        <v>43769</v>
      </c>
      <c r="V53" s="275"/>
    </row>
    <row r="54" spans="1:22">
      <c r="A54" s="108" t="s">
        <v>18</v>
      </c>
      <c r="B54" s="98">
        <f t="shared" si="36"/>
        <v>14293.35308343</v>
      </c>
      <c r="C54" s="99">
        <f t="shared" si="36"/>
        <v>14893.625126000001</v>
      </c>
      <c r="D54" s="99">
        <f t="shared" si="36"/>
        <v>15102.73237</v>
      </c>
      <c r="E54" s="99">
        <f t="shared" si="36"/>
        <v>15253.103168000001</v>
      </c>
      <c r="F54" s="229">
        <f t="shared" si="37"/>
        <v>59542.813747430002</v>
      </c>
      <c r="G54" s="238">
        <f t="shared" si="38"/>
        <v>14185.432048999999</v>
      </c>
      <c r="H54" s="238">
        <f t="shared" si="38"/>
        <v>13376.707097</v>
      </c>
      <c r="I54" s="238">
        <f t="shared" si="38"/>
        <v>14684.244698000002</v>
      </c>
      <c r="J54" s="238">
        <f t="shared" si="38"/>
        <v>13910.610336000002</v>
      </c>
      <c r="K54" s="245">
        <f t="shared" si="39"/>
        <v>56156.994180000009</v>
      </c>
      <c r="L54" s="238">
        <f t="shared" si="40"/>
        <v>11425.461413000001</v>
      </c>
      <c r="M54" s="238">
        <f t="shared" si="40"/>
        <v>11024.926081000001</v>
      </c>
      <c r="N54" s="238">
        <f t="shared" si="40"/>
        <v>14579.17072</v>
      </c>
      <c r="O54" s="238">
        <f t="shared" si="40"/>
        <v>13081.743945</v>
      </c>
      <c r="P54" s="245">
        <f t="shared" si="41"/>
        <v>50111.302159000006</v>
      </c>
      <c r="Q54" s="238">
        <f t="shared" si="42"/>
        <v>8676.3651659999996</v>
      </c>
      <c r="R54" s="238">
        <f t="shared" si="42"/>
        <v>8773.4370739999995</v>
      </c>
      <c r="S54" s="238">
        <f t="shared" si="42"/>
        <v>6192.2264059999998</v>
      </c>
      <c r="T54" s="238">
        <f t="shared" si="42"/>
        <v>5098.8184865599997</v>
      </c>
      <c r="U54" s="264">
        <f t="shared" si="43"/>
        <v>28740.847132559997</v>
      </c>
      <c r="V54" s="275"/>
    </row>
    <row r="55" spans="1:22">
      <c r="A55" s="100" t="s">
        <v>19</v>
      </c>
      <c r="B55" s="96">
        <f t="shared" si="36"/>
        <v>24099</v>
      </c>
      <c r="C55" s="97">
        <f t="shared" si="36"/>
        <v>26923</v>
      </c>
      <c r="D55" s="97">
        <f t="shared" si="36"/>
        <v>28367</v>
      </c>
      <c r="E55" s="97">
        <f t="shared" si="36"/>
        <v>30237</v>
      </c>
      <c r="F55" s="126">
        <f t="shared" si="37"/>
        <v>109626</v>
      </c>
      <c r="G55" s="127">
        <f t="shared" si="38"/>
        <v>25696</v>
      </c>
      <c r="H55" s="127">
        <f t="shared" si="38"/>
        <v>30774</v>
      </c>
      <c r="I55" s="127">
        <f t="shared" si="38"/>
        <v>29990</v>
      </c>
      <c r="J55" s="127">
        <f t="shared" si="38"/>
        <v>31359</v>
      </c>
      <c r="K55" s="244">
        <f t="shared" si="39"/>
        <v>117819</v>
      </c>
      <c r="L55" s="127">
        <f t="shared" si="40"/>
        <v>27296</v>
      </c>
      <c r="M55" s="127">
        <f t="shared" si="40"/>
        <v>27891</v>
      </c>
      <c r="N55" s="127">
        <f t="shared" si="40"/>
        <v>30433</v>
      </c>
      <c r="O55" s="127">
        <f t="shared" si="40"/>
        <v>31962</v>
      </c>
      <c r="P55" s="244">
        <f t="shared" si="41"/>
        <v>117582</v>
      </c>
      <c r="Q55" s="127">
        <f t="shared" si="42"/>
        <v>25161</v>
      </c>
      <c r="R55" s="127">
        <f t="shared" si="42"/>
        <v>24057</v>
      </c>
      <c r="S55" s="127">
        <f t="shared" si="42"/>
        <v>24657</v>
      </c>
      <c r="T55" s="127">
        <f t="shared" si="42"/>
        <v>24092</v>
      </c>
      <c r="U55" s="263">
        <f t="shared" si="43"/>
        <v>97967</v>
      </c>
      <c r="V55" s="275"/>
    </row>
    <row r="56" spans="1:22">
      <c r="A56" s="100" t="s">
        <v>20</v>
      </c>
      <c r="B56" s="98">
        <f t="shared" si="36"/>
        <v>12541.225010139999</v>
      </c>
      <c r="C56" s="99">
        <f t="shared" si="36"/>
        <v>14259.733263</v>
      </c>
      <c r="D56" s="99">
        <f t="shared" si="36"/>
        <v>14859.896386</v>
      </c>
      <c r="E56" s="99">
        <f t="shared" si="36"/>
        <v>14954.348945999998</v>
      </c>
      <c r="F56" s="229">
        <f t="shared" si="37"/>
        <v>56615.203605139999</v>
      </c>
      <c r="G56" s="238">
        <f t="shared" si="38"/>
        <v>12074.027773</v>
      </c>
      <c r="H56" s="238">
        <f t="shared" si="38"/>
        <v>14650.506018</v>
      </c>
      <c r="I56" s="238">
        <f t="shared" si="38"/>
        <v>14252.193168000002</v>
      </c>
      <c r="J56" s="238">
        <f t="shared" si="38"/>
        <v>15281.786812</v>
      </c>
      <c r="K56" s="245">
        <f t="shared" si="39"/>
        <v>56258.513771000005</v>
      </c>
      <c r="L56" s="238">
        <f t="shared" si="40"/>
        <v>13123.284219000001</v>
      </c>
      <c r="M56" s="238">
        <f t="shared" si="40"/>
        <v>14052.834875999999</v>
      </c>
      <c r="N56" s="238">
        <f t="shared" si="40"/>
        <v>14932.577880000001</v>
      </c>
      <c r="O56" s="238">
        <f t="shared" si="40"/>
        <v>15760.712969</v>
      </c>
      <c r="P56" s="245">
        <f t="shared" si="41"/>
        <v>57869.409943999999</v>
      </c>
      <c r="Q56" s="238">
        <f t="shared" si="42"/>
        <v>12795.720926490001</v>
      </c>
      <c r="R56" s="238">
        <f t="shared" si="42"/>
        <v>12360.576587</v>
      </c>
      <c r="S56" s="238">
        <f t="shared" si="42"/>
        <v>12516.769628000002</v>
      </c>
      <c r="T56" s="238">
        <f t="shared" si="42"/>
        <v>12349.097417999999</v>
      </c>
      <c r="U56" s="264">
        <f t="shared" si="43"/>
        <v>50022.164559489996</v>
      </c>
      <c r="V56" s="275"/>
    </row>
    <row r="57" spans="1:22">
      <c r="A57" s="100" t="s">
        <v>21</v>
      </c>
      <c r="B57" s="98">
        <f t="shared" si="36"/>
        <v>7401.2820135499996</v>
      </c>
      <c r="C57" s="99">
        <f t="shared" si="36"/>
        <v>7941.233929</v>
      </c>
      <c r="D57" s="99">
        <f t="shared" si="36"/>
        <v>8754.6925730000003</v>
      </c>
      <c r="E57" s="99">
        <f t="shared" si="36"/>
        <v>9953.5004800000006</v>
      </c>
      <c r="F57" s="229">
        <f t="shared" si="37"/>
        <v>34050.708995549998</v>
      </c>
      <c r="G57" s="238">
        <f t="shared" si="38"/>
        <v>8404.053817</v>
      </c>
      <c r="H57" s="238">
        <f t="shared" si="38"/>
        <v>10099.662331</v>
      </c>
      <c r="I57" s="238">
        <f t="shared" si="38"/>
        <v>9913.3955370000003</v>
      </c>
      <c r="J57" s="238">
        <f t="shared" si="38"/>
        <v>9825.5369150000006</v>
      </c>
      <c r="K57" s="245">
        <f t="shared" si="39"/>
        <v>38242.6486</v>
      </c>
      <c r="L57" s="238">
        <f t="shared" si="40"/>
        <v>8761.507830999999</v>
      </c>
      <c r="M57" s="238">
        <f t="shared" si="40"/>
        <v>8135.6446450000003</v>
      </c>
      <c r="N57" s="238">
        <f t="shared" si="40"/>
        <v>9555.7586979999996</v>
      </c>
      <c r="O57" s="238">
        <f t="shared" si="40"/>
        <v>9682.3350710000013</v>
      </c>
      <c r="P57" s="245">
        <f t="shared" si="41"/>
        <v>36135.246245000002</v>
      </c>
      <c r="Q57" s="238">
        <f t="shared" si="42"/>
        <v>7143.1572565000006</v>
      </c>
      <c r="R57" s="238">
        <f t="shared" si="42"/>
        <v>6908.0791630000003</v>
      </c>
      <c r="S57" s="238">
        <f t="shared" si="42"/>
        <v>7502.9120799999992</v>
      </c>
      <c r="T57" s="238">
        <f t="shared" si="42"/>
        <v>7310.5094329999993</v>
      </c>
      <c r="U57" s="264">
        <f t="shared" si="43"/>
        <v>28864.657932499998</v>
      </c>
      <c r="V57" s="275"/>
    </row>
    <row r="58" spans="1:22">
      <c r="A58" s="100" t="s">
        <v>22</v>
      </c>
      <c r="B58" s="98">
        <f t="shared" si="36"/>
        <v>2040.9357480799999</v>
      </c>
      <c r="C58" s="99">
        <f t="shared" si="36"/>
        <v>2344.8524849999999</v>
      </c>
      <c r="D58" s="99">
        <f t="shared" si="36"/>
        <v>2454.2718109999996</v>
      </c>
      <c r="E58" s="99">
        <f t="shared" si="36"/>
        <v>2234.1898449999999</v>
      </c>
      <c r="F58" s="229">
        <f t="shared" si="37"/>
        <v>9074.2498890799998</v>
      </c>
      <c r="G58" s="238">
        <f t="shared" si="38"/>
        <v>2215.0141350000004</v>
      </c>
      <c r="H58" s="238">
        <f t="shared" si="38"/>
        <v>2568.0303400000003</v>
      </c>
      <c r="I58" s="238">
        <f t="shared" si="38"/>
        <v>2532.4238919999998</v>
      </c>
      <c r="J58" s="238">
        <f t="shared" si="38"/>
        <v>2364.8966639999999</v>
      </c>
      <c r="K58" s="245">
        <f t="shared" si="39"/>
        <v>9680.3650310000012</v>
      </c>
      <c r="L58" s="238">
        <f t="shared" si="40"/>
        <v>2201.096849</v>
      </c>
      <c r="M58" s="238">
        <f t="shared" si="40"/>
        <v>2402.9096329999998</v>
      </c>
      <c r="N58" s="238">
        <f t="shared" si="40"/>
        <v>2287.4046330000001</v>
      </c>
      <c r="O58" s="238">
        <f t="shared" si="40"/>
        <v>2322.1057730000002</v>
      </c>
      <c r="P58" s="245">
        <f t="shared" si="41"/>
        <v>9213.5168880000001</v>
      </c>
      <c r="Q58" s="238">
        <f t="shared" si="42"/>
        <v>1860.8621874099999</v>
      </c>
      <c r="R58" s="238">
        <f t="shared" si="42"/>
        <v>1695.7308520000001</v>
      </c>
      <c r="S58" s="238">
        <f t="shared" si="42"/>
        <v>1572.7816759999998</v>
      </c>
      <c r="T58" s="238">
        <f t="shared" si="42"/>
        <v>1553.857882</v>
      </c>
      <c r="U58" s="264">
        <f t="shared" si="43"/>
        <v>6683.2325974100004</v>
      </c>
      <c r="V58" s="275"/>
    </row>
    <row r="59" spans="1:22">
      <c r="A59" s="111" t="s">
        <v>23</v>
      </c>
      <c r="B59" s="98">
        <f t="shared" si="36"/>
        <v>1190.2961257100001</v>
      </c>
      <c r="C59" s="99">
        <f t="shared" si="36"/>
        <v>1392.9671509999998</v>
      </c>
      <c r="D59" s="99">
        <f t="shared" si="36"/>
        <v>1376.2937999999999</v>
      </c>
      <c r="E59" s="99">
        <f t="shared" si="36"/>
        <v>1389.4241050000001</v>
      </c>
      <c r="F59" s="229">
        <f t="shared" si="37"/>
        <v>5348.9811817099999</v>
      </c>
      <c r="G59" s="238">
        <f t="shared" si="38"/>
        <v>1413.2205050000002</v>
      </c>
      <c r="H59" s="238">
        <f t="shared" si="38"/>
        <v>1382.0599</v>
      </c>
      <c r="I59" s="238">
        <f t="shared" si="38"/>
        <v>1431.6447450000001</v>
      </c>
      <c r="J59" s="238">
        <f t="shared" si="38"/>
        <v>1241.7732080000001</v>
      </c>
      <c r="K59" s="245">
        <f t="shared" si="39"/>
        <v>5468.6983580000015</v>
      </c>
      <c r="L59" s="238">
        <f t="shared" si="40"/>
        <v>1300.542985</v>
      </c>
      <c r="M59" s="238">
        <f t="shared" si="40"/>
        <v>1287.708329</v>
      </c>
      <c r="N59" s="238">
        <f t="shared" si="40"/>
        <v>1325.551144</v>
      </c>
      <c r="O59" s="238">
        <f t="shared" si="40"/>
        <v>1352.8458949999999</v>
      </c>
      <c r="P59" s="245">
        <f t="shared" si="41"/>
        <v>5266.6483530000005</v>
      </c>
      <c r="Q59" s="238">
        <f t="shared" si="42"/>
        <v>1061.506404</v>
      </c>
      <c r="R59" s="238">
        <f t="shared" si="42"/>
        <v>1095.9462760000001</v>
      </c>
      <c r="S59" s="238">
        <f t="shared" si="42"/>
        <v>990.52329710000004</v>
      </c>
      <c r="T59" s="238">
        <f t="shared" si="42"/>
        <v>1016.1970438</v>
      </c>
      <c r="U59" s="264">
        <f t="shared" si="43"/>
        <v>4164.1730209000007</v>
      </c>
      <c r="V59" s="275"/>
    </row>
    <row r="60" spans="1:22">
      <c r="A60" s="100" t="s">
        <v>24</v>
      </c>
      <c r="B60" s="98">
        <f t="shared" si="36"/>
        <v>982.13110781</v>
      </c>
      <c r="C60" s="99">
        <f t="shared" si="36"/>
        <v>1080.269274</v>
      </c>
      <c r="D60" s="99">
        <f t="shared" si="36"/>
        <v>859.79515600000002</v>
      </c>
      <c r="E60" s="99">
        <f t="shared" si="36"/>
        <v>1608.374961</v>
      </c>
      <c r="F60" s="229">
        <f t="shared" si="37"/>
        <v>4530.5704988100006</v>
      </c>
      <c r="G60" s="238">
        <f t="shared" si="38"/>
        <v>1513.471176</v>
      </c>
      <c r="H60" s="238">
        <f t="shared" si="38"/>
        <v>1642.2522979999999</v>
      </c>
      <c r="I60" s="238">
        <f t="shared" si="38"/>
        <v>1555.065175</v>
      </c>
      <c r="J60" s="238">
        <f t="shared" si="38"/>
        <v>2033.5016499999997</v>
      </c>
      <c r="K60" s="245">
        <f t="shared" si="39"/>
        <v>6744.2902990000002</v>
      </c>
      <c r="L60" s="238">
        <f t="shared" si="40"/>
        <v>1350.43577</v>
      </c>
      <c r="M60" s="238">
        <f t="shared" si="40"/>
        <v>1339.0377920000001</v>
      </c>
      <c r="N60" s="238">
        <f t="shared" si="40"/>
        <v>1528.4194219999999</v>
      </c>
      <c r="O60" s="238">
        <f t="shared" si="40"/>
        <v>2111.7077670000003</v>
      </c>
      <c r="P60" s="245">
        <f t="shared" si="41"/>
        <v>6329.6007509999999</v>
      </c>
      <c r="Q60" s="238">
        <f t="shared" si="42"/>
        <v>1545.4007424699998</v>
      </c>
      <c r="R60" s="238">
        <f t="shared" si="42"/>
        <v>1494.0908249999998</v>
      </c>
      <c r="S60" s="238">
        <f t="shared" si="42"/>
        <v>1545.9262859999999</v>
      </c>
      <c r="T60" s="238">
        <f t="shared" si="42"/>
        <v>1619.3489539999998</v>
      </c>
      <c r="U60" s="264">
        <f t="shared" si="43"/>
        <v>6204.7668074699995</v>
      </c>
      <c r="V60" s="275"/>
    </row>
    <row r="61" spans="1:22">
      <c r="A61" s="100" t="s">
        <v>25</v>
      </c>
      <c r="B61" s="98">
        <f t="shared" si="36"/>
        <v>77.912149420000006</v>
      </c>
      <c r="C61" s="99">
        <f t="shared" si="36"/>
        <v>58.514754000000003</v>
      </c>
      <c r="D61" s="99">
        <f t="shared" si="36"/>
        <v>120.709328</v>
      </c>
      <c r="E61" s="99">
        <f t="shared" si="36"/>
        <v>110.635059</v>
      </c>
      <c r="F61" s="229">
        <f t="shared" si="37"/>
        <v>367.77129042000001</v>
      </c>
      <c r="G61" s="238">
        <f t="shared" si="38"/>
        <v>105.736502</v>
      </c>
      <c r="H61" s="238">
        <f t="shared" si="38"/>
        <v>142.102216</v>
      </c>
      <c r="I61" s="238">
        <f t="shared" si="38"/>
        <v>139.07127</v>
      </c>
      <c r="J61" s="238">
        <f t="shared" si="38"/>
        <v>95.722336999999996</v>
      </c>
      <c r="K61" s="245">
        <f t="shared" si="39"/>
        <v>482.63232499999998</v>
      </c>
      <c r="L61" s="238">
        <f t="shared" si="40"/>
        <v>52.064474000000004</v>
      </c>
      <c r="M61" s="238">
        <f t="shared" si="40"/>
        <v>55.282657</v>
      </c>
      <c r="N61" s="238">
        <f t="shared" si="40"/>
        <v>59.142714999999995</v>
      </c>
      <c r="O61" s="238">
        <f t="shared" si="40"/>
        <v>59.284120999999999</v>
      </c>
      <c r="P61" s="245">
        <f t="shared" si="41"/>
        <v>225.773967</v>
      </c>
      <c r="Q61" s="238">
        <f t="shared" si="42"/>
        <v>77.357158690000006</v>
      </c>
      <c r="R61" s="238">
        <f t="shared" si="42"/>
        <v>37.956001000000001</v>
      </c>
      <c r="S61" s="238">
        <f t="shared" si="42"/>
        <v>84.952280999999999</v>
      </c>
      <c r="T61" s="238">
        <f t="shared" si="42"/>
        <v>81.107735000000005</v>
      </c>
      <c r="U61" s="264">
        <f t="shared" si="43"/>
        <v>281.37317568999998</v>
      </c>
      <c r="V61" s="275"/>
    </row>
    <row r="62" spans="1:22">
      <c r="A62" s="101" t="s">
        <v>26</v>
      </c>
      <c r="B62" s="102">
        <f t="shared" si="36"/>
        <v>11972.783872869999</v>
      </c>
      <c r="C62" s="103">
        <f t="shared" si="36"/>
        <v>13999.777058</v>
      </c>
      <c r="D62" s="103">
        <f t="shared" si="36"/>
        <v>14430.478439999999</v>
      </c>
      <c r="E62" s="103">
        <f t="shared" si="36"/>
        <v>14564.064611</v>
      </c>
      <c r="F62" s="230">
        <f t="shared" si="37"/>
        <v>54967.103981870001</v>
      </c>
      <c r="G62" s="239">
        <f t="shared" si="38"/>
        <v>11916.999027</v>
      </c>
      <c r="H62" s="239">
        <f t="shared" si="38"/>
        <v>14198.866703</v>
      </c>
      <c r="I62" s="239">
        <f t="shared" si="38"/>
        <v>13942.574832</v>
      </c>
      <c r="J62" s="239">
        <f t="shared" si="38"/>
        <v>14978.495644000001</v>
      </c>
      <c r="K62" s="246">
        <f t="shared" si="39"/>
        <v>55036.936205999998</v>
      </c>
      <c r="L62" s="239">
        <f t="shared" si="40"/>
        <v>12724.971627999999</v>
      </c>
      <c r="M62" s="239">
        <f t="shared" si="40"/>
        <v>13648.373183</v>
      </c>
      <c r="N62" s="239">
        <f t="shared" si="40"/>
        <v>14547.562146999999</v>
      </c>
      <c r="O62" s="239">
        <f t="shared" si="40"/>
        <v>15710.213237999998</v>
      </c>
      <c r="P62" s="246">
        <f t="shared" si="41"/>
        <v>56631.120195999996</v>
      </c>
      <c r="Q62" s="239">
        <f t="shared" si="42"/>
        <v>12410.706543</v>
      </c>
      <c r="R62" s="239">
        <f t="shared" si="42"/>
        <v>12065.467286900001</v>
      </c>
      <c r="S62" s="239">
        <f t="shared" si="42"/>
        <v>12230.634571000001</v>
      </c>
      <c r="T62" s="239">
        <f t="shared" si="42"/>
        <v>11548.657921</v>
      </c>
      <c r="U62" s="265">
        <f t="shared" si="43"/>
        <v>48255.466321899999</v>
      </c>
      <c r="V62" s="275"/>
    </row>
    <row r="63" spans="1:22" ht="13.5">
      <c r="A63" s="299" t="s">
        <v>27</v>
      </c>
      <c r="B63" s="106"/>
      <c r="C63" s="107"/>
      <c r="D63" s="107"/>
      <c r="E63" s="107"/>
      <c r="F63" s="231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57"/>
      <c r="V63" s="275"/>
    </row>
    <row r="64" spans="1:22">
      <c r="A64" s="171" t="s">
        <v>28</v>
      </c>
      <c r="B64" s="117">
        <v>100</v>
      </c>
      <c r="C64" s="118">
        <v>100</v>
      </c>
      <c r="D64" s="118">
        <v>100</v>
      </c>
      <c r="E64" s="118">
        <v>100</v>
      </c>
      <c r="F64" s="236">
        <v>100</v>
      </c>
      <c r="G64" s="250">
        <v>100</v>
      </c>
      <c r="H64" s="250">
        <v>100</v>
      </c>
      <c r="I64" s="250">
        <v>100</v>
      </c>
      <c r="J64" s="250">
        <v>100</v>
      </c>
      <c r="K64" s="250">
        <v>100</v>
      </c>
      <c r="L64" s="250">
        <v>100</v>
      </c>
      <c r="M64" s="250">
        <v>100</v>
      </c>
      <c r="N64" s="250">
        <v>100</v>
      </c>
      <c r="O64" s="250">
        <v>100</v>
      </c>
      <c r="P64" s="250">
        <v>100</v>
      </c>
      <c r="Q64" s="250">
        <v>100</v>
      </c>
      <c r="R64" s="250">
        <v>100</v>
      </c>
      <c r="S64" s="250">
        <v>100</v>
      </c>
      <c r="T64" s="250">
        <v>100</v>
      </c>
      <c r="U64" s="266">
        <v>100</v>
      </c>
      <c r="V64" s="275"/>
    </row>
    <row r="65" spans="1:22">
      <c r="A65" s="95" t="s">
        <v>17</v>
      </c>
      <c r="B65" s="117">
        <f t="shared" ref="B65:U65" si="44">B53/B$52*100</f>
        <v>42.268164722228882</v>
      </c>
      <c r="C65" s="118">
        <f t="shared" si="44"/>
        <v>41.985045359536279</v>
      </c>
      <c r="D65" s="118">
        <f t="shared" si="44"/>
        <v>41.87209278498392</v>
      </c>
      <c r="E65" s="118">
        <f t="shared" si="44"/>
        <v>40.588281526309586</v>
      </c>
      <c r="F65" s="236">
        <f t="shared" si="44"/>
        <v>41.640182065000396</v>
      </c>
      <c r="G65" s="250">
        <f t="shared" si="44"/>
        <v>41.760159561206684</v>
      </c>
      <c r="H65" s="250">
        <f t="shared" si="44"/>
        <v>38.006889466368527</v>
      </c>
      <c r="I65" s="250">
        <f t="shared" si="44"/>
        <v>40.509015889389218</v>
      </c>
      <c r="J65" s="250">
        <f t="shared" si="44"/>
        <v>37.560480258049097</v>
      </c>
      <c r="K65" s="250">
        <f t="shared" si="44"/>
        <v>39.392271445914524</v>
      </c>
      <c r="L65" s="250">
        <f t="shared" si="44"/>
        <v>36.481046238335701</v>
      </c>
      <c r="M65" s="250">
        <f t="shared" si="44"/>
        <v>36.238941087716888</v>
      </c>
      <c r="N65" s="250">
        <f t="shared" si="44"/>
        <v>39.607477377361491</v>
      </c>
      <c r="O65" s="250">
        <f t="shared" si="44"/>
        <v>35.365015166835192</v>
      </c>
      <c r="P65" s="250">
        <f t="shared" si="44"/>
        <v>36.972952111407714</v>
      </c>
      <c r="Q65" s="250">
        <f t="shared" si="44"/>
        <v>32.819800817024003</v>
      </c>
      <c r="R65" s="250">
        <f t="shared" si="44"/>
        <v>34.609948355531394</v>
      </c>
      <c r="S65" s="250">
        <f t="shared" si="44"/>
        <v>29.44458751824191</v>
      </c>
      <c r="T65" s="250">
        <f t="shared" si="44"/>
        <v>25.975542309346771</v>
      </c>
      <c r="U65" s="266">
        <f t="shared" si="44"/>
        <v>30.880651351808996</v>
      </c>
      <c r="V65" s="275"/>
    </row>
    <row r="66" spans="1:22">
      <c r="A66" s="108" t="s">
        <v>18</v>
      </c>
      <c r="B66" s="117">
        <f t="shared" ref="B66:U66" si="45">B54/B$52*100</f>
        <v>34.241317306925708</v>
      </c>
      <c r="C66" s="118">
        <f t="shared" si="45"/>
        <v>32.093488322882322</v>
      </c>
      <c r="D66" s="118">
        <f t="shared" si="45"/>
        <v>30.947587897788981</v>
      </c>
      <c r="E66" s="118">
        <f t="shared" si="45"/>
        <v>29.97033671552639</v>
      </c>
      <c r="F66" s="236">
        <f t="shared" si="45"/>
        <v>31.697843300290135</v>
      </c>
      <c r="G66" s="250">
        <f t="shared" si="45"/>
        <v>32.151202486344374</v>
      </c>
      <c r="H66" s="250">
        <f t="shared" si="45"/>
        <v>26.94689288491368</v>
      </c>
      <c r="I66" s="250">
        <f t="shared" si="45"/>
        <v>29.129048616373414</v>
      </c>
      <c r="J66" s="250">
        <f t="shared" si="45"/>
        <v>27.697688979152979</v>
      </c>
      <c r="K66" s="250">
        <f t="shared" si="45"/>
        <v>28.88793708718287</v>
      </c>
      <c r="L66" s="250">
        <f t="shared" si="45"/>
        <v>26.587534994066043</v>
      </c>
      <c r="M66" s="250">
        <f t="shared" si="45"/>
        <v>25.203863660471391</v>
      </c>
      <c r="N66" s="250">
        <f t="shared" si="45"/>
        <v>28.931518336243851</v>
      </c>
      <c r="O66" s="250">
        <f t="shared" si="45"/>
        <v>26.454487249747221</v>
      </c>
      <c r="P66" s="250">
        <f t="shared" si="45"/>
        <v>26.860977368432344</v>
      </c>
      <c r="Q66" s="250">
        <f t="shared" si="45"/>
        <v>23.166008506661679</v>
      </c>
      <c r="R66" s="250">
        <f t="shared" si="45"/>
        <v>23.847341870073389</v>
      </c>
      <c r="S66" s="250">
        <f t="shared" si="45"/>
        <v>17.718906933356223</v>
      </c>
      <c r="T66" s="250">
        <f t="shared" si="45"/>
        <v>15.666498145885821</v>
      </c>
      <c r="U66" s="266">
        <f t="shared" si="45"/>
        <v>20.277732638539252</v>
      </c>
      <c r="V66" s="275"/>
    </row>
    <row r="67" spans="1:22">
      <c r="A67" s="100" t="s">
        <v>19</v>
      </c>
      <c r="B67" s="117">
        <f t="shared" ref="B67:U67" si="46">B55/B$52*100</f>
        <v>57.731835277771125</v>
      </c>
      <c r="C67" s="118">
        <f t="shared" si="46"/>
        <v>58.014954640463721</v>
      </c>
      <c r="D67" s="118">
        <f t="shared" si="46"/>
        <v>58.12790721501608</v>
      </c>
      <c r="E67" s="118">
        <f t="shared" si="46"/>
        <v>59.411718473690414</v>
      </c>
      <c r="F67" s="236">
        <f t="shared" si="46"/>
        <v>58.359817934999604</v>
      </c>
      <c r="G67" s="250">
        <f t="shared" si="46"/>
        <v>58.239840438793323</v>
      </c>
      <c r="H67" s="250">
        <f t="shared" si="46"/>
        <v>61.99311053363148</v>
      </c>
      <c r="I67" s="250">
        <f t="shared" si="46"/>
        <v>59.490984110610782</v>
      </c>
      <c r="J67" s="250">
        <f t="shared" si="46"/>
        <v>62.439519741950903</v>
      </c>
      <c r="K67" s="250">
        <f t="shared" si="46"/>
        <v>60.607728554085469</v>
      </c>
      <c r="L67" s="250">
        <f t="shared" si="46"/>
        <v>63.518953761664299</v>
      </c>
      <c r="M67" s="250">
        <f t="shared" si="46"/>
        <v>63.761058912283112</v>
      </c>
      <c r="N67" s="250">
        <f t="shared" si="46"/>
        <v>60.392522622638509</v>
      </c>
      <c r="O67" s="250">
        <f t="shared" si="46"/>
        <v>64.634984833164808</v>
      </c>
      <c r="P67" s="250">
        <f t="shared" si="46"/>
        <v>63.027047888592293</v>
      </c>
      <c r="Q67" s="250">
        <f t="shared" si="46"/>
        <v>67.180199182975997</v>
      </c>
      <c r="R67" s="250">
        <f t="shared" si="46"/>
        <v>65.390051644468599</v>
      </c>
      <c r="S67" s="250">
        <f t="shared" si="46"/>
        <v>70.555412481758097</v>
      </c>
      <c r="T67" s="250">
        <f t="shared" si="46"/>
        <v>74.024457690653236</v>
      </c>
      <c r="U67" s="266">
        <f t="shared" si="46"/>
        <v>69.119348648191007</v>
      </c>
      <c r="V67" s="275"/>
    </row>
    <row r="68" spans="1:22">
      <c r="A68" s="100" t="s">
        <v>20</v>
      </c>
      <c r="B68" s="117">
        <f t="shared" ref="B68:U68" si="47">B56/B$52*100</f>
        <v>30.043899600268304</v>
      </c>
      <c r="C68" s="118">
        <f t="shared" si="47"/>
        <v>30.727548134979639</v>
      </c>
      <c r="D68" s="118">
        <f t="shared" si="47"/>
        <v>30.449983373291534</v>
      </c>
      <c r="E68" s="118">
        <f t="shared" si="47"/>
        <v>29.383324057845716</v>
      </c>
      <c r="F68" s="236">
        <f t="shared" si="47"/>
        <v>30.139318909281588</v>
      </c>
      <c r="G68" s="250">
        <f t="shared" si="47"/>
        <v>27.365716491013348</v>
      </c>
      <c r="H68" s="250">
        <f t="shared" si="47"/>
        <v>29.512914764005561</v>
      </c>
      <c r="I68" s="250">
        <f t="shared" si="47"/>
        <v>28.271990573485951</v>
      </c>
      <c r="J68" s="250">
        <f t="shared" si="47"/>
        <v>30.427865344563248</v>
      </c>
      <c r="K68" s="250">
        <f t="shared" si="47"/>
        <v>28.940160173563246</v>
      </c>
      <c r="L68" s="250">
        <f t="shared" si="47"/>
        <v>30.538440925697536</v>
      </c>
      <c r="M68" s="250">
        <f t="shared" si="47"/>
        <v>32.125905575749258</v>
      </c>
      <c r="N68" s="250">
        <f t="shared" si="47"/>
        <v>29.632834338783937</v>
      </c>
      <c r="O68" s="250">
        <f t="shared" si="47"/>
        <v>31.872018137512644</v>
      </c>
      <c r="P68" s="250">
        <f t="shared" si="47"/>
        <v>31.01952740917034</v>
      </c>
      <c r="Q68" s="250">
        <f t="shared" si="47"/>
        <v>34.164742280965484</v>
      </c>
      <c r="R68" s="250">
        <f t="shared" si="47"/>
        <v>33.597653131285675</v>
      </c>
      <c r="S68" s="250">
        <f t="shared" si="47"/>
        <v>35.816435253383702</v>
      </c>
      <c r="T68" s="250">
        <f t="shared" si="47"/>
        <v>37.943518152768384</v>
      </c>
      <c r="U68" s="266">
        <f t="shared" si="47"/>
        <v>35.292490658329569</v>
      </c>
      <c r="V68" s="275"/>
    </row>
    <row r="69" spans="1:22">
      <c r="A69" s="100" t="s">
        <v>21</v>
      </c>
      <c r="B69" s="117">
        <f t="shared" ref="B69:U69" si="48">B57/B$52*100</f>
        <v>17.730594383609226</v>
      </c>
      <c r="C69" s="118">
        <f t="shared" si="48"/>
        <v>17.112146721399789</v>
      </c>
      <c r="D69" s="118">
        <f t="shared" si="48"/>
        <v>17.939576182865107</v>
      </c>
      <c r="E69" s="118">
        <f t="shared" si="48"/>
        <v>19.557316147286517</v>
      </c>
      <c r="F69" s="236">
        <f t="shared" si="48"/>
        <v>18.127024406052861</v>
      </c>
      <c r="G69" s="250">
        <f t="shared" si="48"/>
        <v>19.047741023548877</v>
      </c>
      <c r="H69" s="250">
        <f t="shared" si="48"/>
        <v>20.345404667512739</v>
      </c>
      <c r="I69" s="250">
        <f t="shared" si="48"/>
        <v>19.665143593660115</v>
      </c>
      <c r="J69" s="250">
        <f t="shared" si="48"/>
        <v>19.563819196384127</v>
      </c>
      <c r="K69" s="250">
        <f t="shared" si="48"/>
        <v>19.672549126525237</v>
      </c>
      <c r="L69" s="250">
        <f t="shared" si="48"/>
        <v>20.388401626602747</v>
      </c>
      <c r="M69" s="250">
        <f t="shared" si="48"/>
        <v>18.598734986169216</v>
      </c>
      <c r="N69" s="250">
        <f t="shared" si="48"/>
        <v>18.96284866248611</v>
      </c>
      <c r="O69" s="250">
        <f t="shared" si="48"/>
        <v>19.580050699696667</v>
      </c>
      <c r="P69" s="250">
        <f t="shared" si="48"/>
        <v>19.369443414380516</v>
      </c>
      <c r="Q69" s="250">
        <f t="shared" si="48"/>
        <v>19.072323329239318</v>
      </c>
      <c r="R69" s="250">
        <f t="shared" si="48"/>
        <v>18.777056708344659</v>
      </c>
      <c r="S69" s="250">
        <f t="shared" si="48"/>
        <v>21.469402466592268</v>
      </c>
      <c r="T69" s="250">
        <f t="shared" si="48"/>
        <v>22.462082692189515</v>
      </c>
      <c r="U69" s="266">
        <f t="shared" si="48"/>
        <v>20.365085745682112</v>
      </c>
      <c r="V69" s="275"/>
    </row>
    <row r="70" spans="1:22">
      <c r="A70" s="100" t="s">
        <v>22</v>
      </c>
      <c r="B70" s="117">
        <f t="shared" ref="B70:U70" si="49">B58/B$52*100</f>
        <v>4.889288618642647</v>
      </c>
      <c r="C70" s="118">
        <f t="shared" si="49"/>
        <v>5.0527991143577475</v>
      </c>
      <c r="D70" s="118">
        <f t="shared" si="49"/>
        <v>5.0291424581463486</v>
      </c>
      <c r="E70" s="118">
        <f t="shared" si="49"/>
        <v>4.389888483907729</v>
      </c>
      <c r="F70" s="236">
        <f t="shared" si="49"/>
        <v>4.8307114318081394</v>
      </c>
      <c r="G70" s="250">
        <f t="shared" si="49"/>
        <v>5.0203171618956963</v>
      </c>
      <c r="H70" s="250">
        <f t="shared" si="49"/>
        <v>5.1732042867790744</v>
      </c>
      <c r="I70" s="250">
        <f t="shared" si="49"/>
        <v>5.0235541687330141</v>
      </c>
      <c r="J70" s="250">
        <f t="shared" si="49"/>
        <v>4.7087921151663572</v>
      </c>
      <c r="K70" s="250">
        <f t="shared" si="49"/>
        <v>4.9797141047140894</v>
      </c>
      <c r="L70" s="250">
        <f t="shared" si="49"/>
        <v>5.1220460498452516</v>
      </c>
      <c r="M70" s="250">
        <f t="shared" si="49"/>
        <v>5.4932437944356804</v>
      </c>
      <c r="N70" s="250">
        <f t="shared" si="49"/>
        <v>4.5392217673440234</v>
      </c>
      <c r="O70" s="250">
        <f t="shared" si="49"/>
        <v>4.6958660728008095</v>
      </c>
      <c r="P70" s="250">
        <f t="shared" si="49"/>
        <v>4.9386876403048916</v>
      </c>
      <c r="Q70" s="250">
        <f t="shared" si="49"/>
        <v>4.9685263861639921</v>
      </c>
      <c r="R70" s="250">
        <f t="shared" si="49"/>
        <v>4.6092167762979068</v>
      </c>
      <c r="S70" s="250">
        <f t="shared" si="49"/>
        <v>4.5004769393653241</v>
      </c>
      <c r="T70" s="250">
        <f t="shared" si="49"/>
        <v>4.7743436428439745</v>
      </c>
      <c r="U70" s="266">
        <f t="shared" si="49"/>
        <v>4.7152682433608959</v>
      </c>
      <c r="V70" s="275"/>
    </row>
    <row r="71" spans="1:22">
      <c r="A71" s="111" t="s">
        <v>23</v>
      </c>
      <c r="B71" s="117">
        <f t="shared" ref="B71:U71" si="50">B59/B$52*100</f>
        <v>2.851486777926838</v>
      </c>
      <c r="C71" s="118">
        <f t="shared" si="50"/>
        <v>3.0016315448100501</v>
      </c>
      <c r="D71" s="118">
        <f t="shared" si="50"/>
        <v>2.8202163890084218</v>
      </c>
      <c r="E71" s="118">
        <f t="shared" si="50"/>
        <v>2.7300351809643573</v>
      </c>
      <c r="F71" s="236">
        <f t="shared" si="50"/>
        <v>2.8475504707125556</v>
      </c>
      <c r="G71" s="250">
        <f t="shared" si="50"/>
        <v>3.203056379048526</v>
      </c>
      <c r="H71" s="250">
        <f t="shared" si="50"/>
        <v>2.7841097077012953</v>
      </c>
      <c r="I71" s="250">
        <f t="shared" si="50"/>
        <v>2.8399451409414613</v>
      </c>
      <c r="J71" s="250">
        <f t="shared" si="50"/>
        <v>2.4725189813432094</v>
      </c>
      <c r="K71" s="250">
        <f t="shared" si="50"/>
        <v>2.8131743235457525</v>
      </c>
      <c r="L71" s="250">
        <f t="shared" si="50"/>
        <v>3.0264188792963025</v>
      </c>
      <c r="M71" s="250">
        <f t="shared" si="50"/>
        <v>2.9438043321217111</v>
      </c>
      <c r="N71" s="250">
        <f t="shared" si="50"/>
        <v>2.6304793300523892</v>
      </c>
      <c r="O71" s="250">
        <f t="shared" si="50"/>
        <v>2.7357854297269966</v>
      </c>
      <c r="P71" s="250">
        <f t="shared" si="50"/>
        <v>2.8230621860225775</v>
      </c>
      <c r="Q71" s="250">
        <f t="shared" si="50"/>
        <v>2.8342359864363336</v>
      </c>
      <c r="R71" s="250">
        <f t="shared" si="50"/>
        <v>2.9789243707529223</v>
      </c>
      <c r="S71" s="250">
        <f t="shared" si="50"/>
        <v>2.8343585918676855</v>
      </c>
      <c r="T71" s="250">
        <f t="shared" si="50"/>
        <v>3.122340821606342</v>
      </c>
      <c r="U71" s="266">
        <f t="shared" si="50"/>
        <v>2.9379783688688836</v>
      </c>
      <c r="V71" s="275"/>
    </row>
    <row r="72" spans="1:22">
      <c r="A72" s="100" t="s">
        <v>24</v>
      </c>
      <c r="B72" s="117">
        <f t="shared" ref="B72:U72" si="51">B60/B$52*100</f>
        <v>2.3528043212275112</v>
      </c>
      <c r="C72" s="118">
        <f t="shared" si="51"/>
        <v>2.3278153597517615</v>
      </c>
      <c r="D72" s="118">
        <f t="shared" si="51"/>
        <v>1.7618392164094998</v>
      </c>
      <c r="E72" s="118">
        <f t="shared" si="51"/>
        <v>3.1602447459425473</v>
      </c>
      <c r="F72" s="236">
        <f t="shared" si="51"/>
        <v>2.4118664317974927</v>
      </c>
      <c r="G72" s="250">
        <f t="shared" si="51"/>
        <v>3.4302739647786766</v>
      </c>
      <c r="H72" s="250">
        <f t="shared" si="51"/>
        <v>3.3082578876332063</v>
      </c>
      <c r="I72" s="250">
        <f t="shared" si="51"/>
        <v>3.08477351173355</v>
      </c>
      <c r="J72" s="250">
        <f t="shared" si="51"/>
        <v>4.0489450052764662</v>
      </c>
      <c r="K72" s="250">
        <f t="shared" si="51"/>
        <v>3.4693565191670612</v>
      </c>
      <c r="L72" s="250">
        <f t="shared" si="51"/>
        <v>3.1425215135084823</v>
      </c>
      <c r="M72" s="250">
        <f t="shared" si="51"/>
        <v>3.0611475939007384</v>
      </c>
      <c r="N72" s="250">
        <f t="shared" si="51"/>
        <v>3.0330596562946499</v>
      </c>
      <c r="O72" s="250">
        <f t="shared" si="51"/>
        <v>4.2703898220424676</v>
      </c>
      <c r="P72" s="250">
        <f t="shared" si="51"/>
        <v>3.3928326584761845</v>
      </c>
      <c r="Q72" s="250">
        <f t="shared" si="51"/>
        <v>4.1262402009718837</v>
      </c>
      <c r="R72" s="250">
        <f t="shared" si="51"/>
        <v>4.061132984506659</v>
      </c>
      <c r="S72" s="250">
        <f t="shared" si="51"/>
        <v>4.4236308867713969</v>
      </c>
      <c r="T72" s="250">
        <f t="shared" si="51"/>
        <v>4.9755698211761814</v>
      </c>
      <c r="U72" s="266">
        <f t="shared" si="51"/>
        <v>4.3776928991011452</v>
      </c>
      <c r="V72" s="275"/>
    </row>
    <row r="73" spans="1:22">
      <c r="A73" s="100" t="s">
        <v>25</v>
      </c>
      <c r="B73" s="117">
        <f t="shared" ref="B73:U73" si="52">B61/B$52*100</f>
        <v>0.18664722089931249</v>
      </c>
      <c r="C73" s="118">
        <f t="shared" si="52"/>
        <v>0.12609036136789709</v>
      </c>
      <c r="D73" s="118">
        <f t="shared" si="52"/>
        <v>0.24735011167803939</v>
      </c>
      <c r="E73" s="118">
        <f t="shared" si="52"/>
        <v>0.21738330451526702</v>
      </c>
      <c r="F73" s="236">
        <f t="shared" si="52"/>
        <v>0.1957844448454843</v>
      </c>
      <c r="G73" s="250">
        <f t="shared" si="52"/>
        <v>0.2396511910428141</v>
      </c>
      <c r="H73" s="250">
        <f t="shared" si="52"/>
        <v>0.2862597772002981</v>
      </c>
      <c r="I73" s="250">
        <f t="shared" si="52"/>
        <v>0.27587484874332985</v>
      </c>
      <c r="J73" s="250">
        <f t="shared" si="52"/>
        <v>0.19059462198594268</v>
      </c>
      <c r="K73" s="250">
        <f t="shared" si="52"/>
        <v>0.24827276538611906</v>
      </c>
      <c r="L73" s="250">
        <f t="shared" si="52"/>
        <v>0.12115624694575666</v>
      </c>
      <c r="M73" s="250">
        <f t="shared" si="52"/>
        <v>0.12638057974990285</v>
      </c>
      <c r="N73" s="250">
        <f t="shared" si="52"/>
        <v>0.11736528615653279</v>
      </c>
      <c r="O73" s="250">
        <f t="shared" si="52"/>
        <v>0.11988699898887765</v>
      </c>
      <c r="P73" s="250">
        <f t="shared" si="52"/>
        <v>0.12102079085324671</v>
      </c>
      <c r="Q73" s="250">
        <f t="shared" si="52"/>
        <v>0.2065446257709663</v>
      </c>
      <c r="R73" s="250">
        <f t="shared" si="52"/>
        <v>0.10316934221255775</v>
      </c>
      <c r="S73" s="250">
        <f t="shared" si="52"/>
        <v>0.24308890891922053</v>
      </c>
      <c r="T73" s="250">
        <f t="shared" si="52"/>
        <v>0.24920953419775091</v>
      </c>
      <c r="U73" s="266">
        <f t="shared" si="52"/>
        <v>0.1985192016777671</v>
      </c>
      <c r="V73" s="275"/>
    </row>
    <row r="74" spans="1:22">
      <c r="A74" s="101" t="s">
        <v>26</v>
      </c>
      <c r="B74" s="117">
        <f t="shared" ref="B74:U74" si="53">B62/B$52*100</f>
        <v>28.682135622427712</v>
      </c>
      <c r="C74" s="118">
        <f t="shared" si="53"/>
        <v>30.167382200961061</v>
      </c>
      <c r="D74" s="118">
        <f t="shared" si="53"/>
        <v>29.570046597405792</v>
      </c>
      <c r="E74" s="118">
        <f t="shared" si="53"/>
        <v>28.616466795693007</v>
      </c>
      <c r="F74" s="237">
        <f t="shared" si="53"/>
        <v>29.261946808203572</v>
      </c>
      <c r="G74" s="251">
        <f t="shared" si="53"/>
        <v>27.009811715509617</v>
      </c>
      <c r="H74" s="251">
        <f t="shared" si="53"/>
        <v>28.603103690497772</v>
      </c>
      <c r="I74" s="251">
        <f t="shared" si="53"/>
        <v>27.657802527226199</v>
      </c>
      <c r="J74" s="251">
        <f t="shared" si="53"/>
        <v>29.823976353463554</v>
      </c>
      <c r="K74" s="251">
        <f t="shared" si="53"/>
        <v>28.31176372250458</v>
      </c>
      <c r="L74" s="251">
        <f t="shared" si="53"/>
        <v>29.61155057361599</v>
      </c>
      <c r="M74" s="251">
        <f t="shared" si="53"/>
        <v>31.201273764945249</v>
      </c>
      <c r="N74" s="251">
        <f t="shared" si="53"/>
        <v>28.868792957215426</v>
      </c>
      <c r="O74" s="251">
        <f t="shared" si="53"/>
        <v>31.769895324570268</v>
      </c>
      <c r="P74" s="251">
        <f t="shared" si="53"/>
        <v>30.355771500552102</v>
      </c>
      <c r="Q74" s="251">
        <f t="shared" si="53"/>
        <v>33.136748839879317</v>
      </c>
      <c r="R74" s="251">
        <f t="shared" si="53"/>
        <v>32.79550771106279</v>
      </c>
      <c r="S74" s="251">
        <f t="shared" si="53"/>
        <v>34.997666669528144</v>
      </c>
      <c r="T74" s="251">
        <f t="shared" si="53"/>
        <v>35.484108403490445</v>
      </c>
      <c r="U74" s="267">
        <f t="shared" si="53"/>
        <v>34.046019587049159</v>
      </c>
      <c r="V74" s="275"/>
    </row>
    <row r="75" spans="1:22">
      <c r="A75" s="269" t="s">
        <v>31</v>
      </c>
      <c r="B75" s="68">
        <v>15569</v>
      </c>
      <c r="C75" s="69">
        <v>17724</v>
      </c>
      <c r="D75" s="69">
        <v>17368</v>
      </c>
      <c r="E75" s="69">
        <v>18757</v>
      </c>
      <c r="F75" s="122">
        <f t="shared" ref="F75:F85" si="54">B75+C75+D75+E75</f>
        <v>69418</v>
      </c>
      <c r="G75" s="123">
        <v>16504</v>
      </c>
      <c r="H75" s="123">
        <v>17853</v>
      </c>
      <c r="I75" s="123">
        <v>17704</v>
      </c>
      <c r="J75" s="123">
        <v>18175</v>
      </c>
      <c r="K75" s="123">
        <f t="shared" ref="K75:K85" si="55">G75+H75+I75+J75</f>
        <v>70236</v>
      </c>
      <c r="L75" s="123">
        <v>15630</v>
      </c>
      <c r="M75" s="123">
        <v>15916</v>
      </c>
      <c r="N75" s="123">
        <v>15987</v>
      </c>
      <c r="O75" s="123">
        <v>17464</v>
      </c>
      <c r="P75" s="123">
        <f t="shared" ref="P75:P85" si="56">L75+M75+N75+O75</f>
        <v>64997</v>
      </c>
      <c r="Q75" s="277">
        <v>14425</v>
      </c>
      <c r="R75" s="277">
        <v>14830</v>
      </c>
      <c r="S75" s="277">
        <v>13612</v>
      </c>
      <c r="T75" s="277">
        <v>12392</v>
      </c>
      <c r="U75" s="253">
        <f t="shared" ref="U75:U85" si="57">Q75+R75+S75+T75</f>
        <v>55259</v>
      </c>
      <c r="V75" s="275"/>
    </row>
    <row r="76" spans="1:22">
      <c r="A76" s="95" t="s">
        <v>17</v>
      </c>
      <c r="B76" s="70">
        <v>5634</v>
      </c>
      <c r="C76" s="36">
        <v>6703</v>
      </c>
      <c r="D76" s="36">
        <v>7137</v>
      </c>
      <c r="E76" s="36">
        <v>7123</v>
      </c>
      <c r="F76" s="126">
        <f t="shared" si="54"/>
        <v>26597</v>
      </c>
      <c r="G76" s="127">
        <v>6369</v>
      </c>
      <c r="H76" s="127">
        <v>6420</v>
      </c>
      <c r="I76" s="127">
        <v>6733</v>
      </c>
      <c r="J76" s="127">
        <v>6587</v>
      </c>
      <c r="K76" s="127">
        <f t="shared" si="55"/>
        <v>26109</v>
      </c>
      <c r="L76" s="127">
        <v>5452</v>
      </c>
      <c r="M76" s="127">
        <v>6201</v>
      </c>
      <c r="N76" s="127">
        <v>5988</v>
      </c>
      <c r="O76" s="127">
        <v>5619</v>
      </c>
      <c r="P76" s="127">
        <f t="shared" si="56"/>
        <v>23260</v>
      </c>
      <c r="Q76" s="278">
        <v>4037</v>
      </c>
      <c r="R76" s="278">
        <v>4693</v>
      </c>
      <c r="S76" s="278">
        <v>4083</v>
      </c>
      <c r="T76" s="278">
        <v>3032</v>
      </c>
      <c r="U76" s="254">
        <f t="shared" si="57"/>
        <v>15845</v>
      </c>
      <c r="V76" s="275"/>
    </row>
    <row r="77" spans="1:22">
      <c r="A77" s="108" t="s">
        <v>18</v>
      </c>
      <c r="B77" s="52">
        <v>4182.3112124299996</v>
      </c>
      <c r="C77" s="42">
        <v>5074.6971900000008</v>
      </c>
      <c r="D77" s="42">
        <v>5413.5841129999999</v>
      </c>
      <c r="E77" s="42">
        <v>5149.0236690000002</v>
      </c>
      <c r="F77" s="229">
        <f t="shared" si="54"/>
        <v>19819.61618443</v>
      </c>
      <c r="G77" s="35">
        <v>4520.5804360000002</v>
      </c>
      <c r="H77" s="35">
        <v>4250.3593490000003</v>
      </c>
      <c r="I77" s="35">
        <v>4407.9240280000004</v>
      </c>
      <c r="J77" s="35">
        <v>4449.82798</v>
      </c>
      <c r="K77" s="238">
        <f t="shared" si="55"/>
        <v>17628.691792999998</v>
      </c>
      <c r="L77" s="35">
        <v>3598.896839</v>
      </c>
      <c r="M77" s="35">
        <v>3995.6154810000003</v>
      </c>
      <c r="N77" s="35">
        <v>3821.5533050000004</v>
      </c>
      <c r="O77" s="35">
        <v>3661.1937419999999</v>
      </c>
      <c r="P77" s="238">
        <f t="shared" si="56"/>
        <v>15077.259366999999</v>
      </c>
      <c r="Q77" s="35">
        <v>2696.3276690000002</v>
      </c>
      <c r="R77" s="35">
        <v>3012.6274119999998</v>
      </c>
      <c r="S77" s="35">
        <v>2427.2389290000001</v>
      </c>
      <c r="T77" s="35">
        <v>1662.9699056100001</v>
      </c>
      <c r="U77" s="255">
        <f t="shared" si="57"/>
        <v>9799.1639156100009</v>
      </c>
      <c r="V77" s="275"/>
    </row>
    <row r="78" spans="1:22">
      <c r="A78" s="100" t="s">
        <v>19</v>
      </c>
      <c r="B78" s="96">
        <v>9935</v>
      </c>
      <c r="C78" s="97">
        <v>11021</v>
      </c>
      <c r="D78" s="97">
        <v>10231</v>
      </c>
      <c r="E78" s="97">
        <v>11634</v>
      </c>
      <c r="F78" s="126">
        <f t="shared" si="54"/>
        <v>42821</v>
      </c>
      <c r="G78" s="127">
        <f>G75-G76</f>
        <v>10135</v>
      </c>
      <c r="H78" s="127">
        <f>H75-H76</f>
        <v>11433</v>
      </c>
      <c r="I78" s="127">
        <f>I75-I76</f>
        <v>10971</v>
      </c>
      <c r="J78" s="127">
        <f>J75-J76</f>
        <v>11588</v>
      </c>
      <c r="K78" s="127">
        <f t="shared" si="55"/>
        <v>44127</v>
      </c>
      <c r="L78" s="127">
        <f>L75-L76</f>
        <v>10178</v>
      </c>
      <c r="M78" s="127">
        <f>M75-M76</f>
        <v>9715</v>
      </c>
      <c r="N78" s="127">
        <f>N75-N76</f>
        <v>9999</v>
      </c>
      <c r="O78" s="127">
        <f>O75-O76</f>
        <v>11845</v>
      </c>
      <c r="P78" s="127">
        <f t="shared" si="56"/>
        <v>41737</v>
      </c>
      <c r="Q78" s="127">
        <f>Q75-Q76</f>
        <v>10388</v>
      </c>
      <c r="R78" s="127">
        <f>R75-R76</f>
        <v>10137</v>
      </c>
      <c r="S78" s="127">
        <f>S75-S76</f>
        <v>9529</v>
      </c>
      <c r="T78" s="127">
        <f>T75-T76</f>
        <v>9360</v>
      </c>
      <c r="U78" s="254">
        <f t="shared" si="57"/>
        <v>39414</v>
      </c>
      <c r="V78" s="275"/>
    </row>
    <row r="79" spans="1:22">
      <c r="A79" s="100" t="s">
        <v>20</v>
      </c>
      <c r="B79" s="52">
        <v>4454.5208621399997</v>
      </c>
      <c r="C79" s="42">
        <v>5227.7783099999997</v>
      </c>
      <c r="D79" s="42">
        <v>4404.0787970000001</v>
      </c>
      <c r="E79" s="42">
        <v>4356.0524329999998</v>
      </c>
      <c r="F79" s="229">
        <f t="shared" si="54"/>
        <v>18442.430402139998</v>
      </c>
      <c r="G79" s="35">
        <v>3804.2305299999998</v>
      </c>
      <c r="H79" s="35">
        <v>4503.1234299999996</v>
      </c>
      <c r="I79" s="35">
        <v>4275.6962470000008</v>
      </c>
      <c r="J79" s="35">
        <v>4840.9062510000003</v>
      </c>
      <c r="K79" s="238">
        <f t="shared" si="55"/>
        <v>17423.956458000001</v>
      </c>
      <c r="L79" s="35">
        <v>4466.7030420000001</v>
      </c>
      <c r="M79" s="35">
        <v>4014.7834900000003</v>
      </c>
      <c r="N79" s="35">
        <v>3805.4819160000002</v>
      </c>
      <c r="O79" s="35">
        <v>4777.2207520000002</v>
      </c>
      <c r="P79" s="238">
        <f t="shared" si="56"/>
        <v>17064.189200000001</v>
      </c>
      <c r="Q79" s="35">
        <v>4876.3054176000005</v>
      </c>
      <c r="R79" s="35">
        <v>4500.977699</v>
      </c>
      <c r="S79" s="35">
        <v>3890.3235380000001</v>
      </c>
      <c r="T79" s="35">
        <v>3856.3126660000003</v>
      </c>
      <c r="U79" s="255">
        <f t="shared" si="57"/>
        <v>17123.919320600002</v>
      </c>
      <c r="V79" s="275"/>
    </row>
    <row r="80" spans="1:22">
      <c r="A80" s="100" t="s">
        <v>21</v>
      </c>
      <c r="B80" s="52">
        <v>4039.1515225499998</v>
      </c>
      <c r="C80" s="42">
        <v>4140.4482769999995</v>
      </c>
      <c r="D80" s="42">
        <v>4387.3243200000006</v>
      </c>
      <c r="E80" s="42">
        <v>5170.9035750000003</v>
      </c>
      <c r="F80" s="229">
        <f t="shared" si="54"/>
        <v>17737.82769455</v>
      </c>
      <c r="G80" s="35">
        <v>4398.411752</v>
      </c>
      <c r="H80" s="35">
        <v>4701.5254530000002</v>
      </c>
      <c r="I80" s="35">
        <v>4486.8661459999994</v>
      </c>
      <c r="J80" s="35">
        <v>4094.3412540000004</v>
      </c>
      <c r="K80" s="238">
        <f t="shared" si="55"/>
        <v>17681.144604999998</v>
      </c>
      <c r="L80" s="35">
        <v>4031.494471</v>
      </c>
      <c r="M80" s="35">
        <v>3847.3161090000003</v>
      </c>
      <c r="N80" s="35">
        <v>4335.1231189999999</v>
      </c>
      <c r="O80" s="35">
        <v>4599.0530010000002</v>
      </c>
      <c r="P80" s="238">
        <f t="shared" si="56"/>
        <v>16812.986700000001</v>
      </c>
      <c r="Q80" s="35">
        <v>3663.5251725400003</v>
      </c>
      <c r="R80" s="35">
        <v>3843.2092640000001</v>
      </c>
      <c r="S80" s="35">
        <v>3973.7269799999999</v>
      </c>
      <c r="T80" s="35">
        <v>3875.20559</v>
      </c>
      <c r="U80" s="255">
        <f t="shared" si="57"/>
        <v>15355.667006539999</v>
      </c>
      <c r="V80" s="275"/>
    </row>
    <row r="81" spans="1:22">
      <c r="A81" s="100" t="s">
        <v>22</v>
      </c>
      <c r="B81" s="52">
        <v>606.69214208000005</v>
      </c>
      <c r="C81" s="42">
        <v>677.548496</v>
      </c>
      <c r="D81" s="42">
        <v>679.06163399999991</v>
      </c>
      <c r="E81" s="42">
        <v>589.03127099999995</v>
      </c>
      <c r="F81" s="229">
        <f t="shared" si="54"/>
        <v>2552.3335430799998</v>
      </c>
      <c r="G81" s="35">
        <v>477.77631700000001</v>
      </c>
      <c r="H81" s="35">
        <v>703.43269799999996</v>
      </c>
      <c r="I81" s="35">
        <v>729.91010400000005</v>
      </c>
      <c r="J81" s="35">
        <v>696.55723499999999</v>
      </c>
      <c r="K81" s="238">
        <f t="shared" si="55"/>
        <v>2607.6763540000002</v>
      </c>
      <c r="L81" s="35">
        <v>519.23393099999998</v>
      </c>
      <c r="M81" s="35">
        <v>690.97842000000003</v>
      </c>
      <c r="N81" s="35">
        <v>464.24798499999997</v>
      </c>
      <c r="O81" s="35">
        <v>489.18021700000003</v>
      </c>
      <c r="P81" s="238">
        <f t="shared" si="56"/>
        <v>2163.6405530000002</v>
      </c>
      <c r="Q81" s="35">
        <v>420.11136567000005</v>
      </c>
      <c r="R81" s="35">
        <v>432.97873800000002</v>
      </c>
      <c r="S81" s="35">
        <v>296.24494699999997</v>
      </c>
      <c r="T81" s="35">
        <v>222.858599</v>
      </c>
      <c r="U81" s="255">
        <f t="shared" si="57"/>
        <v>1372.19364967</v>
      </c>
      <c r="V81" s="275"/>
    </row>
    <row r="82" spans="1:22">
      <c r="A82" s="111" t="s">
        <v>23</v>
      </c>
      <c r="B82" s="52">
        <v>267.12784771000003</v>
      </c>
      <c r="C82" s="42">
        <v>283.523056</v>
      </c>
      <c r="D82" s="42">
        <v>252.71756999999999</v>
      </c>
      <c r="E82" s="42">
        <v>310.38365099999999</v>
      </c>
      <c r="F82" s="229">
        <f t="shared" si="54"/>
        <v>1113.7521247099999</v>
      </c>
      <c r="G82" s="35">
        <v>239.12643299999999</v>
      </c>
      <c r="H82" s="35">
        <v>228.142315</v>
      </c>
      <c r="I82" s="35">
        <v>302.22002600000002</v>
      </c>
      <c r="J82" s="35">
        <v>245.23574299999999</v>
      </c>
      <c r="K82" s="238">
        <f t="shared" si="55"/>
        <v>1014.7245169999999</v>
      </c>
      <c r="L82" s="35">
        <v>201.838446</v>
      </c>
      <c r="M82" s="35">
        <v>272.933356</v>
      </c>
      <c r="N82" s="35">
        <v>195.923824</v>
      </c>
      <c r="O82" s="35">
        <v>217.57735099999999</v>
      </c>
      <c r="P82" s="238">
        <f t="shared" si="56"/>
        <v>888.27297699999997</v>
      </c>
      <c r="Q82" s="35">
        <v>123.77803999999999</v>
      </c>
      <c r="R82" s="35">
        <v>228.26791699999998</v>
      </c>
      <c r="S82" s="35">
        <v>157.47051110000001</v>
      </c>
      <c r="T82" s="35">
        <v>158.41030600000002</v>
      </c>
      <c r="U82" s="255">
        <f t="shared" si="57"/>
        <v>667.92677409999999</v>
      </c>
      <c r="V82" s="275"/>
    </row>
    <row r="83" spans="1:22">
      <c r="A83" s="100" t="s">
        <v>24</v>
      </c>
      <c r="B83" s="52">
        <v>663.75274480999997</v>
      </c>
      <c r="C83" s="42">
        <v>744.72686699999997</v>
      </c>
      <c r="D83" s="42">
        <v>516.80640200000005</v>
      </c>
      <c r="E83" s="42">
        <v>1281.9615490000001</v>
      </c>
      <c r="F83" s="229">
        <f t="shared" si="54"/>
        <v>3207.2475628100001</v>
      </c>
      <c r="G83" s="35">
        <v>1250.570172</v>
      </c>
      <c r="H83" s="35">
        <v>1321.8191959999999</v>
      </c>
      <c r="I83" s="35">
        <v>1257.5574609999999</v>
      </c>
      <c r="J83" s="35">
        <v>1693.3666939999998</v>
      </c>
      <c r="K83" s="238">
        <f t="shared" si="55"/>
        <v>5523.3135229999998</v>
      </c>
      <c r="L83" s="35">
        <v>1022.0526149999999</v>
      </c>
      <c r="M83" s="35">
        <v>1012.983113</v>
      </c>
      <c r="N83" s="35">
        <v>1240.2421079999999</v>
      </c>
      <c r="O83" s="35">
        <v>1819.4775020000002</v>
      </c>
      <c r="P83" s="238">
        <f t="shared" si="56"/>
        <v>5094.7553379999999</v>
      </c>
      <c r="Q83" s="35">
        <v>1290.3724018399998</v>
      </c>
      <c r="R83" s="35">
        <v>1232.3116459999999</v>
      </c>
      <c r="S83" s="35">
        <v>1266.8260949999999</v>
      </c>
      <c r="T83" s="35">
        <v>1309.0239199999999</v>
      </c>
      <c r="U83" s="255">
        <f t="shared" si="57"/>
        <v>5098.5340628399999</v>
      </c>
      <c r="V83" s="275"/>
    </row>
    <row r="84" spans="1:22">
      <c r="A84" s="100" t="s">
        <v>25</v>
      </c>
      <c r="B84" s="52">
        <v>5.1669864199999997</v>
      </c>
      <c r="C84" s="42">
        <v>6.1175810000000004</v>
      </c>
      <c r="D84" s="42">
        <v>9.6184330000000013</v>
      </c>
      <c r="E84" s="42">
        <v>8.8772129999999994</v>
      </c>
      <c r="F84" s="229">
        <f t="shared" si="54"/>
        <v>29.780213420000003</v>
      </c>
      <c r="G84" s="35">
        <v>7.9705200000000005</v>
      </c>
      <c r="H84" s="35">
        <v>10.812749999999999</v>
      </c>
      <c r="I84" s="35">
        <v>12.787716</v>
      </c>
      <c r="J84" s="35">
        <v>19.345378</v>
      </c>
      <c r="K84" s="238">
        <f t="shared" si="55"/>
        <v>50.916364000000002</v>
      </c>
      <c r="L84" s="35">
        <v>11.385114</v>
      </c>
      <c r="M84" s="35">
        <v>9.2513089999999991</v>
      </c>
      <c r="N84" s="35">
        <v>10.479263999999999</v>
      </c>
      <c r="O84" s="35">
        <v>8.9352909999999994</v>
      </c>
      <c r="P84" s="238">
        <f t="shared" si="56"/>
        <v>40.050978000000001</v>
      </c>
      <c r="Q84" s="35">
        <v>3.8999950000000001</v>
      </c>
      <c r="R84" s="35">
        <v>5.4425590000000001</v>
      </c>
      <c r="S84" s="35">
        <v>5.3542179999999995</v>
      </c>
      <c r="T84" s="35">
        <v>8.7725100000000005</v>
      </c>
      <c r="U84" s="255">
        <f t="shared" si="57"/>
        <v>23.469282</v>
      </c>
      <c r="V84" s="275"/>
    </row>
    <row r="85" spans="1:22">
      <c r="A85" s="101" t="s">
        <v>26</v>
      </c>
      <c r="B85" s="219">
        <v>4337.0544908699994</v>
      </c>
      <c r="C85" s="271">
        <v>5117.6325640000005</v>
      </c>
      <c r="D85" s="271">
        <v>4305.0732180000005</v>
      </c>
      <c r="E85" s="271">
        <v>4261.7302159999999</v>
      </c>
      <c r="F85" s="230">
        <f t="shared" si="54"/>
        <v>18021.49048887</v>
      </c>
      <c r="G85" s="34">
        <v>3791.885256</v>
      </c>
      <c r="H85" s="34">
        <v>4370.4394230000007</v>
      </c>
      <c r="I85" s="34">
        <v>4203.2101229999998</v>
      </c>
      <c r="J85" s="34">
        <v>4758.1591840000001</v>
      </c>
      <c r="K85" s="239">
        <f t="shared" si="55"/>
        <v>17123.693986000002</v>
      </c>
      <c r="L85" s="34">
        <v>4392.1853779999992</v>
      </c>
      <c r="M85" s="34">
        <v>3942.396272</v>
      </c>
      <c r="N85" s="34">
        <v>3701.3163949999998</v>
      </c>
      <c r="O85" s="34">
        <v>4722.7167989999998</v>
      </c>
      <c r="P85" s="239">
        <f t="shared" si="56"/>
        <v>16758.614844</v>
      </c>
      <c r="Q85" s="34">
        <v>4895.2750569999998</v>
      </c>
      <c r="R85" s="34">
        <v>4523.7248855600001</v>
      </c>
      <c r="S85" s="34">
        <v>3865.1317710000003</v>
      </c>
      <c r="T85" s="34">
        <v>3720.5452559999999</v>
      </c>
      <c r="U85" s="256">
        <f t="shared" si="57"/>
        <v>17004.676969560001</v>
      </c>
      <c r="V85" s="275"/>
    </row>
    <row r="86" spans="1:22" ht="13.5">
      <c r="A86" s="299" t="s">
        <v>27</v>
      </c>
      <c r="B86" s="104"/>
      <c r="C86" s="105"/>
      <c r="D86" s="105"/>
      <c r="E86" s="105"/>
      <c r="F86" s="231"/>
      <c r="G86" s="247"/>
      <c r="H86" s="247"/>
      <c r="I86" s="247"/>
      <c r="J86" s="247"/>
      <c r="K86" s="247"/>
      <c r="L86" s="247"/>
      <c r="M86" s="247"/>
      <c r="N86" s="247"/>
      <c r="O86" s="247"/>
      <c r="P86" s="247"/>
      <c r="Q86" s="247"/>
      <c r="R86" s="247"/>
      <c r="S86" s="247"/>
      <c r="T86" s="247"/>
      <c r="U86" s="257"/>
      <c r="V86" s="275"/>
    </row>
    <row r="87" spans="1:22">
      <c r="A87" s="171" t="s">
        <v>28</v>
      </c>
      <c r="B87" s="117">
        <v>100</v>
      </c>
      <c r="C87" s="118">
        <v>100</v>
      </c>
      <c r="D87" s="118">
        <v>100</v>
      </c>
      <c r="E87" s="118">
        <v>100</v>
      </c>
      <c r="F87" s="236">
        <v>100</v>
      </c>
      <c r="G87" s="250">
        <v>100</v>
      </c>
      <c r="H87" s="250">
        <v>100</v>
      </c>
      <c r="I87" s="250">
        <v>100</v>
      </c>
      <c r="J87" s="250">
        <v>100</v>
      </c>
      <c r="K87" s="250">
        <v>100</v>
      </c>
      <c r="L87" s="250">
        <v>100</v>
      </c>
      <c r="M87" s="250">
        <v>100</v>
      </c>
      <c r="N87" s="250">
        <v>100</v>
      </c>
      <c r="O87" s="250">
        <v>100</v>
      </c>
      <c r="P87" s="250">
        <v>100</v>
      </c>
      <c r="Q87" s="250">
        <v>100</v>
      </c>
      <c r="R87" s="250">
        <v>100</v>
      </c>
      <c r="S87" s="250">
        <v>100</v>
      </c>
      <c r="T87" s="250">
        <v>100</v>
      </c>
      <c r="U87" s="266">
        <v>100</v>
      </c>
      <c r="V87" s="275"/>
    </row>
    <row r="88" spans="1:22">
      <c r="A88" s="95" t="s">
        <v>17</v>
      </c>
      <c r="B88" s="117">
        <f t="shared" ref="B88:U88" si="58">B76/B$75*100</f>
        <v>36.18729526623418</v>
      </c>
      <c r="C88" s="118">
        <f t="shared" si="58"/>
        <v>37.818776799819453</v>
      </c>
      <c r="D88" s="118">
        <f t="shared" si="58"/>
        <v>41.092814371257482</v>
      </c>
      <c r="E88" s="118">
        <f t="shared" si="58"/>
        <v>37.975155941781736</v>
      </c>
      <c r="F88" s="236">
        <f t="shared" si="58"/>
        <v>38.314270074044195</v>
      </c>
      <c r="G88" s="250">
        <f t="shared" si="58"/>
        <v>38.590644692195831</v>
      </c>
      <c r="H88" s="250">
        <f t="shared" si="58"/>
        <v>35.960342799529492</v>
      </c>
      <c r="I88" s="250">
        <f t="shared" si="58"/>
        <v>38.030953456845914</v>
      </c>
      <c r="J88" s="250">
        <f t="shared" si="58"/>
        <v>36.242090784044017</v>
      </c>
      <c r="K88" s="250">
        <f t="shared" si="58"/>
        <v>37.173244490005125</v>
      </c>
      <c r="L88" s="250">
        <f t="shared" si="58"/>
        <v>34.881637875879719</v>
      </c>
      <c r="M88" s="250">
        <f t="shared" si="58"/>
        <v>38.960794169389295</v>
      </c>
      <c r="N88" s="250">
        <f t="shared" si="58"/>
        <v>37.455432538937892</v>
      </c>
      <c r="O88" s="250">
        <f t="shared" si="58"/>
        <v>32.174759505267978</v>
      </c>
      <c r="P88" s="250">
        <f t="shared" si="58"/>
        <v>35.786267058479623</v>
      </c>
      <c r="Q88" s="250">
        <f t="shared" si="58"/>
        <v>27.986135181975737</v>
      </c>
      <c r="R88" s="250">
        <f t="shared" si="58"/>
        <v>31.645313553607551</v>
      </c>
      <c r="S88" s="250">
        <f t="shared" si="58"/>
        <v>29.995592124595944</v>
      </c>
      <c r="T88" s="250">
        <f t="shared" si="58"/>
        <v>24.46739832149774</v>
      </c>
      <c r="U88" s="266">
        <f t="shared" si="58"/>
        <v>28.674062143723194</v>
      </c>
      <c r="V88" s="275"/>
    </row>
    <row r="89" spans="1:22">
      <c r="A89" s="108" t="s">
        <v>18</v>
      </c>
      <c r="B89" s="117">
        <f t="shared" ref="B89:U89" si="59">B77/B$75*100</f>
        <v>26.863068998843854</v>
      </c>
      <c r="C89" s="118">
        <f t="shared" si="59"/>
        <v>28.63178283683142</v>
      </c>
      <c r="D89" s="118">
        <f t="shared" si="59"/>
        <v>31.16987628397052</v>
      </c>
      <c r="E89" s="118">
        <f t="shared" si="59"/>
        <v>27.451211115850082</v>
      </c>
      <c r="F89" s="236">
        <f t="shared" si="59"/>
        <v>28.551119571912189</v>
      </c>
      <c r="G89" s="250">
        <f t="shared" si="59"/>
        <v>27.390816989820649</v>
      </c>
      <c r="H89" s="250">
        <f t="shared" si="59"/>
        <v>23.807535702683026</v>
      </c>
      <c r="I89" s="250">
        <f t="shared" si="59"/>
        <v>24.897898938093089</v>
      </c>
      <c r="J89" s="250">
        <f t="shared" si="59"/>
        <v>24.483235103163686</v>
      </c>
      <c r="K89" s="250">
        <f t="shared" si="59"/>
        <v>25.099225173700095</v>
      </c>
      <c r="L89" s="250">
        <f t="shared" si="59"/>
        <v>23.025571586692259</v>
      </c>
      <c r="M89" s="250">
        <f t="shared" si="59"/>
        <v>25.104394829102795</v>
      </c>
      <c r="N89" s="250">
        <f t="shared" si="59"/>
        <v>23.90413026208795</v>
      </c>
      <c r="O89" s="250">
        <f t="shared" si="59"/>
        <v>20.964233520384791</v>
      </c>
      <c r="P89" s="250">
        <f t="shared" si="59"/>
        <v>23.196854265581486</v>
      </c>
      <c r="Q89" s="250">
        <f t="shared" si="59"/>
        <v>18.692046232235704</v>
      </c>
      <c r="R89" s="250">
        <f t="shared" si="59"/>
        <v>20.31441275792313</v>
      </c>
      <c r="S89" s="250">
        <f t="shared" si="59"/>
        <v>17.831611291507492</v>
      </c>
      <c r="T89" s="250">
        <f t="shared" si="59"/>
        <v>13.419705500403486</v>
      </c>
      <c r="U89" s="266">
        <f t="shared" si="59"/>
        <v>17.733154627499594</v>
      </c>
      <c r="V89" s="275"/>
    </row>
    <row r="90" spans="1:22">
      <c r="A90" s="100" t="s">
        <v>19</v>
      </c>
      <c r="B90" s="117">
        <f t="shared" ref="B90:U90" si="60">B78/B$75*100</f>
        <v>63.812704733765813</v>
      </c>
      <c r="C90" s="118">
        <f t="shared" si="60"/>
        <v>62.181223200180547</v>
      </c>
      <c r="D90" s="118">
        <f t="shared" si="60"/>
        <v>58.907185628742518</v>
      </c>
      <c r="E90" s="118">
        <f t="shared" si="60"/>
        <v>62.024844058218264</v>
      </c>
      <c r="F90" s="236">
        <f t="shared" si="60"/>
        <v>61.685729925955798</v>
      </c>
      <c r="G90" s="250">
        <f t="shared" si="60"/>
        <v>61.409355307804169</v>
      </c>
      <c r="H90" s="250">
        <f t="shared" si="60"/>
        <v>64.039657200470515</v>
      </c>
      <c r="I90" s="250">
        <f t="shared" si="60"/>
        <v>61.969046543154093</v>
      </c>
      <c r="J90" s="250">
        <f t="shared" si="60"/>
        <v>63.757909215955991</v>
      </c>
      <c r="K90" s="250">
        <f t="shared" si="60"/>
        <v>62.826755509994868</v>
      </c>
      <c r="L90" s="250">
        <f t="shared" si="60"/>
        <v>65.118362124120281</v>
      </c>
      <c r="M90" s="250">
        <f t="shared" si="60"/>
        <v>61.039205830610712</v>
      </c>
      <c r="N90" s="250">
        <f t="shared" si="60"/>
        <v>62.544567461062115</v>
      </c>
      <c r="O90" s="250">
        <f t="shared" si="60"/>
        <v>67.825240494732014</v>
      </c>
      <c r="P90" s="250">
        <f t="shared" si="60"/>
        <v>64.213732941520377</v>
      </c>
      <c r="Q90" s="250">
        <f t="shared" si="60"/>
        <v>72.01386481802426</v>
      </c>
      <c r="R90" s="250">
        <f t="shared" si="60"/>
        <v>68.354686446392449</v>
      </c>
      <c r="S90" s="250">
        <f t="shared" si="60"/>
        <v>70.004407875404056</v>
      </c>
      <c r="T90" s="250">
        <f t="shared" si="60"/>
        <v>75.53260167850226</v>
      </c>
      <c r="U90" s="266">
        <f t="shared" si="60"/>
        <v>71.325937856276809</v>
      </c>
      <c r="V90" s="275"/>
    </row>
    <row r="91" spans="1:22" ht="12.75" customHeight="1">
      <c r="A91" s="100" t="s">
        <v>20</v>
      </c>
      <c r="B91" s="117">
        <f t="shared" ref="B91:U91" si="61">B79/B$75*100</f>
        <v>28.611477051448393</v>
      </c>
      <c r="C91" s="118">
        <f t="shared" si="61"/>
        <v>29.49547681110359</v>
      </c>
      <c r="D91" s="118">
        <f t="shared" si="61"/>
        <v>25.357432041685861</v>
      </c>
      <c r="E91" s="118">
        <f t="shared" si="61"/>
        <v>23.223609495121821</v>
      </c>
      <c r="F91" s="236">
        <f t="shared" si="61"/>
        <v>26.567216575153417</v>
      </c>
      <c r="G91" s="250">
        <f t="shared" si="61"/>
        <v>23.05035464129908</v>
      </c>
      <c r="H91" s="250">
        <f t="shared" si="61"/>
        <v>25.223343023581467</v>
      </c>
      <c r="I91" s="250">
        <f t="shared" si="61"/>
        <v>24.151018114550389</v>
      </c>
      <c r="J91" s="250">
        <f t="shared" si="61"/>
        <v>26.6349724951857</v>
      </c>
      <c r="K91" s="250">
        <f t="shared" si="61"/>
        <v>24.807728882624296</v>
      </c>
      <c r="L91" s="250">
        <f t="shared" si="61"/>
        <v>28.577754587332056</v>
      </c>
      <c r="M91" s="250">
        <f t="shared" si="61"/>
        <v>25.224827155064091</v>
      </c>
      <c r="N91" s="250">
        <f t="shared" si="61"/>
        <v>23.803602401951586</v>
      </c>
      <c r="O91" s="250">
        <f t="shared" si="61"/>
        <v>27.354676775080165</v>
      </c>
      <c r="P91" s="250">
        <f t="shared" si="61"/>
        <v>26.25381048356078</v>
      </c>
      <c r="Q91" s="250">
        <f t="shared" si="61"/>
        <v>33.804543622876956</v>
      </c>
      <c r="R91" s="250">
        <f t="shared" si="61"/>
        <v>30.350490215778827</v>
      </c>
      <c r="S91" s="250">
        <f t="shared" si="61"/>
        <v>28.580102394945641</v>
      </c>
      <c r="T91" s="250">
        <f t="shared" si="61"/>
        <v>31.119372708198838</v>
      </c>
      <c r="U91" s="266">
        <f t="shared" si="61"/>
        <v>30.988471236540661</v>
      </c>
      <c r="V91" s="275"/>
    </row>
    <row r="92" spans="1:22">
      <c r="A92" s="100" t="s">
        <v>21</v>
      </c>
      <c r="B92" s="117">
        <f t="shared" ref="B92:U92" si="62">B80/B$75*100</f>
        <v>25.943551432654633</v>
      </c>
      <c r="C92" s="118">
        <f t="shared" si="62"/>
        <v>23.360687638230644</v>
      </c>
      <c r="D92" s="118">
        <f t="shared" si="62"/>
        <v>25.260964532473519</v>
      </c>
      <c r="E92" s="118">
        <f t="shared" si="62"/>
        <v>27.567860398784454</v>
      </c>
      <c r="F92" s="236">
        <f t="shared" si="62"/>
        <v>25.552202158734044</v>
      </c>
      <c r="G92" s="250">
        <f t="shared" si="62"/>
        <v>26.650580174503151</v>
      </c>
      <c r="H92" s="250">
        <f t="shared" si="62"/>
        <v>26.334652176104857</v>
      </c>
      <c r="I92" s="250">
        <f t="shared" si="62"/>
        <v>25.343798836421144</v>
      </c>
      <c r="J92" s="250">
        <f t="shared" si="62"/>
        <v>22.527324643741405</v>
      </c>
      <c r="K92" s="250">
        <f t="shared" si="62"/>
        <v>25.173905981263168</v>
      </c>
      <c r="L92" s="250">
        <f t="shared" si="62"/>
        <v>25.793310754958416</v>
      </c>
      <c r="M92" s="250">
        <f t="shared" si="62"/>
        <v>24.172631999246043</v>
      </c>
      <c r="N92" s="250">
        <f t="shared" si="62"/>
        <v>27.116551691999746</v>
      </c>
      <c r="O92" s="250">
        <f t="shared" si="62"/>
        <v>26.334476643380672</v>
      </c>
      <c r="P92" s="250">
        <f t="shared" si="62"/>
        <v>25.867327261258215</v>
      </c>
      <c r="Q92" s="250">
        <f t="shared" si="62"/>
        <v>25.397054922287698</v>
      </c>
      <c r="R92" s="250">
        <f t="shared" si="62"/>
        <v>25.915099554956171</v>
      </c>
      <c r="S92" s="250">
        <f t="shared" si="62"/>
        <v>29.192822362621218</v>
      </c>
      <c r="T92" s="250">
        <f t="shared" si="62"/>
        <v>31.27183336023241</v>
      </c>
      <c r="U92" s="266">
        <f t="shared" si="62"/>
        <v>27.788535815957584</v>
      </c>
      <c r="V92" s="275"/>
    </row>
    <row r="93" spans="1:22">
      <c r="A93" s="100" t="s">
        <v>22</v>
      </c>
      <c r="B93" s="117">
        <f t="shared" ref="B93:U93" si="63">B81/B$75*100</f>
        <v>3.8967958255507744</v>
      </c>
      <c r="C93" s="118">
        <f t="shared" si="63"/>
        <v>3.8227741819002481</v>
      </c>
      <c r="D93" s="118">
        <f t="shared" si="63"/>
        <v>3.9098435859051124</v>
      </c>
      <c r="E93" s="118">
        <f t="shared" si="63"/>
        <v>3.1403277229834194</v>
      </c>
      <c r="F93" s="236">
        <f t="shared" si="63"/>
        <v>3.6767604124002413</v>
      </c>
      <c r="G93" s="250">
        <f t="shared" si="63"/>
        <v>2.8949122455162386</v>
      </c>
      <c r="H93" s="250">
        <f t="shared" si="63"/>
        <v>3.940137220635187</v>
      </c>
      <c r="I93" s="250">
        <f t="shared" si="63"/>
        <v>4.1228541798463629</v>
      </c>
      <c r="J93" s="250">
        <f t="shared" si="63"/>
        <v>3.8325019807427787</v>
      </c>
      <c r="K93" s="250">
        <f t="shared" si="63"/>
        <v>3.7127347143914804</v>
      </c>
      <c r="L93" s="250">
        <f t="shared" si="63"/>
        <v>3.3220341074856043</v>
      </c>
      <c r="M93" s="250">
        <f t="shared" si="63"/>
        <v>4.341407514450867</v>
      </c>
      <c r="N93" s="250">
        <f t="shared" si="63"/>
        <v>2.9039093325827232</v>
      </c>
      <c r="O93" s="250">
        <f t="shared" si="63"/>
        <v>2.8010777427851581</v>
      </c>
      <c r="P93" s="250">
        <f t="shared" si="63"/>
        <v>3.3288314122190257</v>
      </c>
      <c r="Q93" s="250">
        <f t="shared" si="63"/>
        <v>2.9123838174696712</v>
      </c>
      <c r="R93" s="250">
        <f t="shared" si="63"/>
        <v>2.9196138772757925</v>
      </c>
      <c r="S93" s="250">
        <f t="shared" si="63"/>
        <v>2.1763513590949159</v>
      </c>
      <c r="T93" s="250">
        <f t="shared" si="63"/>
        <v>1.7984070287282117</v>
      </c>
      <c r="U93" s="266">
        <f t="shared" si="63"/>
        <v>2.4832039118876565</v>
      </c>
      <c r="V93" s="275"/>
    </row>
    <row r="94" spans="1:22">
      <c r="A94" s="111" t="s">
        <v>23</v>
      </c>
      <c r="B94" s="117">
        <f t="shared" ref="B94:U94" si="64">B82/B$75*100</f>
        <v>1.7157675361937186</v>
      </c>
      <c r="C94" s="118">
        <f t="shared" si="64"/>
        <v>1.5996561498533062</v>
      </c>
      <c r="D94" s="118">
        <f t="shared" si="64"/>
        <v>1.4550758291110089</v>
      </c>
      <c r="E94" s="118">
        <f t="shared" si="64"/>
        <v>1.6547616943007943</v>
      </c>
      <c r="F94" s="236">
        <f t="shared" si="64"/>
        <v>1.6044140204413839</v>
      </c>
      <c r="G94" s="250">
        <f t="shared" si="64"/>
        <v>1.4488998606398449</v>
      </c>
      <c r="H94" s="250">
        <f t="shared" si="64"/>
        <v>1.2778934352769842</v>
      </c>
      <c r="I94" s="250">
        <f t="shared" si="64"/>
        <v>1.707071995029372</v>
      </c>
      <c r="J94" s="250">
        <f t="shared" si="64"/>
        <v>1.349302574965612</v>
      </c>
      <c r="K94" s="250">
        <f t="shared" si="64"/>
        <v>1.4447356298764165</v>
      </c>
      <c r="L94" s="250">
        <f t="shared" si="64"/>
        <v>1.2913528214971211</v>
      </c>
      <c r="M94" s="250">
        <f t="shared" si="64"/>
        <v>1.7148363659210857</v>
      </c>
      <c r="N94" s="250">
        <f t="shared" si="64"/>
        <v>1.2255196347031962</v>
      </c>
      <c r="O94" s="250">
        <f t="shared" si="64"/>
        <v>1.2458620648190564</v>
      </c>
      <c r="P94" s="250">
        <f t="shared" si="64"/>
        <v>1.36663688631783</v>
      </c>
      <c r="Q94" s="250">
        <f t="shared" si="64"/>
        <v>0.85807999999999995</v>
      </c>
      <c r="R94" s="250">
        <f t="shared" si="64"/>
        <v>1.53923072825354</v>
      </c>
      <c r="S94" s="250">
        <f t="shared" si="64"/>
        <v>1.1568506545694976</v>
      </c>
      <c r="T94" s="250">
        <f t="shared" si="64"/>
        <v>1.2783271949644934</v>
      </c>
      <c r="U94" s="266">
        <f t="shared" si="64"/>
        <v>1.2087203425686315</v>
      </c>
      <c r="V94" s="275"/>
    </row>
    <row r="95" spans="1:22">
      <c r="A95" s="100" t="s">
        <v>24</v>
      </c>
      <c r="B95" s="117">
        <f t="shared" ref="B95:U95" si="65">B83/B$75*100</f>
        <v>4.2632972240349414</v>
      </c>
      <c r="C95" s="118">
        <f t="shared" si="65"/>
        <v>4.2017990690589029</v>
      </c>
      <c r="D95" s="118">
        <f t="shared" si="65"/>
        <v>2.97562414785813</v>
      </c>
      <c r="E95" s="118">
        <f t="shared" si="65"/>
        <v>6.8345766860372139</v>
      </c>
      <c r="F95" s="236">
        <f t="shared" si="65"/>
        <v>4.6201958610302807</v>
      </c>
      <c r="G95" s="250">
        <f t="shared" si="65"/>
        <v>7.5773762239457101</v>
      </c>
      <c r="H95" s="250">
        <f t="shared" si="65"/>
        <v>7.4039052036072359</v>
      </c>
      <c r="I95" s="250">
        <f t="shared" si="65"/>
        <v>7.1032391606416629</v>
      </c>
      <c r="J95" s="250">
        <f t="shared" si="65"/>
        <v>9.3170106960110033</v>
      </c>
      <c r="K95" s="250">
        <f t="shared" si="65"/>
        <v>7.8639351942024023</v>
      </c>
      <c r="L95" s="250">
        <f t="shared" si="65"/>
        <v>6.5390442418426105</v>
      </c>
      <c r="M95" s="250">
        <f t="shared" si="65"/>
        <v>6.364558387785876</v>
      </c>
      <c r="N95" s="250">
        <f t="shared" si="65"/>
        <v>7.7578164008256705</v>
      </c>
      <c r="O95" s="250">
        <f t="shared" si="65"/>
        <v>10.418446530004582</v>
      </c>
      <c r="P95" s="250">
        <f t="shared" si="65"/>
        <v>7.838446909857379</v>
      </c>
      <c r="Q95" s="250">
        <f t="shared" si="65"/>
        <v>8.9453892675216622</v>
      </c>
      <c r="R95" s="250">
        <f t="shared" si="65"/>
        <v>8.3095862845583266</v>
      </c>
      <c r="S95" s="250">
        <f t="shared" si="65"/>
        <v>9.3066859756097546</v>
      </c>
      <c r="T95" s="250">
        <f t="shared" si="65"/>
        <v>10.563459651387991</v>
      </c>
      <c r="U95" s="266">
        <f t="shared" si="65"/>
        <v>9.2266129731627426</v>
      </c>
      <c r="V95" s="275"/>
    </row>
    <row r="96" spans="1:22">
      <c r="A96" s="100" t="s">
        <v>25</v>
      </c>
      <c r="B96" s="117">
        <f t="shared" ref="B96:U96" si="66">B84/B$75*100</f>
        <v>3.3187657653028453E-2</v>
      </c>
      <c r="C96" s="118">
        <f t="shared" si="66"/>
        <v>3.4515803430376892E-2</v>
      </c>
      <c r="D96" s="118">
        <f t="shared" si="66"/>
        <v>5.5380199216950719E-2</v>
      </c>
      <c r="E96" s="118">
        <f t="shared" si="66"/>
        <v>4.7327467078957186E-2</v>
      </c>
      <c r="F96" s="236">
        <f t="shared" si="66"/>
        <v>4.2899843585237261E-2</v>
      </c>
      <c r="G96" s="250">
        <f t="shared" si="66"/>
        <v>4.8294474066892877E-2</v>
      </c>
      <c r="H96" s="250">
        <f t="shared" si="66"/>
        <v>6.0565451184674844E-2</v>
      </c>
      <c r="I96" s="250">
        <f t="shared" si="66"/>
        <v>7.2230659737912331E-2</v>
      </c>
      <c r="J96" s="250">
        <f t="shared" si="66"/>
        <v>0.10643949381017882</v>
      </c>
      <c r="K96" s="250">
        <f t="shared" si="66"/>
        <v>7.2493257019192431E-2</v>
      </c>
      <c r="L96" s="250">
        <f t="shared" si="66"/>
        <v>7.2841420345489447E-2</v>
      </c>
      <c r="M96" s="250">
        <f t="shared" si="66"/>
        <v>5.8125841920080412E-2</v>
      </c>
      <c r="N96" s="250">
        <f t="shared" si="66"/>
        <v>6.554865828485644E-2</v>
      </c>
      <c r="O96" s="250">
        <f t="shared" si="66"/>
        <v>5.1164057489693077E-2</v>
      </c>
      <c r="P96" s="250">
        <f t="shared" si="66"/>
        <v>6.1619733218456235E-2</v>
      </c>
      <c r="Q96" s="250">
        <f t="shared" si="66"/>
        <v>2.703636048526863E-2</v>
      </c>
      <c r="R96" s="250">
        <f t="shared" si="66"/>
        <v>3.6699656102494947E-2</v>
      </c>
      <c r="S96" s="250">
        <f t="shared" si="66"/>
        <v>3.9334543050249776E-2</v>
      </c>
      <c r="T96" s="250">
        <f t="shared" si="66"/>
        <v>7.0791720464816021E-2</v>
      </c>
      <c r="U96" s="266">
        <f t="shared" si="66"/>
        <v>4.247142004017445E-2</v>
      </c>
      <c r="V96" s="275"/>
    </row>
    <row r="97" spans="1:22" ht="12.75" customHeight="1">
      <c r="A97" s="101" t="s">
        <v>26</v>
      </c>
      <c r="B97" s="119">
        <f t="shared" ref="B97:U97" si="67">B85/B$75*100</f>
        <v>27.856988187231028</v>
      </c>
      <c r="C97" s="120">
        <f t="shared" si="67"/>
        <v>28.874027104491091</v>
      </c>
      <c r="D97" s="120">
        <f t="shared" si="67"/>
        <v>24.787386100875175</v>
      </c>
      <c r="E97" s="120">
        <f t="shared" si="67"/>
        <v>22.720745407048035</v>
      </c>
      <c r="F97" s="237">
        <f t="shared" si="67"/>
        <v>25.96083218887032</v>
      </c>
      <c r="G97" s="251">
        <f t="shared" si="67"/>
        <v>22.975552932622396</v>
      </c>
      <c r="H97" s="251">
        <f t="shared" si="67"/>
        <v>24.480140161317429</v>
      </c>
      <c r="I97" s="251">
        <f t="shared" si="67"/>
        <v>23.741584517623135</v>
      </c>
      <c r="J97" s="251">
        <f t="shared" si="67"/>
        <v>26.179692896836315</v>
      </c>
      <c r="K97" s="251">
        <f t="shared" si="67"/>
        <v>24.380223796913267</v>
      </c>
      <c r="L97" s="251">
        <f t="shared" si="67"/>
        <v>28.100994101087647</v>
      </c>
      <c r="M97" s="251">
        <f t="shared" si="67"/>
        <v>24.770019301331992</v>
      </c>
      <c r="N97" s="251">
        <f t="shared" si="67"/>
        <v>23.152038500031274</v>
      </c>
      <c r="O97" s="251">
        <f t="shared" si="67"/>
        <v>27.04258359482364</v>
      </c>
      <c r="P97" s="251">
        <f t="shared" si="67"/>
        <v>25.783674391125743</v>
      </c>
      <c r="Q97" s="251">
        <f t="shared" si="67"/>
        <v>33.9360489220104</v>
      </c>
      <c r="R97" s="251">
        <f t="shared" si="67"/>
        <v>30.503876504113286</v>
      </c>
      <c r="S97" s="251">
        <f t="shared" si="67"/>
        <v>28.39503211137232</v>
      </c>
      <c r="T97" s="251">
        <f t="shared" si="67"/>
        <v>30.0237673983215</v>
      </c>
      <c r="U97" s="267">
        <f t="shared" si="67"/>
        <v>30.7726831277439</v>
      </c>
      <c r="V97" s="275"/>
    </row>
    <row r="98" spans="1:22">
      <c r="A98" s="121" t="s">
        <v>32</v>
      </c>
      <c r="B98" s="93">
        <v>19166</v>
      </c>
      <c r="C98" s="94">
        <v>20575</v>
      </c>
      <c r="D98" s="94">
        <v>21948</v>
      </c>
      <c r="E98" s="94">
        <v>23981</v>
      </c>
      <c r="F98" s="122">
        <f t="shared" ref="F98:F108" si="68">B98+C98+D98+E98</f>
        <v>85670</v>
      </c>
      <c r="G98" s="123">
        <v>20125</v>
      </c>
      <c r="H98" s="123">
        <v>23175</v>
      </c>
      <c r="I98" s="123">
        <v>22671</v>
      </c>
      <c r="J98" s="123">
        <v>23743</v>
      </c>
      <c r="K98" s="123">
        <f t="shared" ref="K98:K108" si="69">G98+H98+I98+J98</f>
        <v>89714</v>
      </c>
      <c r="L98" s="123">
        <v>19759</v>
      </c>
      <c r="M98" s="123">
        <v>19049</v>
      </c>
      <c r="N98" s="123">
        <v>23328</v>
      </c>
      <c r="O98" s="123">
        <v>22838</v>
      </c>
      <c r="P98" s="123">
        <f t="shared" ref="P98:P108" si="70">L98+M98+N98+O98</f>
        <v>84974</v>
      </c>
      <c r="Q98" s="123">
        <v>16225</v>
      </c>
      <c r="R98" s="123">
        <v>15566</v>
      </c>
      <c r="S98" s="123">
        <v>14714</v>
      </c>
      <c r="T98" s="123">
        <v>14343</v>
      </c>
      <c r="U98" s="253">
        <f t="shared" ref="U98:U108" si="71">Q98+R98+S98+T98</f>
        <v>60848</v>
      </c>
      <c r="V98" s="275"/>
    </row>
    <row r="99" spans="1:22">
      <c r="A99" s="95" t="s">
        <v>17</v>
      </c>
      <c r="B99" s="96">
        <v>9548</v>
      </c>
      <c r="C99" s="97">
        <v>9444</v>
      </c>
      <c r="D99" s="97">
        <v>9329</v>
      </c>
      <c r="E99" s="97">
        <v>10479</v>
      </c>
      <c r="F99" s="126">
        <f t="shared" si="68"/>
        <v>38800</v>
      </c>
      <c r="G99" s="127">
        <v>9181</v>
      </c>
      <c r="H99" s="127">
        <v>9155</v>
      </c>
      <c r="I99" s="127">
        <v>9542</v>
      </c>
      <c r="J99" s="127">
        <v>9268</v>
      </c>
      <c r="K99" s="127">
        <f t="shared" si="69"/>
        <v>37146</v>
      </c>
      <c r="L99" s="127">
        <v>7386</v>
      </c>
      <c r="M99" s="127">
        <v>6257</v>
      </c>
      <c r="N99" s="127">
        <v>9237</v>
      </c>
      <c r="O99" s="127">
        <v>8675</v>
      </c>
      <c r="P99" s="127">
        <f t="shared" si="70"/>
        <v>31555</v>
      </c>
      <c r="Q99" s="127">
        <v>5876</v>
      </c>
      <c r="R99" s="127">
        <v>6066</v>
      </c>
      <c r="S99" s="127">
        <v>4315</v>
      </c>
      <c r="T99" s="127">
        <v>3827</v>
      </c>
      <c r="U99" s="254">
        <f t="shared" si="71"/>
        <v>20084</v>
      </c>
      <c r="V99" s="275"/>
    </row>
    <row r="100" spans="1:22">
      <c r="A100" s="108" t="s">
        <v>18</v>
      </c>
      <c r="B100" s="98">
        <v>8044.0418710000004</v>
      </c>
      <c r="C100" s="99">
        <v>7020.927936</v>
      </c>
      <c r="D100" s="99">
        <v>6535.1482569999998</v>
      </c>
      <c r="E100" s="99">
        <v>7532.0794990000004</v>
      </c>
      <c r="F100" s="229">
        <f t="shared" si="68"/>
        <v>29132.197563000002</v>
      </c>
      <c r="G100" s="238">
        <v>7209.8516129999998</v>
      </c>
      <c r="H100" s="238">
        <v>6392.3477480000001</v>
      </c>
      <c r="I100" s="238">
        <v>6913.320670000001</v>
      </c>
      <c r="J100" s="238">
        <v>6946.7823560000006</v>
      </c>
      <c r="K100" s="238">
        <f t="shared" si="69"/>
        <v>27462.302387</v>
      </c>
      <c r="L100" s="238">
        <v>5424.564574</v>
      </c>
      <c r="M100" s="238">
        <v>4189.3106000000007</v>
      </c>
      <c r="N100" s="238">
        <v>6899.6174149999997</v>
      </c>
      <c r="O100" s="238">
        <v>6730.5502030000007</v>
      </c>
      <c r="P100" s="238">
        <f t="shared" si="70"/>
        <v>23244.042792</v>
      </c>
      <c r="Q100" s="238">
        <v>4014.0374969999998</v>
      </c>
      <c r="R100" s="238">
        <v>4161.8096619999997</v>
      </c>
      <c r="S100" s="238">
        <v>2320.9874770000001</v>
      </c>
      <c r="T100" s="238">
        <v>2181.8485809499998</v>
      </c>
      <c r="U100" s="255">
        <f t="shared" si="71"/>
        <v>12678.683216949999</v>
      </c>
      <c r="V100" s="275"/>
    </row>
    <row r="101" spans="1:22">
      <c r="A101" s="100" t="s">
        <v>19</v>
      </c>
      <c r="B101" s="96">
        <v>9618</v>
      </c>
      <c r="C101" s="97">
        <v>11131</v>
      </c>
      <c r="D101" s="97">
        <v>12619</v>
      </c>
      <c r="E101" s="97">
        <v>13502</v>
      </c>
      <c r="F101" s="126">
        <f t="shared" si="68"/>
        <v>46870</v>
      </c>
      <c r="G101" s="127">
        <v>10944</v>
      </c>
      <c r="H101" s="127">
        <v>14020</v>
      </c>
      <c r="I101" s="127">
        <v>13129</v>
      </c>
      <c r="J101" s="127">
        <v>14475</v>
      </c>
      <c r="K101" s="127">
        <f t="shared" si="69"/>
        <v>52568</v>
      </c>
      <c r="L101" s="127">
        <v>12373</v>
      </c>
      <c r="M101" s="127">
        <v>12792</v>
      </c>
      <c r="N101" s="127">
        <v>14091</v>
      </c>
      <c r="O101" s="127">
        <v>14163</v>
      </c>
      <c r="P101" s="127">
        <f t="shared" si="70"/>
        <v>53419</v>
      </c>
      <c r="Q101" s="127">
        <v>10349</v>
      </c>
      <c r="R101" s="127">
        <v>9500</v>
      </c>
      <c r="S101" s="127">
        <v>10399</v>
      </c>
      <c r="T101" s="127">
        <v>10516</v>
      </c>
      <c r="U101" s="254">
        <f t="shared" si="71"/>
        <v>40764</v>
      </c>
      <c r="V101" s="275"/>
    </row>
    <row r="102" spans="1:22">
      <c r="A102" s="100" t="s">
        <v>20</v>
      </c>
      <c r="B102" s="98">
        <v>5113.7041479999998</v>
      </c>
      <c r="C102" s="99">
        <v>6120.9549530000004</v>
      </c>
      <c r="D102" s="99">
        <v>7031.8175890000002</v>
      </c>
      <c r="E102" s="99">
        <v>7473.2965129999993</v>
      </c>
      <c r="F102" s="229">
        <f t="shared" si="68"/>
        <v>25739.773203000004</v>
      </c>
      <c r="G102" s="238">
        <v>5497.797243</v>
      </c>
      <c r="H102" s="238">
        <v>6829.3825880000004</v>
      </c>
      <c r="I102" s="238">
        <v>6384.4969209999999</v>
      </c>
      <c r="J102" s="238">
        <v>7261.8805609999999</v>
      </c>
      <c r="K102" s="238">
        <f t="shared" si="69"/>
        <v>25973.557312999998</v>
      </c>
      <c r="L102" s="238">
        <v>5746.581177</v>
      </c>
      <c r="M102" s="238">
        <v>6600.0513860000001</v>
      </c>
      <c r="N102" s="238">
        <v>7219.0959640000001</v>
      </c>
      <c r="O102" s="238">
        <v>7540.492217</v>
      </c>
      <c r="P102" s="238">
        <f t="shared" si="70"/>
        <v>27106.220743999998</v>
      </c>
      <c r="Q102" s="238">
        <v>5106.4155088899997</v>
      </c>
      <c r="R102" s="238">
        <v>4942.5988880000004</v>
      </c>
      <c r="S102" s="238">
        <v>5521.4460900000004</v>
      </c>
      <c r="T102" s="238">
        <v>5838.7847519999996</v>
      </c>
      <c r="U102" s="255">
        <f t="shared" si="71"/>
        <v>21409.245238890002</v>
      </c>
      <c r="V102" s="275"/>
    </row>
    <row r="103" spans="1:22">
      <c r="A103" s="100" t="s">
        <v>21</v>
      </c>
      <c r="B103" s="98">
        <v>2635.1304909999999</v>
      </c>
      <c r="C103" s="99">
        <v>2914.785652</v>
      </c>
      <c r="D103" s="99">
        <v>3316.3682529999996</v>
      </c>
      <c r="E103" s="99">
        <v>3765.5969049999999</v>
      </c>
      <c r="F103" s="229">
        <f t="shared" si="68"/>
        <v>12631.881300999999</v>
      </c>
      <c r="G103" s="238">
        <v>3022.642065</v>
      </c>
      <c r="H103" s="238">
        <v>4364.1368779999993</v>
      </c>
      <c r="I103" s="238">
        <v>4171.529391</v>
      </c>
      <c r="J103" s="238">
        <v>4590.1956609999997</v>
      </c>
      <c r="K103" s="238">
        <f t="shared" si="69"/>
        <v>16148.503994999999</v>
      </c>
      <c r="L103" s="238">
        <v>3769.0133599999999</v>
      </c>
      <c r="M103" s="238">
        <v>3289.328536</v>
      </c>
      <c r="N103" s="238">
        <v>3824.6355790000002</v>
      </c>
      <c r="O103" s="238">
        <v>3579.2820700000002</v>
      </c>
      <c r="P103" s="238">
        <f t="shared" si="70"/>
        <v>14462.259545000001</v>
      </c>
      <c r="Q103" s="238">
        <v>2635.6320839599998</v>
      </c>
      <c r="R103" s="238">
        <v>2331.8698990000003</v>
      </c>
      <c r="S103" s="238">
        <v>2723.1850999999997</v>
      </c>
      <c r="T103" s="238">
        <v>2688.3038430000001</v>
      </c>
      <c r="U103" s="255">
        <f t="shared" si="71"/>
        <v>10378.990925960001</v>
      </c>
      <c r="V103" s="275"/>
    </row>
    <row r="104" spans="1:22">
      <c r="A104" s="100" t="s">
        <v>22</v>
      </c>
      <c r="B104" s="98">
        <v>825.243606</v>
      </c>
      <c r="C104" s="99">
        <v>939.303989</v>
      </c>
      <c r="D104" s="99">
        <v>1016.210177</v>
      </c>
      <c r="E104" s="99">
        <v>940.15857399999993</v>
      </c>
      <c r="F104" s="229">
        <f t="shared" si="68"/>
        <v>3720.916346</v>
      </c>
      <c r="G104" s="238">
        <v>1096.2378180000001</v>
      </c>
      <c r="H104" s="238">
        <v>1144.597642</v>
      </c>
      <c r="I104" s="238">
        <v>1011.513788</v>
      </c>
      <c r="J104" s="238">
        <v>936.339429</v>
      </c>
      <c r="K104" s="238">
        <f t="shared" si="69"/>
        <v>4188.6886770000001</v>
      </c>
      <c r="L104" s="238">
        <v>1039.862918</v>
      </c>
      <c r="M104" s="238">
        <v>1011.931213</v>
      </c>
      <c r="N104" s="238">
        <v>1018.1566479999999</v>
      </c>
      <c r="O104" s="238">
        <v>1047.9255559999999</v>
      </c>
      <c r="P104" s="238">
        <f t="shared" si="70"/>
        <v>4117.8763349999999</v>
      </c>
      <c r="Q104" s="238">
        <v>829.75082173999999</v>
      </c>
      <c r="R104" s="238">
        <v>707.75211400000001</v>
      </c>
      <c r="S104" s="238">
        <v>657.53672899999992</v>
      </c>
      <c r="T104" s="238">
        <v>691.99928299999999</v>
      </c>
      <c r="U104" s="255">
        <f t="shared" si="71"/>
        <v>2887.0389477399999</v>
      </c>
      <c r="V104" s="275"/>
    </row>
    <row r="105" spans="1:22">
      <c r="A105" s="111" t="s">
        <v>23</v>
      </c>
      <c r="B105" s="98">
        <v>548.1682780000001</v>
      </c>
      <c r="C105" s="99">
        <v>638.44409499999995</v>
      </c>
      <c r="D105" s="99">
        <v>629.57623000000001</v>
      </c>
      <c r="E105" s="99">
        <v>640.04045399999995</v>
      </c>
      <c r="F105" s="229">
        <f t="shared" si="68"/>
        <v>2456.229057</v>
      </c>
      <c r="G105" s="35">
        <v>801.0940720000001</v>
      </c>
      <c r="H105" s="35">
        <v>725.91758500000003</v>
      </c>
      <c r="I105" s="35">
        <v>627.42471899999998</v>
      </c>
      <c r="J105" s="35">
        <v>571.537465</v>
      </c>
      <c r="K105" s="238">
        <f t="shared" si="69"/>
        <v>2725.973841</v>
      </c>
      <c r="L105" s="238">
        <v>699.60453899999993</v>
      </c>
      <c r="M105" s="238">
        <v>611.77497300000005</v>
      </c>
      <c r="N105" s="238">
        <v>646.52732000000003</v>
      </c>
      <c r="O105" s="238">
        <v>651.26854400000002</v>
      </c>
      <c r="P105" s="238">
        <f t="shared" si="70"/>
        <v>2609.1753760000001</v>
      </c>
      <c r="Q105" s="238">
        <v>537.02836400000001</v>
      </c>
      <c r="R105" s="238">
        <v>453.678359</v>
      </c>
      <c r="S105" s="238">
        <v>421.05278599999997</v>
      </c>
      <c r="T105" s="238">
        <v>425.78673779999997</v>
      </c>
      <c r="U105" s="255">
        <f t="shared" si="71"/>
        <v>1837.5462468000001</v>
      </c>
      <c r="V105" s="275"/>
    </row>
    <row r="106" spans="1:22">
      <c r="A106" s="100" t="s">
        <v>24</v>
      </c>
      <c r="B106" s="52">
        <v>228.37836300000001</v>
      </c>
      <c r="C106" s="42">
        <v>237.542407</v>
      </c>
      <c r="D106" s="42">
        <v>221.988754</v>
      </c>
      <c r="E106" s="42">
        <v>206.41341199999999</v>
      </c>
      <c r="F106" s="229">
        <f t="shared" si="68"/>
        <v>894.32293600000003</v>
      </c>
      <c r="G106" s="238">
        <v>167.901004</v>
      </c>
      <c r="H106" s="238">
        <v>218.43310200000002</v>
      </c>
      <c r="I106" s="238">
        <v>192.50771400000002</v>
      </c>
      <c r="J106" s="238">
        <v>222.13495599999999</v>
      </c>
      <c r="K106" s="238">
        <f t="shared" si="69"/>
        <v>800.97677600000009</v>
      </c>
      <c r="L106" s="238">
        <v>194.38315500000002</v>
      </c>
      <c r="M106" s="238">
        <v>184.05467899999999</v>
      </c>
      <c r="N106" s="238">
        <v>163.177314</v>
      </c>
      <c r="O106" s="238">
        <v>171.230265</v>
      </c>
      <c r="P106" s="238">
        <f t="shared" si="70"/>
        <v>712.84541300000001</v>
      </c>
      <c r="Q106" s="238">
        <v>153.02834063</v>
      </c>
      <c r="R106" s="238">
        <v>147.779179</v>
      </c>
      <c r="S106" s="238">
        <v>164.100191</v>
      </c>
      <c r="T106" s="238">
        <v>187.32503400000002</v>
      </c>
      <c r="U106" s="255">
        <f t="shared" si="71"/>
        <v>652.23274463000007</v>
      </c>
      <c r="V106" s="275"/>
    </row>
    <row r="107" spans="1:22">
      <c r="A107" s="100" t="s">
        <v>25</v>
      </c>
      <c r="B107" s="98">
        <v>56.745163000000005</v>
      </c>
      <c r="C107" s="99">
        <v>33.397173000000002</v>
      </c>
      <c r="D107" s="99">
        <v>42.090895000000003</v>
      </c>
      <c r="E107" s="99">
        <v>51.757846000000001</v>
      </c>
      <c r="F107" s="229">
        <f t="shared" si="68"/>
        <v>183.99107699999999</v>
      </c>
      <c r="G107" s="238">
        <v>44.765981999999994</v>
      </c>
      <c r="H107" s="238">
        <v>58.289466000000004</v>
      </c>
      <c r="I107" s="238">
        <v>55.283553999999995</v>
      </c>
      <c r="J107" s="238">
        <v>24.376958999999999</v>
      </c>
      <c r="K107" s="238">
        <f t="shared" si="69"/>
        <v>182.71596099999999</v>
      </c>
      <c r="L107" s="238">
        <v>20.679359999999999</v>
      </c>
      <c r="M107" s="238">
        <v>21.031348000000001</v>
      </c>
      <c r="N107" s="238">
        <v>21.663450999999998</v>
      </c>
      <c r="O107" s="238">
        <v>29.34883</v>
      </c>
      <c r="P107" s="238">
        <f t="shared" si="70"/>
        <v>92.722988999999984</v>
      </c>
      <c r="Q107" s="238">
        <v>59.457163690000002</v>
      </c>
      <c r="R107" s="238">
        <v>19.513441999999998</v>
      </c>
      <c r="S107" s="238">
        <v>36.598062999999996</v>
      </c>
      <c r="T107" s="238">
        <v>60.335225000000001</v>
      </c>
      <c r="U107" s="255">
        <f t="shared" si="71"/>
        <v>175.90389368999999</v>
      </c>
      <c r="V107" s="275"/>
    </row>
    <row r="108" spans="1:22">
      <c r="A108" s="101" t="s">
        <v>26</v>
      </c>
      <c r="B108" s="102">
        <v>4913.7293819999995</v>
      </c>
      <c r="C108" s="103">
        <v>5856.1444940000001</v>
      </c>
      <c r="D108" s="103">
        <v>6663.4052219999994</v>
      </c>
      <c r="E108" s="103">
        <v>7108.3343949999999</v>
      </c>
      <c r="F108" s="230">
        <f t="shared" si="68"/>
        <v>24541.613492999997</v>
      </c>
      <c r="G108" s="239">
        <v>5234.1137710000003</v>
      </c>
      <c r="H108" s="239">
        <v>6528.4272799999999</v>
      </c>
      <c r="I108" s="239">
        <v>6085.3647090000004</v>
      </c>
      <c r="J108" s="239">
        <v>6873.3364600000004</v>
      </c>
      <c r="K108" s="239">
        <f t="shared" si="69"/>
        <v>24721.24222</v>
      </c>
      <c r="L108" s="239">
        <v>5407.7862499999992</v>
      </c>
      <c r="M108" s="239">
        <v>6250.9769109999997</v>
      </c>
      <c r="N108" s="239">
        <v>6859.2457519999998</v>
      </c>
      <c r="O108" s="239">
        <v>7145.4964389999996</v>
      </c>
      <c r="P108" s="239">
        <f t="shared" si="70"/>
        <v>25663.505351999996</v>
      </c>
      <c r="Q108" s="239">
        <v>4795.4314860000004</v>
      </c>
      <c r="R108" s="239">
        <v>4724.7424013400005</v>
      </c>
      <c r="S108" s="239">
        <v>5337.5028000000002</v>
      </c>
      <c r="T108" s="239">
        <v>5297.1126650000006</v>
      </c>
      <c r="U108" s="256">
        <f t="shared" si="71"/>
        <v>20154.789352340002</v>
      </c>
      <c r="V108" s="275"/>
    </row>
    <row r="109" spans="1:22" ht="13.5">
      <c r="A109" s="299" t="s">
        <v>27</v>
      </c>
      <c r="B109" s="104"/>
      <c r="C109" s="105"/>
      <c r="D109" s="105"/>
      <c r="E109" s="105"/>
      <c r="F109" s="231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57"/>
      <c r="V109" s="275"/>
    </row>
    <row r="110" spans="1:22">
      <c r="A110" s="171" t="s">
        <v>28</v>
      </c>
      <c r="B110" s="117">
        <v>100</v>
      </c>
      <c r="C110" s="118">
        <v>100</v>
      </c>
      <c r="D110" s="118">
        <v>100</v>
      </c>
      <c r="E110" s="118">
        <v>100</v>
      </c>
      <c r="F110" s="236">
        <v>100</v>
      </c>
      <c r="G110" s="250">
        <v>100</v>
      </c>
      <c r="H110" s="250">
        <v>100</v>
      </c>
      <c r="I110" s="250">
        <v>100</v>
      </c>
      <c r="J110" s="250">
        <v>100</v>
      </c>
      <c r="K110" s="250">
        <v>100</v>
      </c>
      <c r="L110" s="250">
        <v>100</v>
      </c>
      <c r="M110" s="250">
        <v>100</v>
      </c>
      <c r="N110" s="250">
        <v>100</v>
      </c>
      <c r="O110" s="250">
        <v>100</v>
      </c>
      <c r="P110" s="250">
        <v>100</v>
      </c>
      <c r="Q110" s="250">
        <v>100</v>
      </c>
      <c r="R110" s="250">
        <v>100</v>
      </c>
      <c r="S110" s="250">
        <v>100</v>
      </c>
      <c r="T110" s="250">
        <v>100</v>
      </c>
      <c r="U110" s="266">
        <v>100</v>
      </c>
      <c r="V110" s="275"/>
    </row>
    <row r="111" spans="1:22">
      <c r="A111" s="95" t="s">
        <v>17</v>
      </c>
      <c r="B111" s="117">
        <f t="shared" ref="B111:U111" si="72">B99/B$98*100</f>
        <v>49.817384952520086</v>
      </c>
      <c r="C111" s="118">
        <f t="shared" si="72"/>
        <v>45.900364520048605</v>
      </c>
      <c r="D111" s="118">
        <f t="shared" si="72"/>
        <v>42.505011846181887</v>
      </c>
      <c r="E111" s="118">
        <f t="shared" si="72"/>
        <v>43.697093532379796</v>
      </c>
      <c r="F111" s="236">
        <f t="shared" si="72"/>
        <v>45.290066534376095</v>
      </c>
      <c r="G111" s="250">
        <f t="shared" si="72"/>
        <v>45.619875776397514</v>
      </c>
      <c r="H111" s="250">
        <f t="shared" si="72"/>
        <v>39.503775620280472</v>
      </c>
      <c r="I111" s="250">
        <f t="shared" si="72"/>
        <v>42.089012394689249</v>
      </c>
      <c r="J111" s="250">
        <f t="shared" si="72"/>
        <v>39.034662847997303</v>
      </c>
      <c r="K111" s="250">
        <f t="shared" si="72"/>
        <v>41.404908932830999</v>
      </c>
      <c r="L111" s="250">
        <f t="shared" si="72"/>
        <v>37.380434232501649</v>
      </c>
      <c r="M111" s="250">
        <f t="shared" si="72"/>
        <v>32.846868602026355</v>
      </c>
      <c r="N111" s="250">
        <f t="shared" si="72"/>
        <v>39.596193415637856</v>
      </c>
      <c r="O111" s="250">
        <f t="shared" si="72"/>
        <v>37.984937385059986</v>
      </c>
      <c r="P111" s="250">
        <f t="shared" si="72"/>
        <v>37.134888318779865</v>
      </c>
      <c r="Q111" s="250">
        <f t="shared" si="72"/>
        <v>36.215716486902927</v>
      </c>
      <c r="R111" s="250">
        <f t="shared" si="72"/>
        <v>38.969549017088525</v>
      </c>
      <c r="S111" s="250">
        <f t="shared" si="72"/>
        <v>29.325812151692265</v>
      </c>
      <c r="T111" s="250">
        <f t="shared" si="72"/>
        <v>26.68200515931116</v>
      </c>
      <c r="U111" s="266">
        <f t="shared" si="72"/>
        <v>33.006836707862213</v>
      </c>
      <c r="V111" s="275"/>
    </row>
    <row r="112" spans="1:22">
      <c r="A112" s="108" t="s">
        <v>18</v>
      </c>
      <c r="B112" s="117">
        <f t="shared" ref="B112:U112" si="73">B100/B$98*100</f>
        <v>41.970373948659088</v>
      </c>
      <c r="C112" s="118">
        <f t="shared" si="73"/>
        <v>34.123586566221142</v>
      </c>
      <c r="D112" s="118">
        <f t="shared" si="73"/>
        <v>29.775598036267542</v>
      </c>
      <c r="E112" s="118">
        <f t="shared" si="73"/>
        <v>31.40852966515158</v>
      </c>
      <c r="F112" s="236">
        <f t="shared" si="73"/>
        <v>34.005133142290184</v>
      </c>
      <c r="G112" s="250">
        <f t="shared" si="73"/>
        <v>35.825349629813665</v>
      </c>
      <c r="H112" s="250">
        <f t="shared" si="73"/>
        <v>27.582946053937434</v>
      </c>
      <c r="I112" s="250">
        <f t="shared" si="73"/>
        <v>30.494114375192982</v>
      </c>
      <c r="J112" s="250">
        <f t="shared" si="73"/>
        <v>29.258233399317696</v>
      </c>
      <c r="K112" s="250">
        <f t="shared" si="73"/>
        <v>30.610944096796487</v>
      </c>
      <c r="L112" s="250">
        <f t="shared" si="73"/>
        <v>27.453639222632724</v>
      </c>
      <c r="M112" s="250">
        <f t="shared" si="73"/>
        <v>21.992286209249833</v>
      </c>
      <c r="N112" s="250">
        <f t="shared" si="73"/>
        <v>29.576549275548697</v>
      </c>
      <c r="O112" s="250">
        <f t="shared" si="73"/>
        <v>29.470838965758826</v>
      </c>
      <c r="P112" s="250">
        <f t="shared" si="73"/>
        <v>27.354299894085248</v>
      </c>
      <c r="Q112" s="250">
        <f t="shared" si="73"/>
        <v>24.739830489984591</v>
      </c>
      <c r="R112" s="250">
        <f t="shared" si="73"/>
        <v>26.73653900809456</v>
      </c>
      <c r="S112" s="250">
        <f t="shared" si="73"/>
        <v>15.774007591409541</v>
      </c>
      <c r="T112" s="250">
        <f t="shared" si="73"/>
        <v>15.211940186502126</v>
      </c>
      <c r="U112" s="266">
        <f t="shared" si="73"/>
        <v>20.836647411500788</v>
      </c>
      <c r="V112" s="275"/>
    </row>
    <row r="113" spans="1:26">
      <c r="A113" s="100" t="s">
        <v>19</v>
      </c>
      <c r="B113" s="117">
        <f t="shared" ref="B113:U113" si="74">B101/B$98*100</f>
        <v>50.182615047479914</v>
      </c>
      <c r="C113" s="118">
        <f t="shared" si="74"/>
        <v>54.099635479951402</v>
      </c>
      <c r="D113" s="118">
        <f t="shared" si="74"/>
        <v>57.494988153818113</v>
      </c>
      <c r="E113" s="118">
        <f t="shared" si="74"/>
        <v>56.302906467620197</v>
      </c>
      <c r="F113" s="236">
        <f t="shared" si="74"/>
        <v>54.709933465623905</v>
      </c>
      <c r="G113" s="250">
        <f t="shared" si="74"/>
        <v>54.380124223602486</v>
      </c>
      <c r="H113" s="250">
        <f t="shared" si="74"/>
        <v>60.496224379719521</v>
      </c>
      <c r="I113" s="250">
        <f t="shared" si="74"/>
        <v>57.910987605310751</v>
      </c>
      <c r="J113" s="250">
        <f t="shared" si="74"/>
        <v>60.965337152002697</v>
      </c>
      <c r="K113" s="250">
        <f t="shared" si="74"/>
        <v>58.595091067169001</v>
      </c>
      <c r="L113" s="250">
        <f t="shared" si="74"/>
        <v>62.619565767498351</v>
      </c>
      <c r="M113" s="250">
        <f t="shared" si="74"/>
        <v>67.153131397973638</v>
      </c>
      <c r="N113" s="250">
        <f t="shared" si="74"/>
        <v>60.403806584362144</v>
      </c>
      <c r="O113" s="250">
        <f t="shared" si="74"/>
        <v>62.015062614940007</v>
      </c>
      <c r="P113" s="250">
        <f t="shared" si="74"/>
        <v>62.865111681220142</v>
      </c>
      <c r="Q113" s="250">
        <f t="shared" si="74"/>
        <v>63.784283513097073</v>
      </c>
      <c r="R113" s="250">
        <f t="shared" si="74"/>
        <v>61.030450982911475</v>
      </c>
      <c r="S113" s="250">
        <f t="shared" si="74"/>
        <v>70.674187848307739</v>
      </c>
      <c r="T113" s="250">
        <f t="shared" si="74"/>
        <v>73.31799484068884</v>
      </c>
      <c r="U113" s="266">
        <f t="shared" si="74"/>
        <v>66.99316329213778</v>
      </c>
      <c r="V113" s="275"/>
    </row>
    <row r="114" spans="1:26">
      <c r="A114" s="100" t="s">
        <v>20</v>
      </c>
      <c r="B114" s="117">
        <f t="shared" ref="B114:U114" si="75">B102/B$98*100</f>
        <v>26.681123593864132</v>
      </c>
      <c r="C114" s="118">
        <f t="shared" si="75"/>
        <v>29.749477292831106</v>
      </c>
      <c r="D114" s="118">
        <f t="shared" si="75"/>
        <v>32.038534668306909</v>
      </c>
      <c r="E114" s="118">
        <f t="shared" si="75"/>
        <v>31.163406500979939</v>
      </c>
      <c r="F114" s="236">
        <f t="shared" si="75"/>
        <v>30.04525878720673</v>
      </c>
      <c r="G114" s="250">
        <f t="shared" si="75"/>
        <v>27.318247170186332</v>
      </c>
      <c r="H114" s="250">
        <f t="shared" si="75"/>
        <v>29.468749031283714</v>
      </c>
      <c r="I114" s="250">
        <f t="shared" si="75"/>
        <v>28.161514361960212</v>
      </c>
      <c r="J114" s="250">
        <f t="shared" si="75"/>
        <v>30.585353834814473</v>
      </c>
      <c r="K114" s="250">
        <f t="shared" si="75"/>
        <v>28.951509589361745</v>
      </c>
      <c r="L114" s="250">
        <f t="shared" si="75"/>
        <v>29.083360377549472</v>
      </c>
      <c r="M114" s="250">
        <f t="shared" si="75"/>
        <v>34.64775781405848</v>
      </c>
      <c r="N114" s="250">
        <f t="shared" si="75"/>
        <v>30.946056087105621</v>
      </c>
      <c r="O114" s="250">
        <f t="shared" si="75"/>
        <v>33.017305442683245</v>
      </c>
      <c r="P114" s="250">
        <f t="shared" si="75"/>
        <v>31.899428935909807</v>
      </c>
      <c r="Q114" s="250">
        <f t="shared" si="75"/>
        <v>31.472514692696457</v>
      </c>
      <c r="R114" s="250">
        <f t="shared" si="75"/>
        <v>31.752530438134396</v>
      </c>
      <c r="S114" s="250">
        <f t="shared" si="75"/>
        <v>37.525119546010608</v>
      </c>
      <c r="T114" s="250">
        <f t="shared" si="75"/>
        <v>40.708253168793135</v>
      </c>
      <c r="U114" s="266">
        <f t="shared" si="75"/>
        <v>35.184796934804766</v>
      </c>
      <c r="V114" s="275"/>
    </row>
    <row r="115" spans="1:26">
      <c r="A115" s="100" t="s">
        <v>21</v>
      </c>
      <c r="B115" s="117">
        <f t="shared" ref="B115:U115" si="76">B103/B$98*100</f>
        <v>13.748985135135133</v>
      </c>
      <c r="C115" s="118">
        <f t="shared" si="76"/>
        <v>14.166637433778858</v>
      </c>
      <c r="D115" s="118">
        <f t="shared" si="76"/>
        <v>15.110115969564422</v>
      </c>
      <c r="E115" s="118">
        <f t="shared" si="76"/>
        <v>15.702418185229975</v>
      </c>
      <c r="F115" s="236">
        <f t="shared" si="76"/>
        <v>14.744813004552352</v>
      </c>
      <c r="G115" s="250">
        <f t="shared" si="76"/>
        <v>15.01933945341615</v>
      </c>
      <c r="H115" s="250">
        <f t="shared" si="76"/>
        <v>18.831227089536135</v>
      </c>
      <c r="I115" s="250">
        <f t="shared" si="76"/>
        <v>18.400288434563979</v>
      </c>
      <c r="J115" s="250">
        <f t="shared" si="76"/>
        <v>19.332837724803099</v>
      </c>
      <c r="K115" s="250">
        <f t="shared" si="76"/>
        <v>17.99998215997503</v>
      </c>
      <c r="L115" s="250">
        <f t="shared" si="76"/>
        <v>19.074919580950453</v>
      </c>
      <c r="M115" s="250">
        <f t="shared" si="76"/>
        <v>17.267722904089453</v>
      </c>
      <c r="N115" s="250">
        <f t="shared" si="76"/>
        <v>16.395042776920441</v>
      </c>
      <c r="O115" s="250">
        <f t="shared" si="76"/>
        <v>15.672484762238376</v>
      </c>
      <c r="P115" s="250">
        <f t="shared" si="76"/>
        <v>17.019628998281828</v>
      </c>
      <c r="Q115" s="250">
        <f t="shared" si="76"/>
        <v>16.244265540585516</v>
      </c>
      <c r="R115" s="250">
        <f t="shared" si="76"/>
        <v>14.980533849415394</v>
      </c>
      <c r="S115" s="250">
        <f t="shared" si="76"/>
        <v>18.50744257170042</v>
      </c>
      <c r="T115" s="250">
        <f t="shared" si="76"/>
        <v>18.742967600920309</v>
      </c>
      <c r="U115" s="266">
        <f t="shared" si="76"/>
        <v>17.057242515711284</v>
      </c>
      <c r="V115" s="275"/>
    </row>
    <row r="116" spans="1:26">
      <c r="A116" s="100" t="s">
        <v>22</v>
      </c>
      <c r="B116" s="117">
        <f t="shared" ref="B116:U116" si="77">B104/B$98*100</f>
        <v>4.3057685797766876</v>
      </c>
      <c r="C116" s="118">
        <f t="shared" si="77"/>
        <v>4.5652684763061968</v>
      </c>
      <c r="D116" s="118">
        <f t="shared" si="77"/>
        <v>4.6300809959905234</v>
      </c>
      <c r="E116" s="118">
        <f t="shared" si="77"/>
        <v>3.92043106626079</v>
      </c>
      <c r="F116" s="236">
        <f t="shared" si="77"/>
        <v>4.3433131154429789</v>
      </c>
      <c r="G116" s="250">
        <f t="shared" si="77"/>
        <v>5.447144437267081</v>
      </c>
      <c r="H116" s="250">
        <f t="shared" si="77"/>
        <v>4.9389326515641852</v>
      </c>
      <c r="I116" s="250">
        <f t="shared" si="77"/>
        <v>4.4617078558510874</v>
      </c>
      <c r="J116" s="250">
        <f t="shared" si="77"/>
        <v>3.9436441435370422</v>
      </c>
      <c r="K116" s="250">
        <f t="shared" si="77"/>
        <v>4.6689353690616855</v>
      </c>
      <c r="L116" s="250">
        <f t="shared" si="77"/>
        <v>5.2627304924338283</v>
      </c>
      <c r="M116" s="250">
        <f t="shared" si="77"/>
        <v>5.3122537298545849</v>
      </c>
      <c r="N116" s="250">
        <f t="shared" si="77"/>
        <v>4.3645260973936892</v>
      </c>
      <c r="O116" s="250">
        <f t="shared" si="77"/>
        <v>4.588517190647166</v>
      </c>
      <c r="P116" s="250">
        <f t="shared" si="77"/>
        <v>4.8460427130651729</v>
      </c>
      <c r="Q116" s="250">
        <f t="shared" si="77"/>
        <v>5.114026636302003</v>
      </c>
      <c r="R116" s="250">
        <f t="shared" si="77"/>
        <v>4.5467821791083125</v>
      </c>
      <c r="S116" s="250">
        <f t="shared" si="77"/>
        <v>4.4687829889900765</v>
      </c>
      <c r="T116" s="250">
        <f t="shared" si="77"/>
        <v>4.8246481419507781</v>
      </c>
      <c r="U116" s="266">
        <f t="shared" si="77"/>
        <v>4.7446735270510123</v>
      </c>
      <c r="V116" s="275"/>
    </row>
    <row r="117" spans="1:26">
      <c r="A117" s="111" t="s">
        <v>23</v>
      </c>
      <c r="B117" s="117">
        <f t="shared" ref="B117:U117" si="78">B105/B$98*100</f>
        <v>2.8601078889700515</v>
      </c>
      <c r="C117" s="118">
        <f t="shared" si="78"/>
        <v>3.1030089671931953</v>
      </c>
      <c r="D117" s="118">
        <f t="shared" si="78"/>
        <v>2.8684902041188263</v>
      </c>
      <c r="E117" s="118">
        <f t="shared" si="78"/>
        <v>2.6689481422793042</v>
      </c>
      <c r="F117" s="236">
        <f t="shared" si="78"/>
        <v>2.8670818921442747</v>
      </c>
      <c r="G117" s="250">
        <f t="shared" si="78"/>
        <v>3.9805916621118014</v>
      </c>
      <c r="H117" s="250">
        <f t="shared" si="78"/>
        <v>3.13233046386192</v>
      </c>
      <c r="I117" s="250">
        <f t="shared" si="78"/>
        <v>2.7675211459573905</v>
      </c>
      <c r="J117" s="250">
        <f t="shared" si="78"/>
        <v>2.4071830223644861</v>
      </c>
      <c r="K117" s="250">
        <f t="shared" si="78"/>
        <v>3.0385155505272312</v>
      </c>
      <c r="L117" s="250">
        <f t="shared" si="78"/>
        <v>3.5406879852219242</v>
      </c>
      <c r="M117" s="250">
        <f t="shared" si="78"/>
        <v>3.2115857682818003</v>
      </c>
      <c r="N117" s="250">
        <f t="shared" si="78"/>
        <v>2.771464849108368</v>
      </c>
      <c r="O117" s="250">
        <f t="shared" si="78"/>
        <v>2.8516881688414051</v>
      </c>
      <c r="P117" s="250">
        <f t="shared" si="78"/>
        <v>3.0705573187092527</v>
      </c>
      <c r="Q117" s="250">
        <f t="shared" si="78"/>
        <v>3.3098820585516178</v>
      </c>
      <c r="R117" s="250">
        <f t="shared" si="78"/>
        <v>2.9145468264165491</v>
      </c>
      <c r="S117" s="250">
        <f t="shared" si="78"/>
        <v>2.8615793529971452</v>
      </c>
      <c r="T117" s="250">
        <f t="shared" si="78"/>
        <v>2.9686030663041203</v>
      </c>
      <c r="U117" s="266">
        <f t="shared" si="78"/>
        <v>3.0198958828556406</v>
      </c>
      <c r="V117" s="275"/>
    </row>
    <row r="118" spans="1:26">
      <c r="A118" s="100" t="s">
        <v>24</v>
      </c>
      <c r="B118" s="117">
        <f t="shared" ref="B118:U118" si="79">B106/B$98*100</f>
        <v>1.1915807315037046</v>
      </c>
      <c r="C118" s="118">
        <f t="shared" si="79"/>
        <v>1.1545195965978128</v>
      </c>
      <c r="D118" s="118">
        <f t="shared" si="79"/>
        <v>1.0114304446874431</v>
      </c>
      <c r="E118" s="118">
        <f t="shared" si="79"/>
        <v>0.86073730036278717</v>
      </c>
      <c r="F118" s="236">
        <f t="shared" si="79"/>
        <v>1.0439161153262519</v>
      </c>
      <c r="G118" s="250">
        <f t="shared" si="79"/>
        <v>0.83429070310559006</v>
      </c>
      <c r="H118" s="250">
        <f t="shared" si="79"/>
        <v>0.9425376569579289</v>
      </c>
      <c r="I118" s="250">
        <f t="shared" si="79"/>
        <v>0.84913640333465668</v>
      </c>
      <c r="J118" s="250">
        <f t="shared" si="79"/>
        <v>0.93558082803352571</v>
      </c>
      <c r="K118" s="250">
        <f t="shared" si="79"/>
        <v>0.89281135162850855</v>
      </c>
      <c r="L118" s="250">
        <f t="shared" si="79"/>
        <v>0.98377020598208409</v>
      </c>
      <c r="M118" s="250">
        <f t="shared" si="79"/>
        <v>0.96621701401648374</v>
      </c>
      <c r="N118" s="250">
        <f t="shared" si="79"/>
        <v>0.69949122942386832</v>
      </c>
      <c r="O118" s="250">
        <f t="shared" si="79"/>
        <v>0.74976033365443562</v>
      </c>
      <c r="P118" s="250">
        <f t="shared" si="79"/>
        <v>0.83889826652858523</v>
      </c>
      <c r="Q118" s="250">
        <f t="shared" si="79"/>
        <v>0.94316388677966101</v>
      </c>
      <c r="R118" s="250">
        <f t="shared" si="79"/>
        <v>0.94937157265835792</v>
      </c>
      <c r="S118" s="250">
        <f t="shared" si="79"/>
        <v>1.1152656721489738</v>
      </c>
      <c r="T118" s="250">
        <f t="shared" si="79"/>
        <v>1.3060380255176742</v>
      </c>
      <c r="U118" s="266">
        <f t="shared" si="79"/>
        <v>1.0719049839435972</v>
      </c>
      <c r="V118" s="275"/>
    </row>
    <row r="119" spans="1:26">
      <c r="A119" s="100" t="s">
        <v>25</v>
      </c>
      <c r="B119" s="117">
        <f t="shared" ref="B119:U119" si="80">B107/B$98*100</f>
        <v>0.29607201815715328</v>
      </c>
      <c r="C119" s="118">
        <f t="shared" si="80"/>
        <v>0.16231918833535844</v>
      </c>
      <c r="D119" s="118">
        <f t="shared" si="80"/>
        <v>0.19177553763440863</v>
      </c>
      <c r="E119" s="118">
        <f t="shared" si="80"/>
        <v>0.21582855594011927</v>
      </c>
      <c r="F119" s="236">
        <f t="shared" si="80"/>
        <v>0.21476721956344108</v>
      </c>
      <c r="G119" s="250">
        <f t="shared" si="80"/>
        <v>0.22243966211180122</v>
      </c>
      <c r="H119" s="250">
        <f t="shared" si="80"/>
        <v>0.25151873139158576</v>
      </c>
      <c r="I119" s="250">
        <f t="shared" si="80"/>
        <v>0.24385141370032196</v>
      </c>
      <c r="J119" s="250">
        <f t="shared" si="80"/>
        <v>0.10267008802594449</v>
      </c>
      <c r="K119" s="250">
        <f t="shared" si="80"/>
        <v>0.20366493635330046</v>
      </c>
      <c r="L119" s="250">
        <f t="shared" si="80"/>
        <v>0.10465792803279518</v>
      </c>
      <c r="M119" s="250">
        <f t="shared" si="80"/>
        <v>0.11040657252349205</v>
      </c>
      <c r="N119" s="250">
        <f t="shared" si="80"/>
        <v>9.2864587620027431E-2</v>
      </c>
      <c r="O119" s="250">
        <f t="shared" si="80"/>
        <v>0.12850875733426745</v>
      </c>
      <c r="P119" s="250">
        <f t="shared" si="80"/>
        <v>0.10911924706380773</v>
      </c>
      <c r="Q119" s="250">
        <f t="shared" si="80"/>
        <v>0.36645401349768875</v>
      </c>
      <c r="R119" s="250">
        <f t="shared" si="80"/>
        <v>0.12535938584093534</v>
      </c>
      <c r="S119" s="250">
        <f t="shared" si="80"/>
        <v>0.24872952969960579</v>
      </c>
      <c r="T119" s="250">
        <f t="shared" si="80"/>
        <v>0.42065972948476615</v>
      </c>
      <c r="U119" s="266">
        <f t="shared" si="80"/>
        <v>0.28908738773665527</v>
      </c>
      <c r="V119" s="275"/>
    </row>
    <row r="120" spans="1:26">
      <c r="A120" s="101" t="s">
        <v>26</v>
      </c>
      <c r="B120" s="117">
        <f t="shared" ref="B120:U120" si="81">B108/B$98*100</f>
        <v>25.637740697067724</v>
      </c>
      <c r="C120" s="118">
        <f t="shared" si="81"/>
        <v>28.46242767436209</v>
      </c>
      <c r="D120" s="118">
        <f t="shared" si="81"/>
        <v>30.359965472936029</v>
      </c>
      <c r="E120" s="118">
        <f t="shared" si="81"/>
        <v>29.641526187398355</v>
      </c>
      <c r="F120" s="237">
        <f t="shared" si="81"/>
        <v>28.646683194817317</v>
      </c>
      <c r="G120" s="251">
        <f t="shared" si="81"/>
        <v>26.0080187378882</v>
      </c>
      <c r="H120" s="251">
        <f t="shared" si="81"/>
        <v>28.170128500539377</v>
      </c>
      <c r="I120" s="251">
        <f t="shared" si="81"/>
        <v>26.842065674209341</v>
      </c>
      <c r="J120" s="251">
        <f t="shared" si="81"/>
        <v>28.948896348397422</v>
      </c>
      <c r="K120" s="251">
        <f t="shared" si="81"/>
        <v>27.555612524243706</v>
      </c>
      <c r="L120" s="251">
        <f t="shared" si="81"/>
        <v>27.368724378764103</v>
      </c>
      <c r="M120" s="251">
        <f t="shared" si="81"/>
        <v>32.815249677148408</v>
      </c>
      <c r="N120" s="251">
        <f t="shared" si="81"/>
        <v>29.403488305898488</v>
      </c>
      <c r="O120" s="251">
        <f t="shared" si="81"/>
        <v>31.287750411594711</v>
      </c>
      <c r="P120" s="251">
        <f t="shared" si="81"/>
        <v>30.201597373314186</v>
      </c>
      <c r="Q120" s="251">
        <f t="shared" si="81"/>
        <v>29.555818095531588</v>
      </c>
      <c r="R120" s="251">
        <f t="shared" si="81"/>
        <v>30.352964161248881</v>
      </c>
      <c r="S120" s="251">
        <f t="shared" si="81"/>
        <v>36.274995242626076</v>
      </c>
      <c r="T120" s="251">
        <f t="shared" si="81"/>
        <v>36.931692567803118</v>
      </c>
      <c r="U120" s="267">
        <f t="shared" si="81"/>
        <v>33.123174717887203</v>
      </c>
      <c r="V120" s="275"/>
    </row>
    <row r="121" spans="1:26">
      <c r="A121" s="301" t="s">
        <v>33</v>
      </c>
      <c r="B121" s="93">
        <f t="shared" ref="B121:E131" si="82">B75+B98</f>
        <v>34735</v>
      </c>
      <c r="C121" s="94">
        <f t="shared" si="82"/>
        <v>38299</v>
      </c>
      <c r="D121" s="94">
        <f t="shared" si="82"/>
        <v>39316</v>
      </c>
      <c r="E121" s="94">
        <f t="shared" si="82"/>
        <v>42738</v>
      </c>
      <c r="F121" s="122">
        <f t="shared" ref="F121:F131" si="83">B121+C121+D121+E121</f>
        <v>155088</v>
      </c>
      <c r="G121" s="123">
        <f t="shared" ref="G121:J131" si="84">G75+G98</f>
        <v>36629</v>
      </c>
      <c r="H121" s="123">
        <f t="shared" si="84"/>
        <v>41028</v>
      </c>
      <c r="I121" s="123">
        <f t="shared" si="84"/>
        <v>40375</v>
      </c>
      <c r="J121" s="123">
        <f t="shared" si="84"/>
        <v>41918</v>
      </c>
      <c r="K121" s="123">
        <f t="shared" ref="K121:K131" si="85">G121+H121+I121+J121</f>
        <v>159950</v>
      </c>
      <c r="L121" s="123">
        <f t="shared" ref="L121:O131" si="86">L75+L98</f>
        <v>35389</v>
      </c>
      <c r="M121" s="123">
        <f t="shared" si="86"/>
        <v>34965</v>
      </c>
      <c r="N121" s="123">
        <f t="shared" si="86"/>
        <v>39315</v>
      </c>
      <c r="O121" s="123">
        <f t="shared" si="86"/>
        <v>40302</v>
      </c>
      <c r="P121" s="123">
        <f t="shared" ref="P121:P131" si="87">L121+M121+N121+O121</f>
        <v>149971</v>
      </c>
      <c r="Q121" s="123">
        <f t="shared" ref="Q121:T131" si="88">Q75+Q98</f>
        <v>30650</v>
      </c>
      <c r="R121" s="123">
        <f t="shared" si="88"/>
        <v>30396</v>
      </c>
      <c r="S121" s="123">
        <f t="shared" si="88"/>
        <v>28326</v>
      </c>
      <c r="T121" s="123">
        <f t="shared" si="88"/>
        <v>26735</v>
      </c>
      <c r="U121" s="253">
        <f t="shared" ref="U121:U131" si="89">Q121+R121+S121+T121</f>
        <v>116107</v>
      </c>
      <c r="V121" s="275"/>
      <c r="W121" s="275"/>
      <c r="X121" s="275"/>
      <c r="Y121" s="275"/>
      <c r="Z121" s="275"/>
    </row>
    <row r="122" spans="1:26">
      <c r="A122" s="95" t="s">
        <v>17</v>
      </c>
      <c r="B122" s="96">
        <f t="shared" si="82"/>
        <v>15182</v>
      </c>
      <c r="C122" s="97">
        <f t="shared" si="82"/>
        <v>16147</v>
      </c>
      <c r="D122" s="97">
        <f t="shared" si="82"/>
        <v>16466</v>
      </c>
      <c r="E122" s="97">
        <f t="shared" si="82"/>
        <v>17602</v>
      </c>
      <c r="F122" s="126">
        <f t="shared" si="83"/>
        <v>65397</v>
      </c>
      <c r="G122" s="127">
        <f t="shared" si="84"/>
        <v>15550</v>
      </c>
      <c r="H122" s="127">
        <f t="shared" si="84"/>
        <v>15575</v>
      </c>
      <c r="I122" s="127">
        <f t="shared" si="84"/>
        <v>16275</v>
      </c>
      <c r="J122" s="127">
        <f t="shared" si="84"/>
        <v>15855</v>
      </c>
      <c r="K122" s="127">
        <f t="shared" si="85"/>
        <v>63255</v>
      </c>
      <c r="L122" s="127">
        <f t="shared" si="86"/>
        <v>12838</v>
      </c>
      <c r="M122" s="127">
        <f t="shared" si="86"/>
        <v>12458</v>
      </c>
      <c r="N122" s="127">
        <f t="shared" si="86"/>
        <v>15225</v>
      </c>
      <c r="O122" s="127">
        <f t="shared" si="86"/>
        <v>14294</v>
      </c>
      <c r="P122" s="127">
        <f t="shared" si="87"/>
        <v>54815</v>
      </c>
      <c r="Q122" s="127">
        <f t="shared" si="88"/>
        <v>9913</v>
      </c>
      <c r="R122" s="127">
        <f t="shared" si="88"/>
        <v>10759</v>
      </c>
      <c r="S122" s="127">
        <f t="shared" si="88"/>
        <v>8398</v>
      </c>
      <c r="T122" s="127">
        <f t="shared" si="88"/>
        <v>6859</v>
      </c>
      <c r="U122" s="254">
        <f t="shared" si="89"/>
        <v>35929</v>
      </c>
      <c r="V122" s="275"/>
      <c r="W122" s="275"/>
      <c r="X122" s="275"/>
      <c r="Y122" s="275"/>
      <c r="Z122" s="275"/>
    </row>
    <row r="123" spans="1:26">
      <c r="A123" s="108" t="s">
        <v>18</v>
      </c>
      <c r="B123" s="98">
        <f t="shared" si="82"/>
        <v>12226.35308343</v>
      </c>
      <c r="C123" s="99">
        <f t="shared" si="82"/>
        <v>12095.625126000001</v>
      </c>
      <c r="D123" s="99">
        <f t="shared" si="82"/>
        <v>11948.73237</v>
      </c>
      <c r="E123" s="99">
        <f t="shared" si="82"/>
        <v>12681.103168000001</v>
      </c>
      <c r="F123" s="229">
        <f t="shared" si="83"/>
        <v>48951.813747430002</v>
      </c>
      <c r="G123" s="238">
        <f t="shared" si="84"/>
        <v>11730.432048999999</v>
      </c>
      <c r="H123" s="238">
        <f t="shared" si="84"/>
        <v>10642.707097</v>
      </c>
      <c r="I123" s="238">
        <f t="shared" si="84"/>
        <v>11321.244698000002</v>
      </c>
      <c r="J123" s="238">
        <f t="shared" si="84"/>
        <v>11396.610336000002</v>
      </c>
      <c r="K123" s="238">
        <f t="shared" si="85"/>
        <v>45090.994180000009</v>
      </c>
      <c r="L123" s="238">
        <f t="shared" si="86"/>
        <v>9023.4614130000009</v>
      </c>
      <c r="M123" s="238">
        <f t="shared" si="86"/>
        <v>8184.9260810000014</v>
      </c>
      <c r="N123" s="238">
        <f t="shared" si="86"/>
        <v>10721.17072</v>
      </c>
      <c r="O123" s="238">
        <f t="shared" si="86"/>
        <v>10391.743945</v>
      </c>
      <c r="P123" s="238">
        <f t="shared" si="87"/>
        <v>38321.302159000006</v>
      </c>
      <c r="Q123" s="238">
        <f t="shared" si="88"/>
        <v>6710.3651659999996</v>
      </c>
      <c r="R123" s="238">
        <f t="shared" si="88"/>
        <v>7174.4370739999995</v>
      </c>
      <c r="S123" s="238">
        <f t="shared" si="88"/>
        <v>4748.2264059999998</v>
      </c>
      <c r="T123" s="238">
        <f t="shared" si="88"/>
        <v>3844.8184865599997</v>
      </c>
      <c r="U123" s="255">
        <f t="shared" si="89"/>
        <v>22477.847132559997</v>
      </c>
      <c r="V123" s="275"/>
      <c r="W123" s="275"/>
      <c r="X123" s="275"/>
      <c r="Y123" s="275"/>
      <c r="Z123" s="275"/>
    </row>
    <row r="124" spans="1:26">
      <c r="A124" s="100" t="s">
        <v>19</v>
      </c>
      <c r="B124" s="96">
        <f t="shared" si="82"/>
        <v>19553</v>
      </c>
      <c r="C124" s="97">
        <f t="shared" si="82"/>
        <v>22152</v>
      </c>
      <c r="D124" s="97">
        <f t="shared" si="82"/>
        <v>22850</v>
      </c>
      <c r="E124" s="97">
        <f t="shared" si="82"/>
        <v>25136</v>
      </c>
      <c r="F124" s="126">
        <f t="shared" si="83"/>
        <v>89691</v>
      </c>
      <c r="G124" s="127">
        <f t="shared" si="84"/>
        <v>21079</v>
      </c>
      <c r="H124" s="127">
        <f t="shared" si="84"/>
        <v>25453</v>
      </c>
      <c r="I124" s="127">
        <f t="shared" si="84"/>
        <v>24100</v>
      </c>
      <c r="J124" s="127">
        <f t="shared" si="84"/>
        <v>26063</v>
      </c>
      <c r="K124" s="127">
        <f t="shared" si="85"/>
        <v>96695</v>
      </c>
      <c r="L124" s="127">
        <f t="shared" si="86"/>
        <v>22551</v>
      </c>
      <c r="M124" s="127">
        <f t="shared" si="86"/>
        <v>22507</v>
      </c>
      <c r="N124" s="127">
        <f t="shared" si="86"/>
        <v>24090</v>
      </c>
      <c r="O124" s="127">
        <f t="shared" si="86"/>
        <v>26008</v>
      </c>
      <c r="P124" s="127">
        <f t="shared" si="87"/>
        <v>95156</v>
      </c>
      <c r="Q124" s="127">
        <f t="shared" si="88"/>
        <v>20737</v>
      </c>
      <c r="R124" s="127">
        <f t="shared" si="88"/>
        <v>19637</v>
      </c>
      <c r="S124" s="127">
        <f t="shared" si="88"/>
        <v>19928</v>
      </c>
      <c r="T124" s="127">
        <f t="shared" si="88"/>
        <v>19876</v>
      </c>
      <c r="U124" s="254">
        <f t="shared" si="89"/>
        <v>80178</v>
      </c>
      <c r="V124" s="275"/>
      <c r="W124" s="275"/>
      <c r="X124" s="275"/>
      <c r="Y124" s="275"/>
      <c r="Z124" s="275"/>
    </row>
    <row r="125" spans="1:26">
      <c r="A125" s="100" t="s">
        <v>20</v>
      </c>
      <c r="B125" s="98">
        <f t="shared" si="82"/>
        <v>9568.2250101399986</v>
      </c>
      <c r="C125" s="99">
        <f t="shared" si="82"/>
        <v>11348.733263</v>
      </c>
      <c r="D125" s="99">
        <f t="shared" si="82"/>
        <v>11435.896386</v>
      </c>
      <c r="E125" s="99">
        <f t="shared" si="82"/>
        <v>11829.348945999998</v>
      </c>
      <c r="F125" s="229">
        <f t="shared" si="83"/>
        <v>44182.203605139999</v>
      </c>
      <c r="G125" s="238">
        <f t="shared" si="84"/>
        <v>9302.0277729999998</v>
      </c>
      <c r="H125" s="238">
        <f t="shared" si="84"/>
        <v>11332.506018</v>
      </c>
      <c r="I125" s="238">
        <f t="shared" si="84"/>
        <v>10660.193168000002</v>
      </c>
      <c r="J125" s="238">
        <f t="shared" si="84"/>
        <v>12102.786812</v>
      </c>
      <c r="K125" s="238">
        <f t="shared" si="85"/>
        <v>43397.513771000005</v>
      </c>
      <c r="L125" s="238">
        <f t="shared" si="86"/>
        <v>10213.284219000001</v>
      </c>
      <c r="M125" s="238">
        <f t="shared" si="86"/>
        <v>10614.834876000001</v>
      </c>
      <c r="N125" s="238">
        <f t="shared" si="86"/>
        <v>11024.577880000001</v>
      </c>
      <c r="O125" s="238">
        <f t="shared" si="86"/>
        <v>12317.712969</v>
      </c>
      <c r="P125" s="238">
        <f t="shared" si="87"/>
        <v>44170.409943999999</v>
      </c>
      <c r="Q125" s="238">
        <f t="shared" si="88"/>
        <v>9982.7209264900011</v>
      </c>
      <c r="R125" s="238">
        <f t="shared" si="88"/>
        <v>9443.5765869999996</v>
      </c>
      <c r="S125" s="238">
        <f t="shared" si="88"/>
        <v>9411.769628</v>
      </c>
      <c r="T125" s="238">
        <f t="shared" si="88"/>
        <v>9695.0974179999994</v>
      </c>
      <c r="U125" s="255">
        <f t="shared" si="89"/>
        <v>38533.164559489996</v>
      </c>
      <c r="V125" s="275"/>
      <c r="W125" s="275"/>
      <c r="X125" s="275"/>
      <c r="Y125" s="275"/>
      <c r="Z125" s="275"/>
    </row>
    <row r="126" spans="1:26">
      <c r="A126" s="100" t="s">
        <v>21</v>
      </c>
      <c r="B126" s="98">
        <f t="shared" si="82"/>
        <v>6674.2820135499996</v>
      </c>
      <c r="C126" s="99">
        <f t="shared" si="82"/>
        <v>7055.233929</v>
      </c>
      <c r="D126" s="99">
        <f t="shared" si="82"/>
        <v>7703.6925730000003</v>
      </c>
      <c r="E126" s="99">
        <f t="shared" si="82"/>
        <v>8936.5004800000006</v>
      </c>
      <c r="F126" s="229">
        <f t="shared" si="83"/>
        <v>30369.708995549998</v>
      </c>
      <c r="G126" s="238">
        <f t="shared" si="84"/>
        <v>7421.053817</v>
      </c>
      <c r="H126" s="238">
        <f t="shared" si="84"/>
        <v>9065.6623309999995</v>
      </c>
      <c r="I126" s="238">
        <f t="shared" si="84"/>
        <v>8658.3955370000003</v>
      </c>
      <c r="J126" s="238">
        <f t="shared" si="84"/>
        <v>8684.5369150000006</v>
      </c>
      <c r="K126" s="238">
        <f t="shared" si="85"/>
        <v>33829.6486</v>
      </c>
      <c r="L126" s="238">
        <f t="shared" si="86"/>
        <v>7800.5078309999999</v>
      </c>
      <c r="M126" s="238">
        <f t="shared" si="86"/>
        <v>7136.6446450000003</v>
      </c>
      <c r="N126" s="238">
        <f t="shared" si="86"/>
        <v>8159.7586979999996</v>
      </c>
      <c r="O126" s="238">
        <f t="shared" si="86"/>
        <v>8178.3350710000004</v>
      </c>
      <c r="P126" s="238">
        <f t="shared" si="87"/>
        <v>31275.246245000002</v>
      </c>
      <c r="Q126" s="238">
        <f t="shared" si="88"/>
        <v>6299.1572565000006</v>
      </c>
      <c r="R126" s="238">
        <f t="shared" si="88"/>
        <v>6175.0791630000003</v>
      </c>
      <c r="S126" s="238">
        <f t="shared" si="88"/>
        <v>6696.9120800000001</v>
      </c>
      <c r="T126" s="238">
        <f t="shared" si="88"/>
        <v>6563.5094330000002</v>
      </c>
      <c r="U126" s="255">
        <f t="shared" si="89"/>
        <v>25734.657932499998</v>
      </c>
      <c r="V126" s="275"/>
      <c r="W126" s="275"/>
      <c r="X126" s="275"/>
      <c r="Y126" s="275"/>
      <c r="Z126" s="275"/>
    </row>
    <row r="127" spans="1:26">
      <c r="A127" s="100" t="s">
        <v>22</v>
      </c>
      <c r="B127" s="98">
        <f t="shared" si="82"/>
        <v>1431.9357480799999</v>
      </c>
      <c r="C127" s="99">
        <f t="shared" si="82"/>
        <v>1616.8524849999999</v>
      </c>
      <c r="D127" s="99">
        <f t="shared" si="82"/>
        <v>1695.2718110000001</v>
      </c>
      <c r="E127" s="99">
        <f t="shared" si="82"/>
        <v>1529.1898449999999</v>
      </c>
      <c r="F127" s="229">
        <f t="shared" si="83"/>
        <v>6273.2498890799998</v>
      </c>
      <c r="G127" s="238">
        <f t="shared" si="84"/>
        <v>1574.0141350000001</v>
      </c>
      <c r="H127" s="238">
        <f t="shared" si="84"/>
        <v>1848.0303399999998</v>
      </c>
      <c r="I127" s="238">
        <f t="shared" si="84"/>
        <v>1741.423892</v>
      </c>
      <c r="J127" s="238">
        <f t="shared" si="84"/>
        <v>1632.8966639999999</v>
      </c>
      <c r="K127" s="238">
        <f t="shared" si="85"/>
        <v>6796.3650309999994</v>
      </c>
      <c r="L127" s="238">
        <f t="shared" si="86"/>
        <v>1559.096849</v>
      </c>
      <c r="M127" s="238">
        <f t="shared" si="86"/>
        <v>1702.909633</v>
      </c>
      <c r="N127" s="238">
        <f t="shared" si="86"/>
        <v>1482.4046329999999</v>
      </c>
      <c r="O127" s="238">
        <f t="shared" si="86"/>
        <v>1537.105773</v>
      </c>
      <c r="P127" s="238">
        <f t="shared" si="87"/>
        <v>6281.5168880000001</v>
      </c>
      <c r="Q127" s="238">
        <f t="shared" si="88"/>
        <v>1249.8621874099999</v>
      </c>
      <c r="R127" s="238">
        <f t="shared" si="88"/>
        <v>1140.7308520000001</v>
      </c>
      <c r="S127" s="238">
        <f t="shared" si="88"/>
        <v>953.78167599999983</v>
      </c>
      <c r="T127" s="238">
        <f t="shared" si="88"/>
        <v>914.85788200000002</v>
      </c>
      <c r="U127" s="255">
        <f t="shared" si="89"/>
        <v>4259.2325974100004</v>
      </c>
      <c r="V127" s="275"/>
      <c r="W127" s="275"/>
      <c r="X127" s="275"/>
      <c r="Y127" s="275"/>
      <c r="Z127" s="275"/>
    </row>
    <row r="128" spans="1:26">
      <c r="A128" s="111" t="s">
        <v>23</v>
      </c>
      <c r="B128" s="98">
        <f t="shared" si="82"/>
        <v>815.29612571000007</v>
      </c>
      <c r="C128" s="99">
        <f t="shared" si="82"/>
        <v>921.96715099999994</v>
      </c>
      <c r="D128" s="99">
        <f t="shared" si="82"/>
        <v>882.29380000000003</v>
      </c>
      <c r="E128" s="99">
        <f t="shared" si="82"/>
        <v>950.42410499999994</v>
      </c>
      <c r="F128" s="229">
        <f t="shared" si="83"/>
        <v>3569.9811817099999</v>
      </c>
      <c r="G128" s="238">
        <f t="shared" si="84"/>
        <v>1040.220505</v>
      </c>
      <c r="H128" s="238">
        <f t="shared" si="84"/>
        <v>954.05989999999997</v>
      </c>
      <c r="I128" s="238">
        <f t="shared" si="84"/>
        <v>929.64474500000006</v>
      </c>
      <c r="J128" s="238">
        <f t="shared" si="84"/>
        <v>816.77320799999995</v>
      </c>
      <c r="K128" s="238">
        <f t="shared" si="85"/>
        <v>3740.6983580000001</v>
      </c>
      <c r="L128" s="238">
        <f t="shared" si="86"/>
        <v>901.44298499999991</v>
      </c>
      <c r="M128" s="238">
        <f t="shared" si="86"/>
        <v>884.70832900000005</v>
      </c>
      <c r="N128" s="238">
        <f t="shared" si="86"/>
        <v>842.451144</v>
      </c>
      <c r="O128" s="238">
        <f t="shared" si="86"/>
        <v>868.84589500000004</v>
      </c>
      <c r="P128" s="238">
        <f t="shared" si="87"/>
        <v>3497.4483529999998</v>
      </c>
      <c r="Q128" s="238">
        <f t="shared" si="88"/>
        <v>660.80640400000004</v>
      </c>
      <c r="R128" s="238">
        <f t="shared" si="88"/>
        <v>681.94627600000001</v>
      </c>
      <c r="S128" s="238">
        <f t="shared" si="88"/>
        <v>578.52329710000004</v>
      </c>
      <c r="T128" s="238">
        <f t="shared" si="88"/>
        <v>584.19704379999996</v>
      </c>
      <c r="U128" s="255">
        <f t="shared" si="89"/>
        <v>2505.4730208999999</v>
      </c>
      <c r="V128" s="275"/>
      <c r="W128" s="275"/>
      <c r="X128" s="275"/>
      <c r="Y128" s="275"/>
      <c r="Z128" s="275"/>
    </row>
    <row r="129" spans="1:26">
      <c r="A129" s="100" t="s">
        <v>24</v>
      </c>
      <c r="B129" s="98">
        <f t="shared" si="82"/>
        <v>892.13110781</v>
      </c>
      <c r="C129" s="99">
        <f t="shared" si="82"/>
        <v>982.269274</v>
      </c>
      <c r="D129" s="99">
        <f t="shared" si="82"/>
        <v>738.79515600000002</v>
      </c>
      <c r="E129" s="99">
        <f t="shared" si="82"/>
        <v>1488.374961</v>
      </c>
      <c r="F129" s="229">
        <f t="shared" si="83"/>
        <v>4101.5704988100006</v>
      </c>
      <c r="G129" s="238">
        <f t="shared" si="84"/>
        <v>1418.471176</v>
      </c>
      <c r="H129" s="238">
        <f t="shared" si="84"/>
        <v>1540.2522979999999</v>
      </c>
      <c r="I129" s="238">
        <f t="shared" si="84"/>
        <v>1450.065175</v>
      </c>
      <c r="J129" s="238">
        <f t="shared" si="84"/>
        <v>1915.5016499999997</v>
      </c>
      <c r="K129" s="238">
        <f t="shared" si="85"/>
        <v>6324.2902990000002</v>
      </c>
      <c r="L129" s="238">
        <f t="shared" si="86"/>
        <v>1216.43577</v>
      </c>
      <c r="M129" s="238">
        <f t="shared" si="86"/>
        <v>1197.0377920000001</v>
      </c>
      <c r="N129" s="238">
        <f t="shared" si="86"/>
        <v>1403.4194219999999</v>
      </c>
      <c r="O129" s="238">
        <f t="shared" si="86"/>
        <v>1990.7077670000001</v>
      </c>
      <c r="P129" s="238">
        <f t="shared" si="87"/>
        <v>5807.6007509999999</v>
      </c>
      <c r="Q129" s="238">
        <f t="shared" si="88"/>
        <v>1443.4007424699998</v>
      </c>
      <c r="R129" s="238">
        <f t="shared" si="88"/>
        <v>1380.0908249999998</v>
      </c>
      <c r="S129" s="238">
        <f t="shared" si="88"/>
        <v>1430.9262859999999</v>
      </c>
      <c r="T129" s="238">
        <f t="shared" si="88"/>
        <v>1496.3489539999998</v>
      </c>
      <c r="U129" s="255">
        <f t="shared" si="89"/>
        <v>5750.7668074699995</v>
      </c>
      <c r="V129" s="275"/>
      <c r="W129" s="275"/>
      <c r="X129" s="275"/>
      <c r="Y129" s="275"/>
      <c r="Z129" s="275"/>
    </row>
    <row r="130" spans="1:26">
      <c r="A130" s="100" t="s">
        <v>25</v>
      </c>
      <c r="B130" s="98">
        <f t="shared" si="82"/>
        <v>61.912149420000006</v>
      </c>
      <c r="C130" s="99">
        <f t="shared" si="82"/>
        <v>39.514754000000003</v>
      </c>
      <c r="D130" s="99">
        <f t="shared" si="82"/>
        <v>51.709328000000006</v>
      </c>
      <c r="E130" s="99">
        <f t="shared" si="82"/>
        <v>60.635058999999998</v>
      </c>
      <c r="F130" s="229">
        <f t="shared" si="83"/>
        <v>213.77129042000001</v>
      </c>
      <c r="G130" s="238">
        <f t="shared" si="84"/>
        <v>52.736501999999994</v>
      </c>
      <c r="H130" s="238">
        <f t="shared" si="84"/>
        <v>69.102215999999999</v>
      </c>
      <c r="I130" s="238">
        <f t="shared" si="84"/>
        <v>68.071269999999998</v>
      </c>
      <c r="J130" s="238">
        <f t="shared" si="84"/>
        <v>43.722336999999996</v>
      </c>
      <c r="K130" s="238">
        <f t="shared" si="85"/>
        <v>233.63232499999998</v>
      </c>
      <c r="L130" s="238">
        <f t="shared" si="86"/>
        <v>32.064473999999997</v>
      </c>
      <c r="M130" s="238">
        <f t="shared" si="86"/>
        <v>30.282657</v>
      </c>
      <c r="N130" s="238">
        <f t="shared" si="86"/>
        <v>32.142714999999995</v>
      </c>
      <c r="O130" s="238">
        <f t="shared" si="86"/>
        <v>38.284120999999999</v>
      </c>
      <c r="P130" s="238">
        <f t="shared" si="87"/>
        <v>132.773967</v>
      </c>
      <c r="Q130" s="238">
        <f t="shared" si="88"/>
        <v>63.357158689999999</v>
      </c>
      <c r="R130" s="238">
        <f t="shared" si="88"/>
        <v>24.956000999999997</v>
      </c>
      <c r="S130" s="238">
        <f t="shared" si="88"/>
        <v>41.952280999999999</v>
      </c>
      <c r="T130" s="238">
        <f t="shared" si="88"/>
        <v>69.107735000000005</v>
      </c>
      <c r="U130" s="255">
        <f t="shared" si="89"/>
        <v>199.37317568999998</v>
      </c>
      <c r="V130" s="275"/>
      <c r="W130" s="275"/>
      <c r="X130" s="275"/>
      <c r="Y130" s="275"/>
      <c r="Z130" s="275"/>
    </row>
    <row r="131" spans="1:26">
      <c r="A131" s="101" t="s">
        <v>26</v>
      </c>
      <c r="B131" s="98">
        <f t="shared" si="82"/>
        <v>9250.783872869999</v>
      </c>
      <c r="C131" s="99">
        <f t="shared" si="82"/>
        <v>10973.777058</v>
      </c>
      <c r="D131" s="99">
        <f t="shared" si="82"/>
        <v>10968.478439999999</v>
      </c>
      <c r="E131" s="99">
        <f t="shared" si="82"/>
        <v>11370.064611</v>
      </c>
      <c r="F131" s="230">
        <f t="shared" si="83"/>
        <v>42563.103981870001</v>
      </c>
      <c r="G131" s="239">
        <f t="shared" si="84"/>
        <v>9025.9990269999998</v>
      </c>
      <c r="H131" s="239">
        <f t="shared" si="84"/>
        <v>10898.866703</v>
      </c>
      <c r="I131" s="239">
        <f t="shared" si="84"/>
        <v>10288.574832</v>
      </c>
      <c r="J131" s="239">
        <f t="shared" si="84"/>
        <v>11631.495644000001</v>
      </c>
      <c r="K131" s="239">
        <f t="shared" si="85"/>
        <v>41844.936205999998</v>
      </c>
      <c r="L131" s="239">
        <f t="shared" si="86"/>
        <v>9799.9716279999993</v>
      </c>
      <c r="M131" s="239">
        <f t="shared" si="86"/>
        <v>10193.373183</v>
      </c>
      <c r="N131" s="239">
        <f t="shared" si="86"/>
        <v>10560.562147000001</v>
      </c>
      <c r="O131" s="239">
        <f t="shared" si="86"/>
        <v>11868.213238</v>
      </c>
      <c r="P131" s="239">
        <f t="shared" si="87"/>
        <v>42422.120196000003</v>
      </c>
      <c r="Q131" s="239">
        <f t="shared" si="88"/>
        <v>9690.7065430000002</v>
      </c>
      <c r="R131" s="239">
        <f t="shared" si="88"/>
        <v>9248.4672869000005</v>
      </c>
      <c r="S131" s="239">
        <f t="shared" si="88"/>
        <v>9202.6345710000005</v>
      </c>
      <c r="T131" s="239">
        <f t="shared" si="88"/>
        <v>9017.657921</v>
      </c>
      <c r="U131" s="256">
        <f t="shared" si="89"/>
        <v>37159.466321899999</v>
      </c>
      <c r="V131" s="275"/>
      <c r="W131" s="275"/>
      <c r="X131" s="275"/>
      <c r="Y131" s="275"/>
      <c r="Z131" s="275"/>
    </row>
    <row r="132" spans="1:26" ht="13.5">
      <c r="A132" s="299" t="s">
        <v>27</v>
      </c>
      <c r="B132" s="104"/>
      <c r="C132" s="105"/>
      <c r="D132" s="105"/>
      <c r="E132" s="105"/>
      <c r="F132" s="231"/>
      <c r="G132" s="247"/>
      <c r="H132" s="247"/>
      <c r="I132" s="247"/>
      <c r="J132" s="247"/>
      <c r="K132" s="247"/>
      <c r="L132" s="247"/>
      <c r="M132" s="247"/>
      <c r="N132" s="247"/>
      <c r="O132" s="247"/>
      <c r="P132" s="247"/>
      <c r="Q132" s="247"/>
      <c r="R132" s="247"/>
      <c r="S132" s="247"/>
      <c r="T132" s="247"/>
      <c r="U132" s="257"/>
      <c r="V132" s="275"/>
    </row>
    <row r="133" spans="1:26">
      <c r="A133" s="171" t="s">
        <v>28</v>
      </c>
      <c r="B133" s="117">
        <v>100</v>
      </c>
      <c r="C133" s="118">
        <v>100</v>
      </c>
      <c r="D133" s="118">
        <v>100</v>
      </c>
      <c r="E133" s="118">
        <v>100</v>
      </c>
      <c r="F133" s="236">
        <v>100</v>
      </c>
      <c r="G133" s="250">
        <v>100</v>
      </c>
      <c r="H133" s="250">
        <v>100</v>
      </c>
      <c r="I133" s="250">
        <v>100</v>
      </c>
      <c r="J133" s="250">
        <v>100</v>
      </c>
      <c r="K133" s="250">
        <v>100</v>
      </c>
      <c r="L133" s="250">
        <v>100</v>
      </c>
      <c r="M133" s="250">
        <v>100</v>
      </c>
      <c r="N133" s="250">
        <v>100</v>
      </c>
      <c r="O133" s="250">
        <v>100</v>
      </c>
      <c r="P133" s="250">
        <v>100</v>
      </c>
      <c r="Q133" s="250">
        <v>100</v>
      </c>
      <c r="R133" s="250">
        <v>100</v>
      </c>
      <c r="S133" s="250">
        <v>100</v>
      </c>
      <c r="T133" s="250">
        <v>100</v>
      </c>
      <c r="U133" s="266">
        <v>100</v>
      </c>
      <c r="V133" s="275"/>
    </row>
    <row r="134" spans="1:26">
      <c r="A134" s="95" t="s">
        <v>17</v>
      </c>
      <c r="B134" s="117">
        <f t="shared" ref="B134:U134" si="90">B122/B$121*100</f>
        <v>43.708075428242402</v>
      </c>
      <c r="C134" s="118">
        <f t="shared" si="90"/>
        <v>42.160369722447058</v>
      </c>
      <c r="D134" s="118">
        <f t="shared" si="90"/>
        <v>41.881167972326786</v>
      </c>
      <c r="E134" s="118">
        <f t="shared" si="90"/>
        <v>41.185829940568112</v>
      </c>
      <c r="F134" s="236">
        <f t="shared" si="90"/>
        <v>42.167672547199011</v>
      </c>
      <c r="G134" s="250">
        <f t="shared" si="90"/>
        <v>42.452701411449944</v>
      </c>
      <c r="H134" s="250">
        <f t="shared" si="90"/>
        <v>37.961879691917716</v>
      </c>
      <c r="I134" s="250">
        <f t="shared" si="90"/>
        <v>40.309597523219814</v>
      </c>
      <c r="J134" s="250">
        <f t="shared" si="90"/>
        <v>37.823846557564771</v>
      </c>
      <c r="K134" s="250">
        <f t="shared" si="90"/>
        <v>39.546733354173178</v>
      </c>
      <c r="L134" s="250">
        <f t="shared" si="90"/>
        <v>36.276809177993165</v>
      </c>
      <c r="M134" s="250">
        <f t="shared" si="90"/>
        <v>35.629915629915629</v>
      </c>
      <c r="N134" s="250">
        <f t="shared" si="90"/>
        <v>38.725677222434186</v>
      </c>
      <c r="O134" s="250">
        <f t="shared" si="90"/>
        <v>35.467222470348865</v>
      </c>
      <c r="P134" s="250">
        <f t="shared" si="90"/>
        <v>36.550399743950493</v>
      </c>
      <c r="Q134" s="250">
        <f t="shared" si="90"/>
        <v>32.342577487765091</v>
      </c>
      <c r="R134" s="250">
        <f t="shared" si="90"/>
        <v>35.396104750625085</v>
      </c>
      <c r="S134" s="250">
        <f t="shared" si="90"/>
        <v>29.647673515498131</v>
      </c>
      <c r="T134" s="250">
        <f t="shared" si="90"/>
        <v>25.655507761361513</v>
      </c>
      <c r="U134" s="266">
        <f t="shared" si="90"/>
        <v>30.944732014434962</v>
      </c>
      <c r="V134" s="275"/>
    </row>
    <row r="135" spans="1:26">
      <c r="A135" s="108" t="s">
        <v>18</v>
      </c>
      <c r="B135" s="117">
        <f t="shared" ref="B135:U135" si="91">B123/B$121*100</f>
        <v>35.198943669008202</v>
      </c>
      <c r="C135" s="118">
        <f t="shared" si="91"/>
        <v>31.582091245202225</v>
      </c>
      <c r="D135" s="118">
        <f t="shared" si="91"/>
        <v>30.39152601994099</v>
      </c>
      <c r="E135" s="118">
        <f t="shared" si="91"/>
        <v>29.671728129533442</v>
      </c>
      <c r="F135" s="236">
        <f t="shared" si="91"/>
        <v>31.563895173985095</v>
      </c>
      <c r="G135" s="250">
        <f t="shared" si="91"/>
        <v>32.024985800868158</v>
      </c>
      <c r="H135" s="250">
        <f t="shared" si="91"/>
        <v>25.940106992785417</v>
      </c>
      <c r="I135" s="250">
        <f t="shared" si="91"/>
        <v>28.040234546130037</v>
      </c>
      <c r="J135" s="250">
        <f t="shared" si="91"/>
        <v>27.187867589102538</v>
      </c>
      <c r="K135" s="250">
        <f t="shared" si="91"/>
        <v>28.190680950296976</v>
      </c>
      <c r="L135" s="250">
        <f t="shared" si="91"/>
        <v>25.497927076210125</v>
      </c>
      <c r="M135" s="250">
        <f t="shared" si="91"/>
        <v>23.408912000572005</v>
      </c>
      <c r="N135" s="250">
        <f t="shared" si="91"/>
        <v>27.269924252829707</v>
      </c>
      <c r="O135" s="250">
        <f t="shared" si="91"/>
        <v>25.784685487072601</v>
      </c>
      <c r="P135" s="250">
        <f t="shared" si="91"/>
        <v>25.552474917817449</v>
      </c>
      <c r="Q135" s="250">
        <f t="shared" si="91"/>
        <v>21.893524195758562</v>
      </c>
      <c r="R135" s="250">
        <f t="shared" si="91"/>
        <v>23.603227641794973</v>
      </c>
      <c r="S135" s="250">
        <f t="shared" si="91"/>
        <v>16.762784741933206</v>
      </c>
      <c r="T135" s="250">
        <f t="shared" si="91"/>
        <v>14.381217454871889</v>
      </c>
      <c r="U135" s="266">
        <f t="shared" si="91"/>
        <v>19.359596865443081</v>
      </c>
      <c r="V135" s="275"/>
    </row>
    <row r="136" spans="1:26">
      <c r="A136" s="100" t="s">
        <v>19</v>
      </c>
      <c r="B136" s="117">
        <f t="shared" ref="B136:U136" si="92">B124/B$121*100</f>
        <v>56.29192457175759</v>
      </c>
      <c r="C136" s="118">
        <f t="shared" si="92"/>
        <v>57.839630277552935</v>
      </c>
      <c r="D136" s="118">
        <f t="shared" si="92"/>
        <v>58.118832027673214</v>
      </c>
      <c r="E136" s="118">
        <f t="shared" si="92"/>
        <v>58.814170059431895</v>
      </c>
      <c r="F136" s="236">
        <f t="shared" si="92"/>
        <v>57.832327452800989</v>
      </c>
      <c r="G136" s="250">
        <f t="shared" si="92"/>
        <v>57.547298588550056</v>
      </c>
      <c r="H136" s="250">
        <f t="shared" si="92"/>
        <v>62.038120308082291</v>
      </c>
      <c r="I136" s="250">
        <f t="shared" si="92"/>
        <v>59.690402476780193</v>
      </c>
      <c r="J136" s="250">
        <f t="shared" si="92"/>
        <v>62.176153442435236</v>
      </c>
      <c r="K136" s="250">
        <f t="shared" si="92"/>
        <v>60.453266645826822</v>
      </c>
      <c r="L136" s="250">
        <f t="shared" si="92"/>
        <v>63.723190822006835</v>
      </c>
      <c r="M136" s="250">
        <f t="shared" si="92"/>
        <v>64.370084370084371</v>
      </c>
      <c r="N136" s="250">
        <f t="shared" si="92"/>
        <v>61.274322777565814</v>
      </c>
      <c r="O136" s="250">
        <f t="shared" si="92"/>
        <v>64.532777529651128</v>
      </c>
      <c r="P136" s="250">
        <f t="shared" si="92"/>
        <v>63.4496002560495</v>
      </c>
      <c r="Q136" s="250">
        <f t="shared" si="92"/>
        <v>67.657422512234916</v>
      </c>
      <c r="R136" s="250">
        <f t="shared" si="92"/>
        <v>64.603895249374915</v>
      </c>
      <c r="S136" s="250">
        <f t="shared" si="92"/>
        <v>70.352326484501873</v>
      </c>
      <c r="T136" s="250">
        <f t="shared" si="92"/>
        <v>74.344492238638495</v>
      </c>
      <c r="U136" s="266">
        <f t="shared" si="92"/>
        <v>69.055267985565038</v>
      </c>
      <c r="V136" s="275"/>
    </row>
    <row r="137" spans="1:26">
      <c r="A137" s="100" t="s">
        <v>20</v>
      </c>
      <c r="B137" s="117">
        <f t="shared" ref="B137:U137" si="93">B125/B$121*100</f>
        <v>27.546350972045484</v>
      </c>
      <c r="C137" s="118">
        <f t="shared" si="93"/>
        <v>29.631931024308727</v>
      </c>
      <c r="D137" s="118">
        <f t="shared" si="93"/>
        <v>29.087130903448976</v>
      </c>
      <c r="E137" s="118">
        <f t="shared" si="93"/>
        <v>27.678761163367493</v>
      </c>
      <c r="F137" s="236">
        <f t="shared" si="93"/>
        <v>28.488473386167851</v>
      </c>
      <c r="G137" s="250">
        <f t="shared" si="93"/>
        <v>25.395254505992522</v>
      </c>
      <c r="H137" s="250">
        <f t="shared" si="93"/>
        <v>27.621395188651654</v>
      </c>
      <c r="I137" s="250">
        <f t="shared" si="93"/>
        <v>26.402955214860686</v>
      </c>
      <c r="J137" s="250">
        <f t="shared" si="93"/>
        <v>28.872529252349828</v>
      </c>
      <c r="K137" s="250">
        <f t="shared" si="93"/>
        <v>27.131924833385433</v>
      </c>
      <c r="L137" s="250">
        <f t="shared" si="93"/>
        <v>28.860053177541044</v>
      </c>
      <c r="M137" s="250">
        <f t="shared" si="93"/>
        <v>30.358458103818105</v>
      </c>
      <c r="N137" s="250">
        <f t="shared" si="93"/>
        <v>28.041658094874734</v>
      </c>
      <c r="O137" s="250">
        <f t="shared" si="93"/>
        <v>30.563527787702842</v>
      </c>
      <c r="P137" s="250">
        <f t="shared" si="93"/>
        <v>29.452634138600132</v>
      </c>
      <c r="Q137" s="250">
        <f t="shared" si="93"/>
        <v>32.570051962446982</v>
      </c>
      <c r="R137" s="250">
        <f t="shared" si="93"/>
        <v>31.068484626266613</v>
      </c>
      <c r="S137" s="250">
        <f t="shared" si="93"/>
        <v>33.226610280307845</v>
      </c>
      <c r="T137" s="250">
        <f t="shared" si="93"/>
        <v>36.263689612867026</v>
      </c>
      <c r="U137" s="266">
        <f t="shared" si="93"/>
        <v>33.187632579853066</v>
      </c>
      <c r="V137" s="275"/>
    </row>
    <row r="138" spans="1:26">
      <c r="A138" s="100" t="s">
        <v>21</v>
      </c>
      <c r="B138" s="117">
        <f t="shared" ref="B138:U138" si="94">B126/B$121*100</f>
        <v>19.21486113012811</v>
      </c>
      <c r="C138" s="118">
        <f t="shared" si="94"/>
        <v>18.421457293924124</v>
      </c>
      <c r="D138" s="118">
        <f t="shared" si="94"/>
        <v>19.59429385746261</v>
      </c>
      <c r="E138" s="118">
        <f t="shared" si="94"/>
        <v>20.909964153680566</v>
      </c>
      <c r="F138" s="236">
        <f t="shared" si="94"/>
        <v>19.582242981758739</v>
      </c>
      <c r="G138" s="250">
        <f t="shared" si="94"/>
        <v>20.260050279832921</v>
      </c>
      <c r="H138" s="250">
        <f t="shared" si="94"/>
        <v>22.09628139563225</v>
      </c>
      <c r="I138" s="250">
        <f t="shared" si="94"/>
        <v>21.444942506501548</v>
      </c>
      <c r="J138" s="250">
        <f t="shared" si="94"/>
        <v>20.717918113936733</v>
      </c>
      <c r="K138" s="250">
        <f t="shared" si="94"/>
        <v>21.150139793685526</v>
      </c>
      <c r="L138" s="250">
        <f t="shared" si="94"/>
        <v>22.042182121563197</v>
      </c>
      <c r="M138" s="250">
        <f t="shared" si="94"/>
        <v>20.410824095524095</v>
      </c>
      <c r="N138" s="250">
        <f t="shared" si="94"/>
        <v>20.754823090423503</v>
      </c>
      <c r="O138" s="250">
        <f t="shared" si="94"/>
        <v>20.292628333581462</v>
      </c>
      <c r="P138" s="250">
        <f t="shared" si="94"/>
        <v>20.854195974555083</v>
      </c>
      <c r="Q138" s="250">
        <f t="shared" si="94"/>
        <v>20.551899694942904</v>
      </c>
      <c r="R138" s="250">
        <f t="shared" si="94"/>
        <v>20.315433487958941</v>
      </c>
      <c r="S138" s="250">
        <f t="shared" si="94"/>
        <v>23.642279460566265</v>
      </c>
      <c r="T138" s="250">
        <f t="shared" si="94"/>
        <v>24.550250357209652</v>
      </c>
      <c r="U138" s="266">
        <f t="shared" si="94"/>
        <v>22.164605004435561</v>
      </c>
      <c r="V138" s="275"/>
    </row>
    <row r="139" spans="1:26">
      <c r="A139" s="100" t="s">
        <v>22</v>
      </c>
      <c r="B139" s="117">
        <f t="shared" ref="B139:U139" si="95">B127/B$121*100</f>
        <v>4.122457889966892</v>
      </c>
      <c r="C139" s="118">
        <f t="shared" si="95"/>
        <v>4.2216571842606854</v>
      </c>
      <c r="D139" s="118">
        <f t="shared" si="95"/>
        <v>4.3119132439719206</v>
      </c>
      <c r="E139" s="118">
        <f t="shared" si="95"/>
        <v>3.5780566357808041</v>
      </c>
      <c r="F139" s="236">
        <f t="shared" si="95"/>
        <v>4.0449614986846179</v>
      </c>
      <c r="G139" s="250">
        <f t="shared" si="95"/>
        <v>4.2971801987496248</v>
      </c>
      <c r="H139" s="250">
        <f t="shared" si="95"/>
        <v>4.5043149556400497</v>
      </c>
      <c r="I139" s="250">
        <f t="shared" si="95"/>
        <v>4.3131241907120739</v>
      </c>
      <c r="J139" s="250">
        <f t="shared" si="95"/>
        <v>3.8954546113841304</v>
      </c>
      <c r="K139" s="250">
        <f t="shared" si="95"/>
        <v>4.2490559743669891</v>
      </c>
      <c r="L139" s="250">
        <f t="shared" si="95"/>
        <v>4.4055973579360819</v>
      </c>
      <c r="M139" s="250">
        <f t="shared" si="95"/>
        <v>4.8703264207064212</v>
      </c>
      <c r="N139" s="250">
        <f t="shared" si="95"/>
        <v>3.7705828131756327</v>
      </c>
      <c r="O139" s="250">
        <f t="shared" si="95"/>
        <v>3.8139689668006551</v>
      </c>
      <c r="P139" s="250">
        <f t="shared" si="95"/>
        <v>4.1884876996219269</v>
      </c>
      <c r="Q139" s="250">
        <f t="shared" si="95"/>
        <v>4.0778537925285478</v>
      </c>
      <c r="R139" s="250">
        <f t="shared" si="95"/>
        <v>3.7528979207790503</v>
      </c>
      <c r="S139" s="250">
        <f t="shared" si="95"/>
        <v>3.3671597684106471</v>
      </c>
      <c r="T139" s="250">
        <f t="shared" si="95"/>
        <v>3.4219483149429588</v>
      </c>
      <c r="U139" s="266">
        <f t="shared" si="95"/>
        <v>3.6683684854573801</v>
      </c>
      <c r="V139" s="275"/>
    </row>
    <row r="140" spans="1:26">
      <c r="A140" s="111" t="s">
        <v>23</v>
      </c>
      <c r="B140" s="117">
        <f t="shared" ref="B140:U140" si="96">B128/B$121*100</f>
        <v>2.347189076464661</v>
      </c>
      <c r="C140" s="118">
        <f t="shared" si="96"/>
        <v>2.4072877908039372</v>
      </c>
      <c r="D140" s="118">
        <f t="shared" si="96"/>
        <v>2.2441087597924509</v>
      </c>
      <c r="E140" s="118">
        <f t="shared" si="96"/>
        <v>2.2238385160746872</v>
      </c>
      <c r="F140" s="236">
        <f t="shared" si="96"/>
        <v>2.3019067766106982</v>
      </c>
      <c r="G140" s="250">
        <f t="shared" si="96"/>
        <v>2.8398823473204291</v>
      </c>
      <c r="H140" s="250">
        <f t="shared" si="96"/>
        <v>2.3253872964804523</v>
      </c>
      <c r="I140" s="250">
        <f t="shared" si="96"/>
        <v>2.3025256842105266</v>
      </c>
      <c r="J140" s="250">
        <f t="shared" si="96"/>
        <v>1.9485023331265803</v>
      </c>
      <c r="K140" s="250">
        <f t="shared" si="96"/>
        <v>2.3386673072835262</v>
      </c>
      <c r="L140" s="250">
        <f t="shared" si="96"/>
        <v>2.5472406256181297</v>
      </c>
      <c r="M140" s="250">
        <f t="shared" si="96"/>
        <v>2.5302683512083513</v>
      </c>
      <c r="N140" s="250">
        <f t="shared" si="96"/>
        <v>2.1428237161388783</v>
      </c>
      <c r="O140" s="250">
        <f t="shared" si="96"/>
        <v>2.1558381593965561</v>
      </c>
      <c r="P140" s="250">
        <f t="shared" si="96"/>
        <v>2.3320831047335817</v>
      </c>
      <c r="Q140" s="250">
        <f t="shared" si="96"/>
        <v>2.1559752169657425</v>
      </c>
      <c r="R140" s="250">
        <f t="shared" si="96"/>
        <v>2.243539531517305</v>
      </c>
      <c r="S140" s="250">
        <f t="shared" si="96"/>
        <v>2.0423755457883219</v>
      </c>
      <c r="T140" s="250">
        <f t="shared" si="96"/>
        <v>2.1851394942958664</v>
      </c>
      <c r="U140" s="266">
        <f t="shared" si="96"/>
        <v>2.1579000584805397</v>
      </c>
      <c r="V140" s="275"/>
    </row>
    <row r="141" spans="1:26">
      <c r="A141" s="100" t="s">
        <v>24</v>
      </c>
      <c r="B141" s="117">
        <f t="shared" ref="B141:U141" si="97">B129/B$121*100</f>
        <v>2.568392422081474</v>
      </c>
      <c r="C141" s="118">
        <f t="shared" si="97"/>
        <v>2.5647386981383327</v>
      </c>
      <c r="D141" s="118">
        <f t="shared" si="97"/>
        <v>1.8791208566486928</v>
      </c>
      <c r="E141" s="118">
        <f t="shared" si="97"/>
        <v>3.4825564158360236</v>
      </c>
      <c r="F141" s="236">
        <f t="shared" si="97"/>
        <v>2.6446730235801614</v>
      </c>
      <c r="G141" s="250">
        <f t="shared" si="97"/>
        <v>3.872535903246062</v>
      </c>
      <c r="H141" s="250">
        <f t="shared" si="97"/>
        <v>3.7541491128010134</v>
      </c>
      <c r="I141" s="250">
        <f t="shared" si="97"/>
        <v>3.5914926934984521</v>
      </c>
      <c r="J141" s="250">
        <f t="shared" si="97"/>
        <v>4.5696398921704278</v>
      </c>
      <c r="K141" s="250">
        <f t="shared" si="97"/>
        <v>3.9539170359487343</v>
      </c>
      <c r="L141" s="250">
        <f t="shared" si="97"/>
        <v>3.4373273333521719</v>
      </c>
      <c r="M141" s="250">
        <f t="shared" si="97"/>
        <v>3.423531508651509</v>
      </c>
      <c r="N141" s="250">
        <f t="shared" si="97"/>
        <v>3.5696793132392211</v>
      </c>
      <c r="O141" s="250">
        <f t="shared" si="97"/>
        <v>4.9394763708997074</v>
      </c>
      <c r="P141" s="250">
        <f t="shared" si="97"/>
        <v>3.8724825139526979</v>
      </c>
      <c r="Q141" s="250">
        <f t="shared" si="97"/>
        <v>4.7093009542251218</v>
      </c>
      <c r="R141" s="250">
        <f t="shared" si="97"/>
        <v>4.5403698677457554</v>
      </c>
      <c r="S141" s="250">
        <f t="shared" si="97"/>
        <v>5.0516355503777444</v>
      </c>
      <c r="T141" s="250">
        <f t="shared" si="97"/>
        <v>5.5969663512249852</v>
      </c>
      <c r="U141" s="266">
        <f t="shared" si="97"/>
        <v>4.9529888873797434</v>
      </c>
      <c r="V141" s="275"/>
    </row>
    <row r="142" spans="1:26">
      <c r="A142" s="100" t="s">
        <v>25</v>
      </c>
      <c r="B142" s="117">
        <f t="shared" ref="B142:U142" si="98">B130/B$121*100</f>
        <v>0.17824139749532175</v>
      </c>
      <c r="C142" s="118">
        <f t="shared" si="98"/>
        <v>0.10317437531006032</v>
      </c>
      <c r="D142" s="118">
        <f t="shared" si="98"/>
        <v>0.13152235222301356</v>
      </c>
      <c r="E142" s="118">
        <f t="shared" si="98"/>
        <v>0.14187622022556037</v>
      </c>
      <c r="F142" s="236">
        <f t="shared" si="98"/>
        <v>0.13783870474827195</v>
      </c>
      <c r="G142" s="250">
        <f t="shared" si="98"/>
        <v>0.14397472494471591</v>
      </c>
      <c r="H142" s="250">
        <f t="shared" si="98"/>
        <v>0.1684269669494004</v>
      </c>
      <c r="I142" s="250">
        <f t="shared" si="98"/>
        <v>0.16859757275541795</v>
      </c>
      <c r="J142" s="250">
        <f t="shared" si="98"/>
        <v>0.10430444439143088</v>
      </c>
      <c r="K142" s="250">
        <f t="shared" si="98"/>
        <v>0.14606584870271958</v>
      </c>
      <c r="L142" s="250">
        <f t="shared" si="98"/>
        <v>9.0605764503094183E-2</v>
      </c>
      <c r="M142" s="250">
        <f t="shared" si="98"/>
        <v>8.6608485628485637E-2</v>
      </c>
      <c r="N142" s="250">
        <f t="shared" si="98"/>
        <v>8.1756873966679369E-2</v>
      </c>
      <c r="O142" s="250">
        <f t="shared" si="98"/>
        <v>9.4993104560567712E-2</v>
      </c>
      <c r="P142" s="250">
        <f t="shared" si="98"/>
        <v>8.8533094398250328E-2</v>
      </c>
      <c r="Q142" s="250">
        <f t="shared" si="98"/>
        <v>0.20671177386623166</v>
      </c>
      <c r="R142" s="250">
        <f t="shared" si="98"/>
        <v>8.2102911567311476E-2</v>
      </c>
      <c r="S142" s="250">
        <f t="shared" si="98"/>
        <v>0.14810520723010662</v>
      </c>
      <c r="T142" s="250">
        <f t="shared" si="98"/>
        <v>0.25849162146998317</v>
      </c>
      <c r="U142" s="266">
        <f t="shared" si="98"/>
        <v>0.17171503500219623</v>
      </c>
      <c r="V142" s="275"/>
    </row>
    <row r="143" spans="1:26">
      <c r="A143" s="101" t="s">
        <v>26</v>
      </c>
      <c r="B143" s="119">
        <f t="shared" ref="B143:U143" si="99">B131/B$121*100</f>
        <v>26.63245680975961</v>
      </c>
      <c r="C143" s="120">
        <f t="shared" si="99"/>
        <v>28.652907538055821</v>
      </c>
      <c r="D143" s="120">
        <f t="shared" si="99"/>
        <v>27.898256282429539</v>
      </c>
      <c r="E143" s="120">
        <f t="shared" si="99"/>
        <v>26.604110185315179</v>
      </c>
      <c r="F143" s="237">
        <f t="shared" si="99"/>
        <v>27.444485699647942</v>
      </c>
      <c r="G143" s="251">
        <f t="shared" si="99"/>
        <v>24.641674703104098</v>
      </c>
      <c r="H143" s="251">
        <f t="shared" si="99"/>
        <v>26.564460132104905</v>
      </c>
      <c r="I143" s="251">
        <f t="shared" si="99"/>
        <v>25.482538283591332</v>
      </c>
      <c r="J143" s="251">
        <f t="shared" si="99"/>
        <v>27.748212328832484</v>
      </c>
      <c r="K143" s="251">
        <f t="shared" si="99"/>
        <v>26.161260522663333</v>
      </c>
      <c r="L143" s="251">
        <f t="shared" si="99"/>
        <v>27.692140574754866</v>
      </c>
      <c r="M143" s="251">
        <f t="shared" si="99"/>
        <v>29.153076456456457</v>
      </c>
      <c r="N143" s="251">
        <f t="shared" si="99"/>
        <v>26.861406961719446</v>
      </c>
      <c r="O143" s="251">
        <f t="shared" si="99"/>
        <v>29.448199191107143</v>
      </c>
      <c r="P143" s="251">
        <f t="shared" si="99"/>
        <v>28.286882261237174</v>
      </c>
      <c r="Q143" s="251">
        <f t="shared" si="99"/>
        <v>31.617313353996739</v>
      </c>
      <c r="R143" s="251">
        <f t="shared" si="99"/>
        <v>30.426593258652456</v>
      </c>
      <c r="S143" s="251">
        <f t="shared" si="99"/>
        <v>32.488295456471086</v>
      </c>
      <c r="T143" s="251">
        <f t="shared" si="99"/>
        <v>33.729784630634001</v>
      </c>
      <c r="U143" s="267">
        <f t="shared" si="99"/>
        <v>32.004501297854567</v>
      </c>
      <c r="V143" s="275"/>
    </row>
    <row r="144" spans="1:26" s="274" customFormat="1">
      <c r="A144" s="121" t="s">
        <v>34</v>
      </c>
      <c r="B144" s="272">
        <v>4135</v>
      </c>
      <c r="C144" s="273">
        <v>4811</v>
      </c>
      <c r="D144" s="273">
        <v>5746</v>
      </c>
      <c r="E144" s="273">
        <v>4734</v>
      </c>
      <c r="F144" s="122">
        <f t="shared" ref="F144:F154" si="100">B144+C144+D144+E144</f>
        <v>19426</v>
      </c>
      <c r="G144" s="123">
        <v>4332</v>
      </c>
      <c r="H144" s="123">
        <v>4915</v>
      </c>
      <c r="I144" s="123">
        <v>5936</v>
      </c>
      <c r="J144" s="123">
        <v>4616</v>
      </c>
      <c r="K144" s="123">
        <f t="shared" ref="K144:K154" si="101">G144+H144+I144+J144</f>
        <v>19799</v>
      </c>
      <c r="L144" s="279">
        <v>4221</v>
      </c>
      <c r="M144" s="280">
        <v>4870</v>
      </c>
      <c r="N144" s="280">
        <v>6559</v>
      </c>
      <c r="O144" s="281">
        <v>4835</v>
      </c>
      <c r="P144" s="123">
        <f t="shared" ref="P144:P154" si="102">L144+M144+N144+O144</f>
        <v>20485</v>
      </c>
      <c r="Q144" s="123">
        <v>3672</v>
      </c>
      <c r="R144" s="123">
        <v>3191</v>
      </c>
      <c r="S144" s="123">
        <v>3378</v>
      </c>
      <c r="T144" s="123">
        <v>3085</v>
      </c>
      <c r="U144" s="253">
        <f t="shared" ref="U144:U154" si="103">Q144+R144+S144+T144</f>
        <v>13326</v>
      </c>
      <c r="V144" s="275"/>
    </row>
    <row r="145" spans="1:22" s="274" customFormat="1">
      <c r="A145" s="95" t="s">
        <v>17</v>
      </c>
      <c r="B145" s="96">
        <v>1831</v>
      </c>
      <c r="C145" s="97">
        <v>2507</v>
      </c>
      <c r="D145" s="97">
        <v>3001</v>
      </c>
      <c r="E145" s="97">
        <v>2298</v>
      </c>
      <c r="F145" s="126">
        <f t="shared" si="100"/>
        <v>9637</v>
      </c>
      <c r="G145" s="127">
        <v>2197</v>
      </c>
      <c r="H145" s="127">
        <v>2453</v>
      </c>
      <c r="I145" s="127">
        <v>3198</v>
      </c>
      <c r="J145" s="127">
        <v>2184</v>
      </c>
      <c r="K145" s="127">
        <f t="shared" si="101"/>
        <v>10032</v>
      </c>
      <c r="L145" s="127">
        <v>2036</v>
      </c>
      <c r="M145" s="127">
        <v>2450</v>
      </c>
      <c r="N145" s="127">
        <v>3597</v>
      </c>
      <c r="O145" s="127">
        <v>2208</v>
      </c>
      <c r="P145" s="127">
        <f t="shared" si="102"/>
        <v>10291</v>
      </c>
      <c r="Q145" s="127">
        <v>1579</v>
      </c>
      <c r="R145" s="127">
        <v>1265</v>
      </c>
      <c r="S145" s="127">
        <v>1200</v>
      </c>
      <c r="T145" s="127">
        <v>1077</v>
      </c>
      <c r="U145" s="254">
        <f t="shared" si="103"/>
        <v>5121</v>
      </c>
      <c r="V145" s="275"/>
    </row>
    <row r="146" spans="1:22">
      <c r="A146" s="108" t="s">
        <v>18</v>
      </c>
      <c r="B146" s="98">
        <v>1619</v>
      </c>
      <c r="C146" s="99">
        <v>2232</v>
      </c>
      <c r="D146" s="99">
        <v>2461</v>
      </c>
      <c r="E146" s="99">
        <v>2054</v>
      </c>
      <c r="F146" s="229">
        <f t="shared" si="100"/>
        <v>8366</v>
      </c>
      <c r="G146" s="238">
        <v>1972</v>
      </c>
      <c r="H146" s="238">
        <v>2115</v>
      </c>
      <c r="I146" s="238">
        <v>2638</v>
      </c>
      <c r="J146" s="238">
        <v>1890</v>
      </c>
      <c r="K146" s="238">
        <f t="shared" si="101"/>
        <v>8615</v>
      </c>
      <c r="L146" s="238">
        <v>1807</v>
      </c>
      <c r="M146" s="238">
        <v>2112</v>
      </c>
      <c r="N146" s="238">
        <v>2977</v>
      </c>
      <c r="O146" s="238">
        <v>1919</v>
      </c>
      <c r="P146" s="238">
        <f t="shared" si="102"/>
        <v>8815</v>
      </c>
      <c r="Q146" s="238">
        <v>1372</v>
      </c>
      <c r="R146" s="238">
        <v>1086</v>
      </c>
      <c r="S146" s="238">
        <v>939</v>
      </c>
      <c r="T146" s="238">
        <v>879</v>
      </c>
      <c r="U146" s="255">
        <f t="shared" si="103"/>
        <v>4276</v>
      </c>
      <c r="V146" s="275"/>
    </row>
    <row r="147" spans="1:22" s="274" customFormat="1">
      <c r="A147" s="100" t="s">
        <v>19</v>
      </c>
      <c r="B147" s="96">
        <v>2304</v>
      </c>
      <c r="C147" s="97">
        <v>2304</v>
      </c>
      <c r="D147" s="97">
        <v>2745</v>
      </c>
      <c r="E147" s="97">
        <v>2436</v>
      </c>
      <c r="F147" s="126">
        <f t="shared" si="100"/>
        <v>9789</v>
      </c>
      <c r="G147" s="127">
        <v>2135</v>
      </c>
      <c r="H147" s="127">
        <v>2462</v>
      </c>
      <c r="I147" s="127">
        <v>2738</v>
      </c>
      <c r="J147" s="127">
        <v>2432</v>
      </c>
      <c r="K147" s="127">
        <f t="shared" si="101"/>
        <v>9767</v>
      </c>
      <c r="L147" s="127">
        <v>2185</v>
      </c>
      <c r="M147" s="127">
        <v>2420</v>
      </c>
      <c r="N147" s="127">
        <v>2962</v>
      </c>
      <c r="O147" s="127">
        <v>2627</v>
      </c>
      <c r="P147" s="127">
        <f t="shared" si="102"/>
        <v>10194</v>
      </c>
      <c r="Q147" s="127">
        <v>2093</v>
      </c>
      <c r="R147" s="127">
        <v>1926</v>
      </c>
      <c r="S147" s="127">
        <v>2178</v>
      </c>
      <c r="T147" s="127">
        <v>2008</v>
      </c>
      <c r="U147" s="254">
        <f t="shared" si="103"/>
        <v>8205</v>
      </c>
      <c r="V147" s="275"/>
    </row>
    <row r="148" spans="1:22">
      <c r="A148" s="100" t="s">
        <v>20</v>
      </c>
      <c r="B148" s="98">
        <v>1514</v>
      </c>
      <c r="C148" s="99">
        <v>1335</v>
      </c>
      <c r="D148" s="99">
        <v>1666</v>
      </c>
      <c r="E148" s="99">
        <v>1439</v>
      </c>
      <c r="F148" s="229">
        <f t="shared" si="100"/>
        <v>5954</v>
      </c>
      <c r="G148" s="238">
        <v>1193</v>
      </c>
      <c r="H148" s="238">
        <v>1453</v>
      </c>
      <c r="I148" s="238">
        <v>1611</v>
      </c>
      <c r="J148" s="238">
        <v>1384</v>
      </c>
      <c r="K148" s="238">
        <f t="shared" si="101"/>
        <v>5641</v>
      </c>
      <c r="L148" s="238">
        <v>1275</v>
      </c>
      <c r="M148" s="238">
        <v>1417</v>
      </c>
      <c r="N148" s="238">
        <v>1714</v>
      </c>
      <c r="O148" s="238">
        <v>1501</v>
      </c>
      <c r="P148" s="238">
        <f t="shared" si="102"/>
        <v>5907</v>
      </c>
      <c r="Q148" s="238">
        <v>1186</v>
      </c>
      <c r="R148" s="238">
        <v>1130</v>
      </c>
      <c r="S148" s="238">
        <v>1288</v>
      </c>
      <c r="T148" s="238">
        <v>1102</v>
      </c>
      <c r="U148" s="255">
        <f t="shared" si="103"/>
        <v>4706</v>
      </c>
      <c r="V148" s="275"/>
    </row>
    <row r="149" spans="1:22">
      <c r="A149" s="100" t="s">
        <v>21</v>
      </c>
      <c r="B149" s="98">
        <v>284</v>
      </c>
      <c r="C149" s="99">
        <v>359</v>
      </c>
      <c r="D149" s="99">
        <v>448</v>
      </c>
      <c r="E149" s="99">
        <v>388</v>
      </c>
      <c r="F149" s="229">
        <f t="shared" si="100"/>
        <v>1479</v>
      </c>
      <c r="G149" s="238">
        <v>391</v>
      </c>
      <c r="H149" s="238">
        <v>404</v>
      </c>
      <c r="I149" s="238">
        <v>457</v>
      </c>
      <c r="J149" s="238">
        <v>420</v>
      </c>
      <c r="K149" s="238">
        <f t="shared" si="101"/>
        <v>1672</v>
      </c>
      <c r="L149" s="238">
        <v>371</v>
      </c>
      <c r="M149" s="238">
        <v>417</v>
      </c>
      <c r="N149" s="238">
        <v>566</v>
      </c>
      <c r="O149" s="238">
        <v>482</v>
      </c>
      <c r="P149" s="238">
        <f t="shared" si="102"/>
        <v>1836</v>
      </c>
      <c r="Q149" s="238">
        <v>442</v>
      </c>
      <c r="R149" s="238">
        <v>351</v>
      </c>
      <c r="S149" s="238">
        <v>376</v>
      </c>
      <c r="T149" s="238">
        <v>386</v>
      </c>
      <c r="U149" s="255">
        <f t="shared" si="103"/>
        <v>1555</v>
      </c>
      <c r="V149" s="275"/>
    </row>
    <row r="150" spans="1:22">
      <c r="A150" s="100" t="s">
        <v>22</v>
      </c>
      <c r="B150" s="98">
        <v>413</v>
      </c>
      <c r="C150" s="99">
        <v>511</v>
      </c>
      <c r="D150" s="99">
        <v>518</v>
      </c>
      <c r="E150" s="99">
        <v>506</v>
      </c>
      <c r="F150" s="229">
        <f t="shared" si="100"/>
        <v>1948</v>
      </c>
      <c r="G150" s="238">
        <v>461</v>
      </c>
      <c r="H150" s="238">
        <v>490</v>
      </c>
      <c r="I150" s="238">
        <v>555</v>
      </c>
      <c r="J150" s="238">
        <v>525</v>
      </c>
      <c r="K150" s="238">
        <f t="shared" si="101"/>
        <v>2031</v>
      </c>
      <c r="L150" s="238">
        <v>452</v>
      </c>
      <c r="M150" s="238">
        <v>499</v>
      </c>
      <c r="N150" s="238">
        <v>598</v>
      </c>
      <c r="O150" s="238">
        <v>563</v>
      </c>
      <c r="P150" s="238">
        <f t="shared" si="102"/>
        <v>2112</v>
      </c>
      <c r="Q150" s="238">
        <v>412</v>
      </c>
      <c r="R150" s="238">
        <v>386</v>
      </c>
      <c r="S150" s="238">
        <v>433</v>
      </c>
      <c r="T150" s="238">
        <v>453</v>
      </c>
      <c r="U150" s="255">
        <f t="shared" si="103"/>
        <v>1684</v>
      </c>
      <c r="V150" s="275"/>
    </row>
    <row r="151" spans="1:22">
      <c r="A151" s="111" t="s">
        <v>23</v>
      </c>
      <c r="B151" s="272">
        <v>218</v>
      </c>
      <c r="C151" s="273">
        <v>283</v>
      </c>
      <c r="D151" s="273">
        <v>298</v>
      </c>
      <c r="E151" s="273">
        <v>257</v>
      </c>
      <c r="F151" s="229">
        <f t="shared" si="100"/>
        <v>1056</v>
      </c>
      <c r="G151" s="238">
        <v>240</v>
      </c>
      <c r="H151" s="238">
        <v>269</v>
      </c>
      <c r="I151" s="238">
        <v>335</v>
      </c>
      <c r="J151" s="238">
        <v>291</v>
      </c>
      <c r="K151" s="238">
        <f t="shared" si="101"/>
        <v>1135</v>
      </c>
      <c r="L151" s="238">
        <v>254.1</v>
      </c>
      <c r="M151" s="238">
        <v>255</v>
      </c>
      <c r="N151" s="238">
        <v>343.9</v>
      </c>
      <c r="O151" s="238">
        <v>308</v>
      </c>
      <c r="P151" s="238">
        <f t="shared" si="102"/>
        <v>1161</v>
      </c>
      <c r="Q151" s="238">
        <v>257.7</v>
      </c>
      <c r="R151" s="238">
        <v>245</v>
      </c>
      <c r="S151" s="238">
        <v>273</v>
      </c>
      <c r="T151" s="238">
        <v>296</v>
      </c>
      <c r="U151" s="255">
        <f t="shared" si="103"/>
        <v>1071.7</v>
      </c>
      <c r="V151" s="275"/>
    </row>
    <row r="152" spans="1:22">
      <c r="A152" s="100" t="s">
        <v>24</v>
      </c>
      <c r="B152" s="98">
        <v>31</v>
      </c>
      <c r="C152" s="99">
        <v>35</v>
      </c>
      <c r="D152" s="99">
        <v>37</v>
      </c>
      <c r="E152" s="99">
        <v>49</v>
      </c>
      <c r="F152" s="229">
        <f t="shared" si="100"/>
        <v>152</v>
      </c>
      <c r="G152" s="238">
        <v>39</v>
      </c>
      <c r="H152" s="238">
        <v>46</v>
      </c>
      <c r="I152" s="238">
        <v>46</v>
      </c>
      <c r="J152" s="238">
        <v>53</v>
      </c>
      <c r="K152" s="238">
        <f t="shared" si="101"/>
        <v>184</v>
      </c>
      <c r="L152" s="282">
        <v>68</v>
      </c>
      <c r="M152" s="282">
        <v>64</v>
      </c>
      <c r="N152" s="282">
        <v>60</v>
      </c>
      <c r="O152" s="282">
        <v>64</v>
      </c>
      <c r="P152" s="238">
        <f t="shared" si="102"/>
        <v>256</v>
      </c>
      <c r="Q152" s="238">
        <v>42</v>
      </c>
      <c r="R152" s="238">
        <v>48</v>
      </c>
      <c r="S152" s="238">
        <v>40</v>
      </c>
      <c r="T152" s="238">
        <v>58</v>
      </c>
      <c r="U152" s="255">
        <f t="shared" si="103"/>
        <v>188</v>
      </c>
      <c r="V152" s="275"/>
    </row>
    <row r="153" spans="1:22">
      <c r="A153" s="100" t="s">
        <v>25</v>
      </c>
      <c r="B153" s="98">
        <v>11</v>
      </c>
      <c r="C153" s="99">
        <v>17</v>
      </c>
      <c r="D153" s="99">
        <v>63</v>
      </c>
      <c r="E153" s="99">
        <v>48</v>
      </c>
      <c r="F153" s="229">
        <f t="shared" si="100"/>
        <v>139</v>
      </c>
      <c r="G153" s="238">
        <v>51</v>
      </c>
      <c r="H153" s="238">
        <v>68</v>
      </c>
      <c r="I153" s="238">
        <v>66</v>
      </c>
      <c r="J153" s="238">
        <v>49</v>
      </c>
      <c r="K153" s="238">
        <f t="shared" si="101"/>
        <v>234</v>
      </c>
      <c r="L153" s="238">
        <v>19</v>
      </c>
      <c r="M153" s="238">
        <v>23</v>
      </c>
      <c r="N153" s="238">
        <v>22</v>
      </c>
      <c r="O153" s="238">
        <v>17</v>
      </c>
      <c r="P153" s="238">
        <f t="shared" si="102"/>
        <v>81</v>
      </c>
      <c r="Q153" s="238">
        <v>11</v>
      </c>
      <c r="R153" s="238">
        <v>11</v>
      </c>
      <c r="S153" s="238">
        <v>41</v>
      </c>
      <c r="T153" s="238">
        <v>9</v>
      </c>
      <c r="U153" s="255">
        <f t="shared" si="103"/>
        <v>72</v>
      </c>
      <c r="V153" s="275"/>
    </row>
    <row r="154" spans="1:22">
      <c r="A154" s="101" t="s">
        <v>26</v>
      </c>
      <c r="B154" s="102">
        <v>1088</v>
      </c>
      <c r="C154" s="103">
        <v>1313</v>
      </c>
      <c r="D154" s="103">
        <v>1597</v>
      </c>
      <c r="E154" s="103">
        <v>1331</v>
      </c>
      <c r="F154" s="230">
        <f t="shared" si="100"/>
        <v>5329</v>
      </c>
      <c r="G154" s="239">
        <v>1162</v>
      </c>
      <c r="H154" s="239">
        <v>1399</v>
      </c>
      <c r="I154" s="239">
        <v>1574</v>
      </c>
      <c r="J154" s="239">
        <v>1339</v>
      </c>
      <c r="K154" s="239">
        <f t="shared" si="101"/>
        <v>5474</v>
      </c>
      <c r="L154" s="239">
        <v>1181</v>
      </c>
      <c r="M154" s="239">
        <v>1351</v>
      </c>
      <c r="N154" s="239">
        <v>1618</v>
      </c>
      <c r="O154" s="239">
        <v>1383</v>
      </c>
      <c r="P154" s="239">
        <f t="shared" si="102"/>
        <v>5533</v>
      </c>
      <c r="Q154" s="239">
        <v>1106</v>
      </c>
      <c r="R154" s="239">
        <v>1062</v>
      </c>
      <c r="S154" s="239">
        <v>1208</v>
      </c>
      <c r="T154" s="239">
        <v>971</v>
      </c>
      <c r="U154" s="256">
        <f t="shared" si="103"/>
        <v>4347</v>
      </c>
      <c r="V154" s="275"/>
    </row>
    <row r="155" spans="1:22" ht="13.5">
      <c r="A155" s="299" t="s">
        <v>27</v>
      </c>
      <c r="B155" s="106"/>
      <c r="C155" s="107"/>
      <c r="D155" s="107"/>
      <c r="E155" s="107"/>
      <c r="F155" s="231"/>
      <c r="G155" s="247"/>
      <c r="H155" s="247"/>
      <c r="I155" s="247"/>
      <c r="J155" s="247"/>
      <c r="K155" s="247"/>
      <c r="L155" s="247"/>
      <c r="M155" s="247"/>
      <c r="N155" s="247"/>
      <c r="O155" s="247"/>
      <c r="P155" s="247"/>
      <c r="Q155" s="247"/>
      <c r="R155" s="247"/>
      <c r="S155" s="247"/>
      <c r="T155" s="247"/>
      <c r="U155" s="257"/>
      <c r="V155" s="275"/>
    </row>
    <row r="156" spans="1:22">
      <c r="A156" s="171" t="s">
        <v>28</v>
      </c>
      <c r="B156" s="117">
        <v>100</v>
      </c>
      <c r="C156" s="118">
        <v>100</v>
      </c>
      <c r="D156" s="118">
        <v>100</v>
      </c>
      <c r="E156" s="118">
        <v>100</v>
      </c>
      <c r="F156" s="236">
        <v>100</v>
      </c>
      <c r="G156" s="250">
        <v>100</v>
      </c>
      <c r="H156" s="250">
        <v>100</v>
      </c>
      <c r="I156" s="250">
        <v>100</v>
      </c>
      <c r="J156" s="250">
        <v>100</v>
      </c>
      <c r="K156" s="250">
        <v>100</v>
      </c>
      <c r="L156" s="250">
        <v>100</v>
      </c>
      <c r="M156" s="250">
        <v>100</v>
      </c>
      <c r="N156" s="250">
        <v>100</v>
      </c>
      <c r="O156" s="250">
        <v>100</v>
      </c>
      <c r="P156" s="250">
        <v>100</v>
      </c>
      <c r="Q156" s="250">
        <v>100</v>
      </c>
      <c r="R156" s="250">
        <v>100</v>
      </c>
      <c r="S156" s="250">
        <v>100</v>
      </c>
      <c r="T156" s="250">
        <v>100</v>
      </c>
      <c r="U156" s="266">
        <v>100</v>
      </c>
      <c r="V156" s="275"/>
    </row>
    <row r="157" spans="1:22">
      <c r="A157" s="95" t="s">
        <v>17</v>
      </c>
      <c r="B157" s="117">
        <f t="shared" ref="B157:U157" si="104">B145/B$144*100</f>
        <v>44.280532043530833</v>
      </c>
      <c r="C157" s="118">
        <f t="shared" si="104"/>
        <v>52.10974849303679</v>
      </c>
      <c r="D157" s="118">
        <f t="shared" si="104"/>
        <v>52.227636616776884</v>
      </c>
      <c r="E157" s="118">
        <f t="shared" si="104"/>
        <v>48.542458808618505</v>
      </c>
      <c r="F157" s="236">
        <f t="shared" si="104"/>
        <v>49.608771749202099</v>
      </c>
      <c r="G157" s="250">
        <f t="shared" si="104"/>
        <v>50.715604801477376</v>
      </c>
      <c r="H157" s="250">
        <f t="shared" si="104"/>
        <v>49.908443540183114</v>
      </c>
      <c r="I157" s="250">
        <f t="shared" si="104"/>
        <v>53.874663072776286</v>
      </c>
      <c r="J157" s="250">
        <f t="shared" si="104"/>
        <v>47.313691507798964</v>
      </c>
      <c r="K157" s="250">
        <f t="shared" si="104"/>
        <v>50.669225718470635</v>
      </c>
      <c r="L157" s="250">
        <f t="shared" si="104"/>
        <v>48.235015399194502</v>
      </c>
      <c r="M157" s="250">
        <f t="shared" si="104"/>
        <v>50.308008213552355</v>
      </c>
      <c r="N157" s="250">
        <f t="shared" si="104"/>
        <v>54.840676932459218</v>
      </c>
      <c r="O157" s="250">
        <f t="shared" si="104"/>
        <v>45.667011375387794</v>
      </c>
      <c r="P157" s="250">
        <f t="shared" si="104"/>
        <v>50.23675860385648</v>
      </c>
      <c r="Q157" s="250">
        <f t="shared" si="104"/>
        <v>43.001089324618732</v>
      </c>
      <c r="R157" s="250">
        <f t="shared" si="104"/>
        <v>39.642745220933875</v>
      </c>
      <c r="S157" s="250">
        <f t="shared" si="104"/>
        <v>35.523978685612789</v>
      </c>
      <c r="T157" s="250">
        <f t="shared" si="104"/>
        <v>34.910858995137758</v>
      </c>
      <c r="U157" s="266">
        <f t="shared" si="104"/>
        <v>38.428635749662313</v>
      </c>
      <c r="V157" s="275"/>
    </row>
    <row r="158" spans="1:22">
      <c r="A158" s="108" t="s">
        <v>18</v>
      </c>
      <c r="B158" s="117">
        <f t="shared" ref="B158:U158" si="105">B146/B$144*100</f>
        <v>39.153567110036278</v>
      </c>
      <c r="C158" s="118">
        <f t="shared" si="105"/>
        <v>46.393681147370607</v>
      </c>
      <c r="D158" s="118">
        <f t="shared" si="105"/>
        <v>42.829794639749394</v>
      </c>
      <c r="E158" s="118">
        <f t="shared" si="105"/>
        <v>43.388255175327416</v>
      </c>
      <c r="F158" s="236">
        <f t="shared" si="105"/>
        <v>43.065994028621432</v>
      </c>
      <c r="G158" s="250">
        <f t="shared" si="105"/>
        <v>45.521698984302859</v>
      </c>
      <c r="H158" s="250">
        <f t="shared" si="105"/>
        <v>43.03153611393693</v>
      </c>
      <c r="I158" s="250">
        <f t="shared" si="105"/>
        <v>44.440700808625337</v>
      </c>
      <c r="J158" s="250">
        <f t="shared" si="105"/>
        <v>40.944540727902947</v>
      </c>
      <c r="K158" s="250">
        <f t="shared" si="105"/>
        <v>43.512298600939445</v>
      </c>
      <c r="L158" s="250">
        <f t="shared" si="105"/>
        <v>42.809760720208487</v>
      </c>
      <c r="M158" s="250">
        <f t="shared" si="105"/>
        <v>43.367556468172488</v>
      </c>
      <c r="N158" s="250">
        <f t="shared" si="105"/>
        <v>45.388016465924686</v>
      </c>
      <c r="O158" s="250">
        <f t="shared" si="105"/>
        <v>39.689762150982425</v>
      </c>
      <c r="P158" s="250">
        <f t="shared" si="105"/>
        <v>43.031486453502566</v>
      </c>
      <c r="Q158" s="250">
        <f t="shared" si="105"/>
        <v>37.363834422657952</v>
      </c>
      <c r="R158" s="250">
        <f t="shared" si="105"/>
        <v>34.033218426825442</v>
      </c>
      <c r="S158" s="250">
        <f t="shared" si="105"/>
        <v>27.797513321492005</v>
      </c>
      <c r="T158" s="250">
        <f t="shared" si="105"/>
        <v>28.492706645056725</v>
      </c>
      <c r="U158" s="266">
        <f t="shared" si="105"/>
        <v>32.087648206513578</v>
      </c>
      <c r="V158" s="275"/>
    </row>
    <row r="159" spans="1:22">
      <c r="A159" s="100" t="s">
        <v>19</v>
      </c>
      <c r="B159" s="117">
        <f t="shared" ref="B159:U159" si="106">B147/B$144*100</f>
        <v>55.719467956469174</v>
      </c>
      <c r="C159" s="118">
        <f t="shared" si="106"/>
        <v>47.89025150696321</v>
      </c>
      <c r="D159" s="118">
        <f t="shared" si="106"/>
        <v>47.772363383223109</v>
      </c>
      <c r="E159" s="118">
        <f t="shared" si="106"/>
        <v>51.457541191381495</v>
      </c>
      <c r="F159" s="236">
        <f t="shared" si="106"/>
        <v>50.391228250797901</v>
      </c>
      <c r="G159" s="250">
        <f t="shared" si="106"/>
        <v>49.284395198522624</v>
      </c>
      <c r="H159" s="250">
        <f t="shared" si="106"/>
        <v>50.091556459816886</v>
      </c>
      <c r="I159" s="250">
        <f t="shared" si="106"/>
        <v>46.125336927223721</v>
      </c>
      <c r="J159" s="250">
        <f t="shared" si="106"/>
        <v>52.686308492201036</v>
      </c>
      <c r="K159" s="250">
        <f t="shared" si="106"/>
        <v>49.330774281529372</v>
      </c>
      <c r="L159" s="250">
        <f t="shared" si="106"/>
        <v>51.764984600805498</v>
      </c>
      <c r="M159" s="250">
        <f t="shared" si="106"/>
        <v>49.691991786447637</v>
      </c>
      <c r="N159" s="250">
        <f t="shared" si="106"/>
        <v>45.159323067540782</v>
      </c>
      <c r="O159" s="250">
        <f t="shared" si="106"/>
        <v>54.332988624612199</v>
      </c>
      <c r="P159" s="250">
        <f t="shared" si="106"/>
        <v>49.76324139614352</v>
      </c>
      <c r="Q159" s="250">
        <f t="shared" si="106"/>
        <v>56.998910675381268</v>
      </c>
      <c r="R159" s="250">
        <f t="shared" si="106"/>
        <v>60.357254779066125</v>
      </c>
      <c r="S159" s="250">
        <f t="shared" si="106"/>
        <v>64.476021314387211</v>
      </c>
      <c r="T159" s="250">
        <f t="shared" si="106"/>
        <v>65.089141004862242</v>
      </c>
      <c r="U159" s="266">
        <f t="shared" si="106"/>
        <v>61.571364250337687</v>
      </c>
      <c r="V159" s="275"/>
    </row>
    <row r="160" spans="1:22">
      <c r="A160" s="100" t="s">
        <v>20</v>
      </c>
      <c r="B160" s="117">
        <f t="shared" ref="B160:U160" si="107">B148/B$144*100</f>
        <v>36.614268440145104</v>
      </c>
      <c r="C160" s="118">
        <f t="shared" si="107"/>
        <v>27.748908750779467</v>
      </c>
      <c r="D160" s="118">
        <f t="shared" si="107"/>
        <v>28.994082840236686</v>
      </c>
      <c r="E160" s="118">
        <f t="shared" si="107"/>
        <v>30.397127165188003</v>
      </c>
      <c r="F160" s="236">
        <f t="shared" si="107"/>
        <v>30.649644805930198</v>
      </c>
      <c r="G160" s="250">
        <f t="shared" si="107"/>
        <v>27.539242843951982</v>
      </c>
      <c r="H160" s="250">
        <f t="shared" si="107"/>
        <v>29.562563580874873</v>
      </c>
      <c r="I160" s="250">
        <f t="shared" si="107"/>
        <v>27.139487870619945</v>
      </c>
      <c r="J160" s="250">
        <f t="shared" si="107"/>
        <v>29.982668977469672</v>
      </c>
      <c r="K160" s="250">
        <f t="shared" si="107"/>
        <v>28.491337946360929</v>
      </c>
      <c r="L160" s="250">
        <f t="shared" si="107"/>
        <v>30.206112295664532</v>
      </c>
      <c r="M160" s="250">
        <f t="shared" si="107"/>
        <v>29.096509240246405</v>
      </c>
      <c r="N160" s="250">
        <f t="shared" si="107"/>
        <v>26.132032322000303</v>
      </c>
      <c r="O160" s="250">
        <f t="shared" si="107"/>
        <v>31.04446742502585</v>
      </c>
      <c r="P160" s="250">
        <f t="shared" si="107"/>
        <v>28.835733463509882</v>
      </c>
      <c r="Q160" s="250">
        <f t="shared" si="107"/>
        <v>32.298474945533769</v>
      </c>
      <c r="R160" s="250">
        <f t="shared" si="107"/>
        <v>35.412096521466623</v>
      </c>
      <c r="S160" s="250">
        <f t="shared" si="107"/>
        <v>38.12907045589106</v>
      </c>
      <c r="T160" s="250">
        <f t="shared" si="107"/>
        <v>35.721231766612647</v>
      </c>
      <c r="U160" s="266">
        <f t="shared" si="107"/>
        <v>35.314422932612935</v>
      </c>
      <c r="V160" s="275"/>
    </row>
    <row r="161" spans="1:22">
      <c r="A161" s="100" t="s">
        <v>21</v>
      </c>
      <c r="B161" s="117">
        <f t="shared" ref="B161:U161" si="108">B149/B$144*100</f>
        <v>6.8681983071342199</v>
      </c>
      <c r="C161" s="118">
        <f t="shared" si="108"/>
        <v>7.4620660985242155</v>
      </c>
      <c r="D161" s="118">
        <f t="shared" si="108"/>
        <v>7.7967281587191088</v>
      </c>
      <c r="E161" s="118">
        <f t="shared" si="108"/>
        <v>8.1960287283481197</v>
      </c>
      <c r="F161" s="236">
        <f t="shared" si="108"/>
        <v>7.6135076701328117</v>
      </c>
      <c r="G161" s="250">
        <f t="shared" si="108"/>
        <v>9.0258541089566027</v>
      </c>
      <c r="H161" s="250">
        <f t="shared" si="108"/>
        <v>8.2197355035605302</v>
      </c>
      <c r="I161" s="250">
        <f t="shared" si="108"/>
        <v>7.6987870619946097</v>
      </c>
      <c r="J161" s="250">
        <f t="shared" si="108"/>
        <v>9.0987868284228757</v>
      </c>
      <c r="K161" s="250">
        <f t="shared" si="108"/>
        <v>8.4448709530784392</v>
      </c>
      <c r="L161" s="250">
        <f t="shared" si="108"/>
        <v>8.7893864013267002</v>
      </c>
      <c r="M161" s="250">
        <f t="shared" si="108"/>
        <v>8.5626283367556475</v>
      </c>
      <c r="N161" s="250">
        <f t="shared" si="108"/>
        <v>8.6293642323524935</v>
      </c>
      <c r="O161" s="250">
        <f t="shared" si="108"/>
        <v>9.9689762150982428</v>
      </c>
      <c r="P161" s="250">
        <f t="shared" si="108"/>
        <v>8.9626556016597512</v>
      </c>
      <c r="Q161" s="250">
        <f t="shared" si="108"/>
        <v>12.037037037037036</v>
      </c>
      <c r="R161" s="250">
        <f t="shared" si="108"/>
        <v>10.999686618614854</v>
      </c>
      <c r="S161" s="250">
        <f t="shared" si="108"/>
        <v>11.130846654825341</v>
      </c>
      <c r="T161" s="250">
        <f t="shared" si="108"/>
        <v>12.512155591572125</v>
      </c>
      <c r="U161" s="266">
        <f t="shared" si="108"/>
        <v>11.668917904847666</v>
      </c>
      <c r="V161" s="275"/>
    </row>
    <row r="162" spans="1:22">
      <c r="A162" s="100" t="s">
        <v>22</v>
      </c>
      <c r="B162" s="117">
        <f t="shared" ref="B162:U162" si="109">B150/B$144*100</f>
        <v>9.9879081015719464</v>
      </c>
      <c r="C162" s="118">
        <f t="shared" si="109"/>
        <v>10.621492413219705</v>
      </c>
      <c r="D162" s="118">
        <f t="shared" si="109"/>
        <v>9.0149669335189699</v>
      </c>
      <c r="E162" s="118">
        <f t="shared" si="109"/>
        <v>10.688635403464302</v>
      </c>
      <c r="F162" s="236">
        <f t="shared" si="109"/>
        <v>10.027797796767219</v>
      </c>
      <c r="G162" s="250">
        <f t="shared" si="109"/>
        <v>10.641735918744228</v>
      </c>
      <c r="H162" s="250">
        <f t="shared" si="109"/>
        <v>9.9694811800610381</v>
      </c>
      <c r="I162" s="250">
        <f t="shared" si="109"/>
        <v>9.3497304582210248</v>
      </c>
      <c r="J162" s="250">
        <f t="shared" si="109"/>
        <v>11.373483535528596</v>
      </c>
      <c r="K162" s="250">
        <f t="shared" si="109"/>
        <v>10.25809384312339</v>
      </c>
      <c r="L162" s="250">
        <f t="shared" si="109"/>
        <v>10.708362947168917</v>
      </c>
      <c r="M162" s="250">
        <f t="shared" si="109"/>
        <v>10.246406570841888</v>
      </c>
      <c r="N162" s="250">
        <f t="shared" si="109"/>
        <v>9.1172434822381465</v>
      </c>
      <c r="O162" s="250">
        <f t="shared" si="109"/>
        <v>11.644260599793174</v>
      </c>
      <c r="P162" s="250">
        <f t="shared" si="109"/>
        <v>10.309982914327556</v>
      </c>
      <c r="Q162" s="250">
        <f t="shared" si="109"/>
        <v>11.220043572984748</v>
      </c>
      <c r="R162" s="250">
        <f t="shared" si="109"/>
        <v>12.096521466624882</v>
      </c>
      <c r="S162" s="250">
        <f t="shared" si="109"/>
        <v>12.818235642391947</v>
      </c>
      <c r="T162" s="250">
        <f t="shared" si="109"/>
        <v>14.683954619124798</v>
      </c>
      <c r="U162" s="266">
        <f t="shared" si="109"/>
        <v>12.636950322677473</v>
      </c>
      <c r="V162" s="275"/>
    </row>
    <row r="163" spans="1:22">
      <c r="A163" s="111" t="s">
        <v>23</v>
      </c>
      <c r="B163" s="117">
        <f t="shared" ref="B163:U163" si="110">B151/B$144*100</f>
        <v>5.2720677146311967</v>
      </c>
      <c r="C163" s="118">
        <f t="shared" si="110"/>
        <v>5.8823529411764701</v>
      </c>
      <c r="D163" s="118">
        <f t="shared" si="110"/>
        <v>5.1862164984336925</v>
      </c>
      <c r="E163" s="118">
        <f t="shared" si="110"/>
        <v>5.4288128432615119</v>
      </c>
      <c r="F163" s="236">
        <f t="shared" si="110"/>
        <v>5.4360135900339754</v>
      </c>
      <c r="G163" s="250">
        <f t="shared" si="110"/>
        <v>5.5401662049861491</v>
      </c>
      <c r="H163" s="250">
        <f t="shared" si="110"/>
        <v>5.4730417090539163</v>
      </c>
      <c r="I163" s="250">
        <f t="shared" si="110"/>
        <v>5.6435309973045822</v>
      </c>
      <c r="J163" s="250">
        <f t="shared" si="110"/>
        <v>6.3041594454072785</v>
      </c>
      <c r="K163" s="250">
        <f t="shared" si="110"/>
        <v>5.7326127582201121</v>
      </c>
      <c r="L163" s="250">
        <f t="shared" si="110"/>
        <v>6.0199004975124382</v>
      </c>
      <c r="M163" s="250">
        <f t="shared" si="110"/>
        <v>5.2361396303901433</v>
      </c>
      <c r="N163" s="250">
        <f t="shared" si="110"/>
        <v>5.24317731361488</v>
      </c>
      <c r="O163" s="250">
        <f t="shared" si="110"/>
        <v>6.3702171664943119</v>
      </c>
      <c r="P163" s="250">
        <f t="shared" si="110"/>
        <v>5.6675616304613134</v>
      </c>
      <c r="Q163" s="250">
        <f t="shared" si="110"/>
        <v>7.0179738562091503</v>
      </c>
      <c r="R163" s="250">
        <f t="shared" si="110"/>
        <v>7.6778439360701976</v>
      </c>
      <c r="S163" s="250">
        <f t="shared" si="110"/>
        <v>8.0817051509769087</v>
      </c>
      <c r="T163" s="250">
        <f t="shared" si="110"/>
        <v>9.5948136142625611</v>
      </c>
      <c r="U163" s="266">
        <f t="shared" si="110"/>
        <v>8.0421731952573925</v>
      </c>
      <c r="V163" s="275"/>
    </row>
    <row r="164" spans="1:22">
      <c r="A164" s="100" t="s">
        <v>24</v>
      </c>
      <c r="B164" s="117">
        <f t="shared" ref="B164:U164" si="111">B152/B$144*100</f>
        <v>0.74969770253929868</v>
      </c>
      <c r="C164" s="118">
        <f t="shared" si="111"/>
        <v>0.72749948035751399</v>
      </c>
      <c r="D164" s="118">
        <f t="shared" si="111"/>
        <v>0.64392620953706925</v>
      </c>
      <c r="E164" s="118">
        <f t="shared" si="111"/>
        <v>1.0350654837346853</v>
      </c>
      <c r="F164" s="236">
        <f t="shared" si="111"/>
        <v>0.78245650159579938</v>
      </c>
      <c r="G164" s="250">
        <f t="shared" si="111"/>
        <v>0.90027700831024937</v>
      </c>
      <c r="H164" s="250">
        <f t="shared" si="111"/>
        <v>0.93591047812817907</v>
      </c>
      <c r="I164" s="250">
        <f t="shared" si="111"/>
        <v>0.77493261455525608</v>
      </c>
      <c r="J164" s="250">
        <f t="shared" si="111"/>
        <v>1.1481802426343155</v>
      </c>
      <c r="K164" s="250">
        <f t="shared" si="111"/>
        <v>0.92933986564978033</v>
      </c>
      <c r="L164" s="250">
        <f t="shared" si="111"/>
        <v>1.610992655768775</v>
      </c>
      <c r="M164" s="250">
        <f t="shared" si="111"/>
        <v>1.3141683778234086</v>
      </c>
      <c r="N164" s="250">
        <f t="shared" si="111"/>
        <v>0.91477359353559995</v>
      </c>
      <c r="O164" s="250">
        <f t="shared" si="111"/>
        <v>1.3236814891416753</v>
      </c>
      <c r="P164" s="250">
        <f t="shared" si="111"/>
        <v>1.2496948987063705</v>
      </c>
      <c r="Q164" s="250">
        <f t="shared" si="111"/>
        <v>1.1437908496732025</v>
      </c>
      <c r="R164" s="250">
        <f t="shared" si="111"/>
        <v>1.5042306486994672</v>
      </c>
      <c r="S164" s="250">
        <f t="shared" si="111"/>
        <v>1.1841326228537596</v>
      </c>
      <c r="T164" s="250">
        <f t="shared" si="111"/>
        <v>1.880064829821718</v>
      </c>
      <c r="U164" s="266">
        <f t="shared" si="111"/>
        <v>1.4107759267597177</v>
      </c>
      <c r="V164" s="275"/>
    </row>
    <row r="165" spans="1:22">
      <c r="A165" s="100" t="s">
        <v>25</v>
      </c>
      <c r="B165" s="117">
        <f t="shared" ref="B165:U165" si="112">B153/B$144*100</f>
        <v>0.26602176541717049</v>
      </c>
      <c r="C165" s="118">
        <f t="shared" si="112"/>
        <v>0.35335689045936397</v>
      </c>
      <c r="D165" s="118">
        <f t="shared" si="112"/>
        <v>1.0964148973198746</v>
      </c>
      <c r="E165" s="118">
        <f t="shared" si="112"/>
        <v>1.0139416983523446</v>
      </c>
      <c r="F165" s="236">
        <f t="shared" si="112"/>
        <v>0.71553587974879029</v>
      </c>
      <c r="G165" s="250">
        <f t="shared" si="112"/>
        <v>1.1772853185595569</v>
      </c>
      <c r="H165" s="250">
        <f t="shared" si="112"/>
        <v>1.3835198372329602</v>
      </c>
      <c r="I165" s="250">
        <f t="shared" si="112"/>
        <v>1.1118598382749325</v>
      </c>
      <c r="J165" s="250">
        <f t="shared" si="112"/>
        <v>1.0615251299826691</v>
      </c>
      <c r="K165" s="250">
        <f t="shared" si="112"/>
        <v>1.1818778726198294</v>
      </c>
      <c r="L165" s="250">
        <f t="shared" si="112"/>
        <v>0.45013030087656958</v>
      </c>
      <c r="M165" s="250">
        <f t="shared" si="112"/>
        <v>0.47227926078028748</v>
      </c>
      <c r="N165" s="250">
        <f t="shared" si="112"/>
        <v>0.33541698429638667</v>
      </c>
      <c r="O165" s="250">
        <f t="shared" si="112"/>
        <v>0.35160289555325752</v>
      </c>
      <c r="P165" s="250">
        <f t="shared" si="112"/>
        <v>0.39541127654381253</v>
      </c>
      <c r="Q165" s="250">
        <f t="shared" si="112"/>
        <v>0.29956427015250542</v>
      </c>
      <c r="R165" s="250">
        <f t="shared" si="112"/>
        <v>0.34471952366029457</v>
      </c>
      <c r="S165" s="250">
        <f t="shared" si="112"/>
        <v>1.2137359384251036</v>
      </c>
      <c r="T165" s="250">
        <f t="shared" si="112"/>
        <v>0.29173419773095621</v>
      </c>
      <c r="U165" s="266">
        <f t="shared" si="112"/>
        <v>0.54029716343989187</v>
      </c>
      <c r="V165" s="275"/>
    </row>
    <row r="166" spans="1:22">
      <c r="A166" s="101" t="s">
        <v>26</v>
      </c>
      <c r="B166" s="119">
        <f t="shared" ref="B166:U166" si="113">B154/B$144*100</f>
        <v>26.311970979443771</v>
      </c>
      <c r="C166" s="120">
        <f t="shared" si="113"/>
        <v>27.29162336312617</v>
      </c>
      <c r="D166" s="120">
        <f t="shared" si="113"/>
        <v>27.793247476505396</v>
      </c>
      <c r="E166" s="120">
        <f t="shared" si="113"/>
        <v>28.115758343895227</v>
      </c>
      <c r="F166" s="237">
        <f t="shared" si="113"/>
        <v>27.43230721713168</v>
      </c>
      <c r="G166" s="251">
        <f t="shared" si="113"/>
        <v>26.823638042474606</v>
      </c>
      <c r="H166" s="251">
        <f t="shared" si="113"/>
        <v>28.463886063072231</v>
      </c>
      <c r="I166" s="251">
        <f t="shared" si="113"/>
        <v>26.516172506738545</v>
      </c>
      <c r="J166" s="251">
        <f t="shared" si="113"/>
        <v>29.007798960138647</v>
      </c>
      <c r="K166" s="251">
        <f t="shared" si="113"/>
        <v>27.647861003080966</v>
      </c>
      <c r="L166" s="251">
        <f t="shared" si="113"/>
        <v>27.979151859748875</v>
      </c>
      <c r="M166" s="251">
        <f t="shared" si="113"/>
        <v>27.741273100616016</v>
      </c>
      <c r="N166" s="251">
        <f t="shared" si="113"/>
        <v>24.668394572343345</v>
      </c>
      <c r="O166" s="251">
        <f t="shared" si="113"/>
        <v>28.603929679420894</v>
      </c>
      <c r="P166" s="251">
        <f t="shared" si="113"/>
        <v>27.010007322431047</v>
      </c>
      <c r="Q166" s="251">
        <f t="shared" si="113"/>
        <v>30.119825708061004</v>
      </c>
      <c r="R166" s="251">
        <f t="shared" si="113"/>
        <v>33.281103102475711</v>
      </c>
      <c r="S166" s="251">
        <f t="shared" si="113"/>
        <v>35.760805210183541</v>
      </c>
      <c r="T166" s="251">
        <f t="shared" si="113"/>
        <v>31.474878444084283</v>
      </c>
      <c r="U166" s="267">
        <f t="shared" si="113"/>
        <v>32.620441242683476</v>
      </c>
      <c r="V166" s="275"/>
    </row>
    <row r="167" spans="1:22" s="274" customFormat="1">
      <c r="A167" s="121" t="s">
        <v>35</v>
      </c>
      <c r="B167" s="93">
        <v>2873</v>
      </c>
      <c r="C167" s="94">
        <v>3297</v>
      </c>
      <c r="D167" s="94">
        <v>3739</v>
      </c>
      <c r="E167" s="94">
        <v>3422</v>
      </c>
      <c r="F167" s="122">
        <f t="shared" ref="F167:F177" si="114">B167+C167+D167+E167</f>
        <v>13331</v>
      </c>
      <c r="G167" s="123">
        <v>3160</v>
      </c>
      <c r="H167" s="123">
        <v>3698</v>
      </c>
      <c r="I167" s="123">
        <v>4100</v>
      </c>
      <c r="J167" s="123">
        <v>3689</v>
      </c>
      <c r="K167" s="123">
        <f t="shared" ref="K167:K177" si="115">G167+H167+I167+J167</f>
        <v>14647</v>
      </c>
      <c r="L167" s="123">
        <v>3363</v>
      </c>
      <c r="M167" s="123">
        <v>3908</v>
      </c>
      <c r="N167" s="123">
        <v>4518</v>
      </c>
      <c r="O167" s="123">
        <v>4313</v>
      </c>
      <c r="P167" s="123">
        <f t="shared" ref="P167:P177" si="116">L167+M167+N167+O167</f>
        <v>16102</v>
      </c>
      <c r="Q167" s="123">
        <v>3131</v>
      </c>
      <c r="R167" s="123">
        <v>3203</v>
      </c>
      <c r="S167" s="123">
        <v>3243</v>
      </c>
      <c r="T167" s="123">
        <v>2726</v>
      </c>
      <c r="U167" s="253">
        <f t="shared" ref="U167:U177" si="117">Q167+R167+S167+T167</f>
        <v>12303</v>
      </c>
      <c r="V167" s="275"/>
    </row>
    <row r="168" spans="1:22" s="274" customFormat="1">
      <c r="A168" s="95" t="s">
        <v>17</v>
      </c>
      <c r="B168" s="96">
        <v>631</v>
      </c>
      <c r="C168" s="97">
        <v>830</v>
      </c>
      <c r="D168" s="97">
        <v>967</v>
      </c>
      <c r="E168" s="97">
        <v>757</v>
      </c>
      <c r="F168" s="126">
        <f t="shared" si="114"/>
        <v>3185</v>
      </c>
      <c r="G168" s="127">
        <v>678</v>
      </c>
      <c r="H168" s="127">
        <v>839</v>
      </c>
      <c r="I168" s="283">
        <v>948</v>
      </c>
      <c r="J168" s="283">
        <v>825</v>
      </c>
      <c r="K168" s="127">
        <f t="shared" si="115"/>
        <v>3290</v>
      </c>
      <c r="L168" s="283">
        <v>803</v>
      </c>
      <c r="M168" s="283">
        <v>944</v>
      </c>
      <c r="N168" s="284">
        <v>1137</v>
      </c>
      <c r="O168" s="284">
        <v>986</v>
      </c>
      <c r="P168" s="127">
        <f t="shared" si="116"/>
        <v>3870</v>
      </c>
      <c r="Q168" s="284">
        <v>800</v>
      </c>
      <c r="R168" s="284">
        <v>709</v>
      </c>
      <c r="S168" s="284">
        <v>692</v>
      </c>
      <c r="T168" s="284">
        <v>518</v>
      </c>
      <c r="U168" s="254">
        <f t="shared" si="117"/>
        <v>2719</v>
      </c>
      <c r="V168" s="275"/>
    </row>
    <row r="169" spans="1:22">
      <c r="A169" s="108" t="s">
        <v>18</v>
      </c>
      <c r="B169" s="98">
        <v>448</v>
      </c>
      <c r="C169" s="99">
        <v>566</v>
      </c>
      <c r="D169" s="99">
        <v>693</v>
      </c>
      <c r="E169" s="99">
        <v>518</v>
      </c>
      <c r="F169" s="229">
        <f t="shared" si="114"/>
        <v>2225</v>
      </c>
      <c r="G169" s="238">
        <v>483</v>
      </c>
      <c r="H169" s="238">
        <v>619</v>
      </c>
      <c r="I169" s="285">
        <v>725</v>
      </c>
      <c r="J169" s="285">
        <v>624</v>
      </c>
      <c r="K169" s="238">
        <f t="shared" si="115"/>
        <v>2451</v>
      </c>
      <c r="L169" s="285">
        <v>595</v>
      </c>
      <c r="M169" s="285">
        <v>728</v>
      </c>
      <c r="N169" s="252">
        <v>881</v>
      </c>
      <c r="O169" s="252">
        <v>771</v>
      </c>
      <c r="P169" s="238">
        <f t="shared" si="116"/>
        <v>2975</v>
      </c>
      <c r="Q169" s="252">
        <v>594</v>
      </c>
      <c r="R169" s="252">
        <v>513</v>
      </c>
      <c r="S169" s="252">
        <v>505</v>
      </c>
      <c r="T169" s="252">
        <v>375</v>
      </c>
      <c r="U169" s="255">
        <f t="shared" si="117"/>
        <v>1987</v>
      </c>
      <c r="V169" s="275"/>
    </row>
    <row r="170" spans="1:22" s="274" customFormat="1">
      <c r="A170" s="100" t="s">
        <v>19</v>
      </c>
      <c r="B170" s="96">
        <v>2242</v>
      </c>
      <c r="C170" s="97">
        <v>2467</v>
      </c>
      <c r="D170" s="97">
        <v>2772</v>
      </c>
      <c r="E170" s="97">
        <v>2665</v>
      </c>
      <c r="F170" s="126">
        <f t="shared" si="114"/>
        <v>10146</v>
      </c>
      <c r="G170" s="127">
        <v>2482</v>
      </c>
      <c r="H170" s="127">
        <v>2859</v>
      </c>
      <c r="I170" s="127">
        <v>3152</v>
      </c>
      <c r="J170" s="127">
        <v>2864</v>
      </c>
      <c r="K170" s="127">
        <f t="shared" si="115"/>
        <v>11357</v>
      </c>
      <c r="L170" s="127">
        <v>2560</v>
      </c>
      <c r="M170" s="127">
        <v>2964</v>
      </c>
      <c r="N170" s="127">
        <v>3381</v>
      </c>
      <c r="O170" s="127">
        <v>3327</v>
      </c>
      <c r="P170" s="127">
        <f t="shared" si="116"/>
        <v>12232</v>
      </c>
      <c r="Q170" s="127">
        <v>2331</v>
      </c>
      <c r="R170" s="127">
        <v>2494</v>
      </c>
      <c r="S170" s="127">
        <v>2551</v>
      </c>
      <c r="T170" s="127">
        <v>2208</v>
      </c>
      <c r="U170" s="254">
        <f t="shared" si="117"/>
        <v>9584</v>
      </c>
      <c r="V170" s="275"/>
    </row>
    <row r="171" spans="1:22">
      <c r="A171" s="100" t="s">
        <v>20</v>
      </c>
      <c r="B171" s="98">
        <v>1459</v>
      </c>
      <c r="C171" s="99">
        <v>1576</v>
      </c>
      <c r="D171" s="99">
        <v>1758</v>
      </c>
      <c r="E171" s="99">
        <v>1686</v>
      </c>
      <c r="F171" s="229">
        <f t="shared" si="114"/>
        <v>6479</v>
      </c>
      <c r="G171" s="238">
        <v>1579</v>
      </c>
      <c r="H171" s="238">
        <v>1865</v>
      </c>
      <c r="I171" s="238">
        <v>1981</v>
      </c>
      <c r="J171" s="238">
        <v>1795</v>
      </c>
      <c r="K171" s="238">
        <f t="shared" si="115"/>
        <v>7220</v>
      </c>
      <c r="L171" s="238">
        <v>1635</v>
      </c>
      <c r="M171" s="238">
        <v>2021</v>
      </c>
      <c r="N171" s="238">
        <v>2194</v>
      </c>
      <c r="O171" s="238">
        <v>1942</v>
      </c>
      <c r="P171" s="238">
        <f t="shared" si="116"/>
        <v>7792</v>
      </c>
      <c r="Q171" s="238">
        <v>1627</v>
      </c>
      <c r="R171" s="238">
        <v>1787</v>
      </c>
      <c r="S171" s="238">
        <v>1817</v>
      </c>
      <c r="T171" s="238">
        <v>1552</v>
      </c>
      <c r="U171" s="255">
        <f t="shared" si="117"/>
        <v>6783</v>
      </c>
      <c r="V171" s="275"/>
    </row>
    <row r="172" spans="1:22">
      <c r="A172" s="100" t="s">
        <v>21</v>
      </c>
      <c r="B172" s="98">
        <v>443</v>
      </c>
      <c r="C172" s="99">
        <v>527</v>
      </c>
      <c r="D172" s="99">
        <v>603</v>
      </c>
      <c r="E172" s="99">
        <v>629</v>
      </c>
      <c r="F172" s="229">
        <f t="shared" si="114"/>
        <v>2202</v>
      </c>
      <c r="G172" s="238">
        <v>592</v>
      </c>
      <c r="H172" s="238">
        <v>630</v>
      </c>
      <c r="I172" s="285">
        <v>798</v>
      </c>
      <c r="J172" s="285">
        <v>721</v>
      </c>
      <c r="K172" s="238">
        <f t="shared" si="115"/>
        <v>2741</v>
      </c>
      <c r="L172" s="285">
        <v>590</v>
      </c>
      <c r="M172" s="285">
        <v>582</v>
      </c>
      <c r="N172" s="252">
        <v>830</v>
      </c>
      <c r="O172" s="238">
        <v>1022</v>
      </c>
      <c r="P172" s="238">
        <f t="shared" si="116"/>
        <v>3024</v>
      </c>
      <c r="Q172" s="252">
        <v>402</v>
      </c>
      <c r="R172" s="252">
        <v>382</v>
      </c>
      <c r="S172" s="252">
        <v>430</v>
      </c>
      <c r="T172" s="252">
        <v>361</v>
      </c>
      <c r="U172" s="255">
        <f t="shared" si="117"/>
        <v>1575</v>
      </c>
      <c r="V172" s="275"/>
    </row>
    <row r="173" spans="1:22">
      <c r="A173" s="100" t="s">
        <v>22</v>
      </c>
      <c r="B173" s="98">
        <v>196</v>
      </c>
      <c r="C173" s="99">
        <v>217</v>
      </c>
      <c r="D173" s="99">
        <v>241</v>
      </c>
      <c r="E173" s="99">
        <v>199</v>
      </c>
      <c r="F173" s="229">
        <f t="shared" si="114"/>
        <v>853</v>
      </c>
      <c r="G173" s="238">
        <v>180</v>
      </c>
      <c r="H173" s="238">
        <v>230</v>
      </c>
      <c r="I173" s="285">
        <v>236</v>
      </c>
      <c r="J173" s="285">
        <v>207</v>
      </c>
      <c r="K173" s="238">
        <f t="shared" si="115"/>
        <v>853</v>
      </c>
      <c r="L173" s="285">
        <v>190</v>
      </c>
      <c r="M173" s="285">
        <v>201</v>
      </c>
      <c r="N173" s="252">
        <v>207</v>
      </c>
      <c r="O173" s="252">
        <v>222</v>
      </c>
      <c r="P173" s="238">
        <f t="shared" si="116"/>
        <v>820</v>
      </c>
      <c r="Q173" s="252">
        <v>199</v>
      </c>
      <c r="R173" s="252">
        <v>169</v>
      </c>
      <c r="S173" s="252">
        <v>186</v>
      </c>
      <c r="T173" s="252">
        <v>186</v>
      </c>
      <c r="U173" s="255">
        <f t="shared" si="117"/>
        <v>740</v>
      </c>
      <c r="V173" s="275"/>
    </row>
    <row r="174" spans="1:22">
      <c r="A174" s="111" t="s">
        <v>23</v>
      </c>
      <c r="B174" s="98">
        <v>157</v>
      </c>
      <c r="C174" s="99">
        <v>188</v>
      </c>
      <c r="D174" s="99">
        <v>196</v>
      </c>
      <c r="E174" s="99">
        <v>182</v>
      </c>
      <c r="F174" s="229">
        <f t="shared" si="114"/>
        <v>723</v>
      </c>
      <c r="G174" s="238">
        <v>133</v>
      </c>
      <c r="H174" s="238">
        <v>159</v>
      </c>
      <c r="I174" s="285">
        <v>167</v>
      </c>
      <c r="J174" s="285">
        <v>134</v>
      </c>
      <c r="K174" s="238">
        <f t="shared" si="115"/>
        <v>593</v>
      </c>
      <c r="L174" s="285">
        <v>145</v>
      </c>
      <c r="M174" s="285">
        <v>148</v>
      </c>
      <c r="N174" s="252">
        <v>139.19999999999999</v>
      </c>
      <c r="O174" s="252">
        <v>176</v>
      </c>
      <c r="P174" s="238">
        <f t="shared" si="116"/>
        <v>608.20000000000005</v>
      </c>
      <c r="Q174" s="252">
        <v>143</v>
      </c>
      <c r="R174" s="252">
        <v>169</v>
      </c>
      <c r="S174" s="252">
        <v>139</v>
      </c>
      <c r="T174" s="252">
        <v>136</v>
      </c>
      <c r="U174" s="255">
        <f t="shared" si="117"/>
        <v>587</v>
      </c>
      <c r="V174" s="275"/>
    </row>
    <row r="175" spans="1:22">
      <c r="A175" s="100" t="s">
        <v>24</v>
      </c>
      <c r="B175" s="98">
        <v>59</v>
      </c>
      <c r="C175" s="99">
        <v>63</v>
      </c>
      <c r="D175" s="99">
        <v>84</v>
      </c>
      <c r="E175" s="99">
        <v>71</v>
      </c>
      <c r="F175" s="229">
        <f t="shared" si="114"/>
        <v>277</v>
      </c>
      <c r="G175" s="238">
        <v>56</v>
      </c>
      <c r="H175" s="238">
        <v>56</v>
      </c>
      <c r="I175" s="285">
        <v>59</v>
      </c>
      <c r="J175" s="285">
        <v>65</v>
      </c>
      <c r="K175" s="238">
        <f t="shared" si="115"/>
        <v>236</v>
      </c>
      <c r="L175" s="285">
        <v>66</v>
      </c>
      <c r="M175" s="285">
        <v>78</v>
      </c>
      <c r="N175" s="252">
        <v>65</v>
      </c>
      <c r="O175" s="252">
        <v>57</v>
      </c>
      <c r="P175" s="238">
        <f t="shared" si="116"/>
        <v>266</v>
      </c>
      <c r="Q175" s="252">
        <v>60</v>
      </c>
      <c r="R175" s="252">
        <v>66</v>
      </c>
      <c r="S175" s="252">
        <v>75</v>
      </c>
      <c r="T175" s="252">
        <v>65</v>
      </c>
      <c r="U175" s="255">
        <f t="shared" si="117"/>
        <v>266</v>
      </c>
      <c r="V175" s="275"/>
    </row>
    <row r="176" spans="1:22">
      <c r="A176" s="100" t="s">
        <v>25</v>
      </c>
      <c r="B176" s="98">
        <v>5</v>
      </c>
      <c r="C176" s="99">
        <v>2</v>
      </c>
      <c r="D176" s="99">
        <v>6</v>
      </c>
      <c r="E176" s="99">
        <v>2</v>
      </c>
      <c r="F176" s="229">
        <f t="shared" si="114"/>
        <v>15</v>
      </c>
      <c r="G176" s="238">
        <v>2</v>
      </c>
      <c r="H176" s="238">
        <v>5</v>
      </c>
      <c r="I176" s="285">
        <v>5</v>
      </c>
      <c r="J176" s="285">
        <v>3</v>
      </c>
      <c r="K176" s="238">
        <f t="shared" si="115"/>
        <v>15</v>
      </c>
      <c r="L176" s="285">
        <v>1</v>
      </c>
      <c r="M176" s="285">
        <v>2</v>
      </c>
      <c r="N176" s="252">
        <v>5</v>
      </c>
      <c r="O176" s="252">
        <v>4</v>
      </c>
      <c r="P176" s="238">
        <f t="shared" si="116"/>
        <v>12</v>
      </c>
      <c r="Q176" s="252">
        <v>3</v>
      </c>
      <c r="R176" s="252">
        <v>2</v>
      </c>
      <c r="S176" s="252">
        <v>2</v>
      </c>
      <c r="T176" s="252">
        <v>3</v>
      </c>
      <c r="U176" s="255">
        <f t="shared" si="117"/>
        <v>10</v>
      </c>
      <c r="V176" s="275"/>
    </row>
    <row r="177" spans="1:22">
      <c r="A177" s="101" t="s">
        <v>26</v>
      </c>
      <c r="B177" s="102">
        <v>1634</v>
      </c>
      <c r="C177" s="103">
        <v>1713</v>
      </c>
      <c r="D177" s="103">
        <v>1865</v>
      </c>
      <c r="E177" s="103">
        <v>1863</v>
      </c>
      <c r="F177" s="230">
        <f t="shared" si="114"/>
        <v>7075</v>
      </c>
      <c r="G177" s="239">
        <v>1729</v>
      </c>
      <c r="H177" s="239">
        <v>1901</v>
      </c>
      <c r="I177" s="239">
        <v>2080</v>
      </c>
      <c r="J177" s="239">
        <v>2008</v>
      </c>
      <c r="K177" s="239">
        <f t="shared" si="115"/>
        <v>7718</v>
      </c>
      <c r="L177" s="239">
        <v>1744</v>
      </c>
      <c r="M177" s="239">
        <v>2104</v>
      </c>
      <c r="N177" s="239">
        <v>2369</v>
      </c>
      <c r="O177" s="239">
        <v>2459</v>
      </c>
      <c r="P177" s="239">
        <f t="shared" si="116"/>
        <v>8676</v>
      </c>
      <c r="Q177" s="239">
        <v>1614</v>
      </c>
      <c r="R177" s="239">
        <v>1755</v>
      </c>
      <c r="S177" s="239">
        <v>1820</v>
      </c>
      <c r="T177" s="239">
        <v>1560</v>
      </c>
      <c r="U177" s="256">
        <f t="shared" si="117"/>
        <v>6749</v>
      </c>
      <c r="V177" s="275"/>
    </row>
    <row r="178" spans="1:22" ht="13.5">
      <c r="A178" s="299" t="s">
        <v>27</v>
      </c>
      <c r="B178" s="104"/>
      <c r="C178" s="105"/>
      <c r="D178" s="105"/>
      <c r="E178" s="105"/>
      <c r="F178" s="231"/>
      <c r="G178" s="247"/>
      <c r="H178" s="247"/>
      <c r="I178" s="247"/>
      <c r="J178" s="247"/>
      <c r="K178" s="247"/>
      <c r="L178" s="247"/>
      <c r="M178" s="247"/>
      <c r="N178" s="247"/>
      <c r="O178" s="247"/>
      <c r="P178" s="247"/>
      <c r="Q178" s="247"/>
      <c r="R178" s="247"/>
      <c r="S178" s="247"/>
      <c r="T178" s="247"/>
      <c r="U178" s="257"/>
      <c r="V178" s="275"/>
    </row>
    <row r="179" spans="1:22">
      <c r="A179" s="171" t="s">
        <v>28</v>
      </c>
      <c r="B179" s="117">
        <v>100</v>
      </c>
      <c r="C179" s="118">
        <v>100</v>
      </c>
      <c r="D179" s="118">
        <v>100</v>
      </c>
      <c r="E179" s="118">
        <v>100</v>
      </c>
      <c r="F179" s="236">
        <v>100</v>
      </c>
      <c r="G179" s="250">
        <v>100</v>
      </c>
      <c r="H179" s="250">
        <v>100</v>
      </c>
      <c r="I179" s="250">
        <v>100</v>
      </c>
      <c r="J179" s="250">
        <v>100</v>
      </c>
      <c r="K179" s="250">
        <v>100</v>
      </c>
      <c r="L179" s="250">
        <v>100</v>
      </c>
      <c r="M179" s="250">
        <v>100</v>
      </c>
      <c r="N179" s="250">
        <v>100</v>
      </c>
      <c r="O179" s="250">
        <v>100</v>
      </c>
      <c r="P179" s="250">
        <v>100</v>
      </c>
      <c r="Q179" s="250">
        <v>100</v>
      </c>
      <c r="R179" s="250">
        <v>100</v>
      </c>
      <c r="S179" s="250">
        <v>100</v>
      </c>
      <c r="T179" s="250">
        <v>100</v>
      </c>
      <c r="U179" s="266">
        <v>100</v>
      </c>
      <c r="V179" s="275"/>
    </row>
    <row r="180" spans="1:22">
      <c r="A180" s="95" t="s">
        <v>17</v>
      </c>
      <c r="B180" s="117">
        <f t="shared" ref="B180:U180" si="118">B168/B$167*100</f>
        <v>21.963104768534635</v>
      </c>
      <c r="C180" s="118">
        <f t="shared" si="118"/>
        <v>25.174400970579313</v>
      </c>
      <c r="D180" s="118">
        <f t="shared" si="118"/>
        <v>25.862530088258893</v>
      </c>
      <c r="E180" s="118">
        <f t="shared" si="118"/>
        <v>22.121566335476331</v>
      </c>
      <c r="F180" s="236">
        <f t="shared" si="118"/>
        <v>23.891681044182732</v>
      </c>
      <c r="G180" s="250">
        <f t="shared" si="118"/>
        <v>21.455696202531644</v>
      </c>
      <c r="H180" s="250">
        <f t="shared" si="118"/>
        <v>22.687939426717143</v>
      </c>
      <c r="I180" s="250">
        <f t="shared" si="118"/>
        <v>23.121951219512198</v>
      </c>
      <c r="J180" s="250">
        <f t="shared" si="118"/>
        <v>22.363784223366768</v>
      </c>
      <c r="K180" s="250">
        <f t="shared" si="118"/>
        <v>22.461937598142963</v>
      </c>
      <c r="L180" s="250">
        <f t="shared" si="118"/>
        <v>23.877490336009515</v>
      </c>
      <c r="M180" s="250">
        <f t="shared" si="118"/>
        <v>24.155578300921189</v>
      </c>
      <c r="N180" s="250">
        <f t="shared" si="118"/>
        <v>25.166002656042497</v>
      </c>
      <c r="O180" s="250">
        <f t="shared" si="118"/>
        <v>22.861117551588222</v>
      </c>
      <c r="P180" s="250">
        <f t="shared" si="118"/>
        <v>24.034281455719785</v>
      </c>
      <c r="Q180" s="250">
        <f t="shared" si="118"/>
        <v>25.550942190993293</v>
      </c>
      <c r="R180" s="250">
        <f t="shared" si="118"/>
        <v>22.135497970652512</v>
      </c>
      <c r="S180" s="250">
        <f t="shared" si="118"/>
        <v>21.338267036694418</v>
      </c>
      <c r="T180" s="250">
        <f t="shared" si="118"/>
        <v>19.002201027146</v>
      </c>
      <c r="U180" s="266">
        <f t="shared" si="118"/>
        <v>22.100300739656994</v>
      </c>
      <c r="V180" s="275"/>
    </row>
    <row r="181" spans="1:22">
      <c r="A181" s="108" t="s">
        <v>18</v>
      </c>
      <c r="B181" s="117">
        <f t="shared" ref="B181:U181" si="119">B169/B$167*100</f>
        <v>15.593456317438218</v>
      </c>
      <c r="C181" s="118">
        <f t="shared" si="119"/>
        <v>17.167121625720352</v>
      </c>
      <c r="D181" s="118">
        <f t="shared" si="119"/>
        <v>18.534367477935277</v>
      </c>
      <c r="E181" s="118">
        <f t="shared" si="119"/>
        <v>15.137346580946815</v>
      </c>
      <c r="F181" s="236">
        <f t="shared" si="119"/>
        <v>16.690420823644136</v>
      </c>
      <c r="G181" s="250">
        <f t="shared" si="119"/>
        <v>15.284810126582279</v>
      </c>
      <c r="H181" s="250">
        <f t="shared" si="119"/>
        <v>16.738777717685235</v>
      </c>
      <c r="I181" s="250">
        <f t="shared" si="119"/>
        <v>17.682926829268293</v>
      </c>
      <c r="J181" s="250">
        <f t="shared" si="119"/>
        <v>16.915153158037409</v>
      </c>
      <c r="K181" s="250">
        <f t="shared" si="119"/>
        <v>16.733802143783709</v>
      </c>
      <c r="L181" s="250">
        <f t="shared" si="119"/>
        <v>17.692536425810289</v>
      </c>
      <c r="M181" s="250">
        <f t="shared" si="119"/>
        <v>18.628454452405322</v>
      </c>
      <c r="N181" s="250">
        <f t="shared" si="119"/>
        <v>19.499778663125277</v>
      </c>
      <c r="O181" s="250">
        <f t="shared" si="119"/>
        <v>17.876188268026898</v>
      </c>
      <c r="P181" s="250">
        <f t="shared" si="119"/>
        <v>18.47596571854428</v>
      </c>
      <c r="Q181" s="250">
        <f t="shared" si="119"/>
        <v>18.971574576812518</v>
      </c>
      <c r="R181" s="250">
        <f t="shared" si="119"/>
        <v>16.01623477989385</v>
      </c>
      <c r="S181" s="250">
        <f t="shared" si="119"/>
        <v>15.572001233425839</v>
      </c>
      <c r="T181" s="250">
        <f t="shared" si="119"/>
        <v>13.75641966250917</v>
      </c>
      <c r="U181" s="266">
        <f t="shared" si="119"/>
        <v>16.150532390473867</v>
      </c>
      <c r="V181" s="275"/>
    </row>
    <row r="182" spans="1:22">
      <c r="A182" s="100" t="s">
        <v>19</v>
      </c>
      <c r="B182" s="117">
        <f t="shared" ref="B182:U182" si="120">B170/B$167*100</f>
        <v>78.036895231465365</v>
      </c>
      <c r="C182" s="118">
        <f t="shared" si="120"/>
        <v>74.825599029420687</v>
      </c>
      <c r="D182" s="118">
        <f t="shared" si="120"/>
        <v>74.137469911741107</v>
      </c>
      <c r="E182" s="118">
        <f t="shared" si="120"/>
        <v>77.878433664523669</v>
      </c>
      <c r="F182" s="236">
        <f t="shared" si="120"/>
        <v>76.108318955817268</v>
      </c>
      <c r="G182" s="250">
        <f t="shared" si="120"/>
        <v>78.544303797468345</v>
      </c>
      <c r="H182" s="250">
        <f t="shared" si="120"/>
        <v>77.312060573282864</v>
      </c>
      <c r="I182" s="250">
        <f t="shared" si="120"/>
        <v>76.878048780487802</v>
      </c>
      <c r="J182" s="250">
        <f t="shared" si="120"/>
        <v>77.636215776633236</v>
      </c>
      <c r="K182" s="250">
        <f t="shared" si="120"/>
        <v>77.538062401857033</v>
      </c>
      <c r="L182" s="250">
        <f t="shared" si="120"/>
        <v>76.122509663990485</v>
      </c>
      <c r="M182" s="250">
        <f t="shared" si="120"/>
        <v>75.844421699078808</v>
      </c>
      <c r="N182" s="250">
        <f t="shared" si="120"/>
        <v>74.833997343957506</v>
      </c>
      <c r="O182" s="250">
        <f t="shared" si="120"/>
        <v>77.138882448411778</v>
      </c>
      <c r="P182" s="250">
        <f t="shared" si="120"/>
        <v>75.965718544280207</v>
      </c>
      <c r="Q182" s="250">
        <f t="shared" si="120"/>
        <v>74.449057809006703</v>
      </c>
      <c r="R182" s="250">
        <f t="shared" si="120"/>
        <v>77.864502029347477</v>
      </c>
      <c r="S182" s="250">
        <f t="shared" si="120"/>
        <v>78.661732963305582</v>
      </c>
      <c r="T182" s="250">
        <f t="shared" si="120"/>
        <v>80.997798972854</v>
      </c>
      <c r="U182" s="266">
        <f t="shared" si="120"/>
        <v>77.899699260342999</v>
      </c>
      <c r="V182" s="275"/>
    </row>
    <row r="183" spans="1:22">
      <c r="A183" s="100" t="s">
        <v>20</v>
      </c>
      <c r="B183" s="117">
        <f t="shared" ref="B183:U183" si="121">B171/B$167*100</f>
        <v>50.783153498085618</v>
      </c>
      <c r="C183" s="118">
        <f t="shared" si="121"/>
        <v>47.801031240521688</v>
      </c>
      <c r="D183" s="118">
        <f t="shared" si="121"/>
        <v>47.017919229740571</v>
      </c>
      <c r="E183" s="118">
        <f t="shared" si="121"/>
        <v>49.269433080070137</v>
      </c>
      <c r="F183" s="236">
        <f t="shared" si="121"/>
        <v>48.601005175905783</v>
      </c>
      <c r="G183" s="250">
        <f t="shared" si="121"/>
        <v>49.968354430379748</v>
      </c>
      <c r="H183" s="250">
        <f t="shared" si="121"/>
        <v>50.432666306111408</v>
      </c>
      <c r="I183" s="250">
        <f t="shared" si="121"/>
        <v>48.317073170731703</v>
      </c>
      <c r="J183" s="250">
        <f t="shared" si="121"/>
        <v>48.658172946597993</v>
      </c>
      <c r="K183" s="250">
        <f t="shared" si="121"/>
        <v>49.293370656107058</v>
      </c>
      <c r="L183" s="250">
        <f t="shared" si="121"/>
        <v>48.617305976806421</v>
      </c>
      <c r="M183" s="250">
        <f t="shared" si="121"/>
        <v>51.714431934493341</v>
      </c>
      <c r="N183" s="250">
        <f t="shared" si="121"/>
        <v>48.56131031429836</v>
      </c>
      <c r="O183" s="250">
        <f t="shared" si="121"/>
        <v>45.026663575237649</v>
      </c>
      <c r="P183" s="250">
        <f t="shared" si="121"/>
        <v>48.391504160973788</v>
      </c>
      <c r="Q183" s="250">
        <f t="shared" si="121"/>
        <v>51.964228680932614</v>
      </c>
      <c r="R183" s="250">
        <f t="shared" si="121"/>
        <v>55.791445519825167</v>
      </c>
      <c r="S183" s="250">
        <f t="shared" si="121"/>
        <v>56.028368794326241</v>
      </c>
      <c r="T183" s="250">
        <f t="shared" si="121"/>
        <v>56.93323550990462</v>
      </c>
      <c r="U183" s="266">
        <f t="shared" si="121"/>
        <v>55.132894415996105</v>
      </c>
      <c r="V183" s="275"/>
    </row>
    <row r="184" spans="1:22">
      <c r="A184" s="100" t="s">
        <v>21</v>
      </c>
      <c r="B184" s="117">
        <f t="shared" ref="B184:U184" si="122">B172/B$167*100</f>
        <v>15.419422206752524</v>
      </c>
      <c r="C184" s="118">
        <f t="shared" si="122"/>
        <v>15.984228086138913</v>
      </c>
      <c r="D184" s="118">
        <f t="shared" si="122"/>
        <v>16.127306766515112</v>
      </c>
      <c r="E184" s="118">
        <f t="shared" si="122"/>
        <v>18.38106370543542</v>
      </c>
      <c r="F184" s="236">
        <f t="shared" si="122"/>
        <v>16.517890630860403</v>
      </c>
      <c r="G184" s="250">
        <f t="shared" si="122"/>
        <v>18.734177215189874</v>
      </c>
      <c r="H184" s="250">
        <f t="shared" si="122"/>
        <v>17.036235803136833</v>
      </c>
      <c r="I184" s="250">
        <f t="shared" si="122"/>
        <v>19.463414634146343</v>
      </c>
      <c r="J184" s="250">
        <f t="shared" si="122"/>
        <v>19.54459203036053</v>
      </c>
      <c r="K184" s="250">
        <f t="shared" si="122"/>
        <v>18.713729774015157</v>
      </c>
      <c r="L184" s="250">
        <f t="shared" si="122"/>
        <v>17.543859649122805</v>
      </c>
      <c r="M184" s="250">
        <f t="shared" si="122"/>
        <v>14.892528147389969</v>
      </c>
      <c r="N184" s="250">
        <f t="shared" si="122"/>
        <v>18.370960602036298</v>
      </c>
      <c r="O184" s="250">
        <f t="shared" si="122"/>
        <v>23.695803385114768</v>
      </c>
      <c r="P184" s="250">
        <f t="shared" si="122"/>
        <v>18.780275742143836</v>
      </c>
      <c r="Q184" s="250">
        <f t="shared" si="122"/>
        <v>12.83934845097413</v>
      </c>
      <c r="R184" s="250">
        <f t="shared" si="122"/>
        <v>11.926319075866374</v>
      </c>
      <c r="S184" s="250">
        <f t="shared" si="122"/>
        <v>13.259327782917051</v>
      </c>
      <c r="T184" s="250">
        <f t="shared" si="122"/>
        <v>13.242846661775495</v>
      </c>
      <c r="U184" s="266">
        <f t="shared" si="122"/>
        <v>12.801755669348939</v>
      </c>
      <c r="V184" s="275"/>
    </row>
    <row r="185" spans="1:22">
      <c r="A185" s="100" t="s">
        <v>22</v>
      </c>
      <c r="B185" s="117">
        <f t="shared" ref="B185:U185" si="123">B173/B$167*100</f>
        <v>6.8221371388792207</v>
      </c>
      <c r="C185" s="118">
        <f t="shared" si="123"/>
        <v>6.5817409766454356</v>
      </c>
      <c r="D185" s="118">
        <f t="shared" si="123"/>
        <v>6.4455736828028884</v>
      </c>
      <c r="E185" s="118">
        <f t="shared" si="123"/>
        <v>5.8153126826417303</v>
      </c>
      <c r="F185" s="236">
        <f t="shared" si="123"/>
        <v>6.3986197584577296</v>
      </c>
      <c r="G185" s="250">
        <f t="shared" si="123"/>
        <v>5.6962025316455698</v>
      </c>
      <c r="H185" s="250">
        <f t="shared" si="123"/>
        <v>6.2195781503515413</v>
      </c>
      <c r="I185" s="250">
        <f t="shared" si="123"/>
        <v>5.7560975609756104</v>
      </c>
      <c r="J185" s="250">
        <f t="shared" si="123"/>
        <v>5.6112767687720249</v>
      </c>
      <c r="K185" s="250">
        <f t="shared" si="123"/>
        <v>5.8237181675428413</v>
      </c>
      <c r="L185" s="250">
        <f t="shared" si="123"/>
        <v>5.6497175141242941</v>
      </c>
      <c r="M185" s="250">
        <f t="shared" si="123"/>
        <v>5.1432958034800409</v>
      </c>
      <c r="N185" s="250">
        <f t="shared" si="123"/>
        <v>4.5816733067729087</v>
      </c>
      <c r="O185" s="250">
        <f t="shared" si="123"/>
        <v>5.147229306747044</v>
      </c>
      <c r="P185" s="250">
        <f t="shared" si="123"/>
        <v>5.0925350888088436</v>
      </c>
      <c r="Q185" s="250">
        <f t="shared" si="123"/>
        <v>6.3557968700095824</v>
      </c>
      <c r="R185" s="250">
        <f t="shared" si="123"/>
        <v>5.2763034655010932</v>
      </c>
      <c r="S185" s="250">
        <f t="shared" si="123"/>
        <v>5.7354301572617947</v>
      </c>
      <c r="T185" s="250">
        <f t="shared" si="123"/>
        <v>6.8231841526045489</v>
      </c>
      <c r="U185" s="266">
        <f t="shared" si="123"/>
        <v>6.0147931398845813</v>
      </c>
      <c r="V185" s="275"/>
    </row>
    <row r="186" spans="1:22">
      <c r="A186" s="111" t="s">
        <v>23</v>
      </c>
      <c r="B186" s="117">
        <f t="shared" ref="B186:U186" si="124">B174/B$167*100</f>
        <v>5.4646710755308039</v>
      </c>
      <c r="C186" s="118">
        <f t="shared" si="124"/>
        <v>5.7021534728541106</v>
      </c>
      <c r="D186" s="118">
        <f t="shared" si="124"/>
        <v>5.2420433270928051</v>
      </c>
      <c r="E186" s="118">
        <f t="shared" si="124"/>
        <v>5.3185271770894218</v>
      </c>
      <c r="F186" s="236">
        <f t="shared" si="124"/>
        <v>5.4234491035931285</v>
      </c>
      <c r="G186" s="250">
        <f t="shared" si="124"/>
        <v>4.2088607594936711</v>
      </c>
      <c r="H186" s="250">
        <f t="shared" si="124"/>
        <v>4.2996214169821521</v>
      </c>
      <c r="I186" s="250">
        <f t="shared" si="124"/>
        <v>4.0731707317073171</v>
      </c>
      <c r="J186" s="250">
        <f t="shared" si="124"/>
        <v>3.6324207102195714</v>
      </c>
      <c r="K186" s="250">
        <f t="shared" si="124"/>
        <v>4.0486106369905102</v>
      </c>
      <c r="L186" s="250">
        <f t="shared" si="124"/>
        <v>4.3116265239369609</v>
      </c>
      <c r="M186" s="250">
        <f t="shared" si="124"/>
        <v>3.7871033776867966</v>
      </c>
      <c r="N186" s="250">
        <f t="shared" si="124"/>
        <v>3.0810092961487379</v>
      </c>
      <c r="O186" s="250">
        <f t="shared" si="124"/>
        <v>4.0806862972408995</v>
      </c>
      <c r="P186" s="250">
        <f t="shared" si="124"/>
        <v>3.7771705378213887</v>
      </c>
      <c r="Q186" s="250">
        <f t="shared" si="124"/>
        <v>4.5672309166400513</v>
      </c>
      <c r="R186" s="250">
        <f t="shared" si="124"/>
        <v>5.2763034655010932</v>
      </c>
      <c r="S186" s="250">
        <f t="shared" si="124"/>
        <v>4.2861547949429539</v>
      </c>
      <c r="T186" s="250">
        <f t="shared" si="124"/>
        <v>4.9889948642699924</v>
      </c>
      <c r="U186" s="266">
        <f t="shared" si="124"/>
        <v>4.7711940177192558</v>
      </c>
      <c r="V186" s="275"/>
    </row>
    <row r="187" spans="1:22">
      <c r="A187" s="100" t="s">
        <v>24</v>
      </c>
      <c r="B187" s="117">
        <f t="shared" ref="B187:U187" si="125">B175/B$167*100</f>
        <v>2.053602506091194</v>
      </c>
      <c r="C187" s="118">
        <f t="shared" si="125"/>
        <v>1.910828025477707</v>
      </c>
      <c r="D187" s="118">
        <f t="shared" si="125"/>
        <v>2.2465899973254881</v>
      </c>
      <c r="E187" s="118">
        <f t="shared" si="125"/>
        <v>2.0748100526008182</v>
      </c>
      <c r="F187" s="236">
        <f t="shared" si="125"/>
        <v>2.0778636261345738</v>
      </c>
      <c r="G187" s="250">
        <f t="shared" si="125"/>
        <v>1.7721518987341773</v>
      </c>
      <c r="H187" s="250">
        <f t="shared" si="125"/>
        <v>1.5143320713899404</v>
      </c>
      <c r="I187" s="250">
        <f t="shared" si="125"/>
        <v>1.4390243902439026</v>
      </c>
      <c r="J187" s="250">
        <f t="shared" si="125"/>
        <v>1.7619951206288966</v>
      </c>
      <c r="K187" s="250">
        <f t="shared" si="125"/>
        <v>1.6112514508090394</v>
      </c>
      <c r="L187" s="250">
        <f t="shared" si="125"/>
        <v>1.9625334522747548</v>
      </c>
      <c r="M187" s="250">
        <f t="shared" si="125"/>
        <v>1.9959058341862845</v>
      </c>
      <c r="N187" s="250">
        <f t="shared" si="125"/>
        <v>1.438689685701638</v>
      </c>
      <c r="O187" s="250">
        <f t="shared" si="125"/>
        <v>1.3215859030837005</v>
      </c>
      <c r="P187" s="250">
        <f t="shared" si="125"/>
        <v>1.6519686995404297</v>
      </c>
      <c r="Q187" s="250">
        <f t="shared" si="125"/>
        <v>1.916320664324497</v>
      </c>
      <c r="R187" s="250">
        <f t="shared" si="125"/>
        <v>2.0605682172962845</v>
      </c>
      <c r="S187" s="250">
        <f t="shared" si="125"/>
        <v>2.3126734505087883</v>
      </c>
      <c r="T187" s="250">
        <f t="shared" si="125"/>
        <v>2.3844460748349232</v>
      </c>
      <c r="U187" s="266">
        <f t="shared" si="125"/>
        <v>2.1620742908233765</v>
      </c>
      <c r="V187" s="275"/>
    </row>
    <row r="188" spans="1:22">
      <c r="A188" s="100" t="s">
        <v>25</v>
      </c>
      <c r="B188" s="117">
        <f t="shared" ref="B188:U188" si="126">B176/B$167*100</f>
        <v>0.17403411068569438</v>
      </c>
      <c r="C188" s="118">
        <f t="shared" si="126"/>
        <v>6.0661207158022444E-2</v>
      </c>
      <c r="D188" s="118">
        <f t="shared" si="126"/>
        <v>0.16047071409467772</v>
      </c>
      <c r="E188" s="118">
        <f t="shared" si="126"/>
        <v>5.8445353594389245E-2</v>
      </c>
      <c r="F188" s="236">
        <f t="shared" si="126"/>
        <v>0.11251969094591553</v>
      </c>
      <c r="G188" s="250">
        <f t="shared" si="126"/>
        <v>6.3291139240506333E-2</v>
      </c>
      <c r="H188" s="250">
        <f t="shared" si="126"/>
        <v>0.13520822065981611</v>
      </c>
      <c r="I188" s="250">
        <f t="shared" si="126"/>
        <v>0.12195121951219512</v>
      </c>
      <c r="J188" s="250">
        <f t="shared" si="126"/>
        <v>8.1322851721333703E-2</v>
      </c>
      <c r="K188" s="250">
        <f t="shared" si="126"/>
        <v>0.10241004983955759</v>
      </c>
      <c r="L188" s="250">
        <f t="shared" si="126"/>
        <v>2.9735355337496279E-2</v>
      </c>
      <c r="M188" s="250">
        <f t="shared" si="126"/>
        <v>5.1177072671443197E-2</v>
      </c>
      <c r="N188" s="250">
        <f t="shared" si="126"/>
        <v>0.11066843736166444</v>
      </c>
      <c r="O188" s="250">
        <f t="shared" si="126"/>
        <v>9.2742870391838622E-2</v>
      </c>
      <c r="P188" s="250">
        <f t="shared" si="126"/>
        <v>7.4524903738666007E-2</v>
      </c>
      <c r="Q188" s="250">
        <f t="shared" si="126"/>
        <v>9.5816033216224838E-2</v>
      </c>
      <c r="R188" s="250">
        <f t="shared" si="126"/>
        <v>6.2441461130190452E-2</v>
      </c>
      <c r="S188" s="250">
        <f t="shared" si="126"/>
        <v>6.1671292013567677E-2</v>
      </c>
      <c r="T188" s="250">
        <f t="shared" si="126"/>
        <v>0.11005135730007337</v>
      </c>
      <c r="U188" s="266">
        <f t="shared" si="126"/>
        <v>8.1280988376818658E-2</v>
      </c>
      <c r="V188" s="275"/>
    </row>
    <row r="189" spans="1:22">
      <c r="A189" s="101" t="s">
        <v>26</v>
      </c>
      <c r="B189" s="119">
        <f t="shared" ref="B189:U189" si="127">B177/B$167*100</f>
        <v>56.874347372084934</v>
      </c>
      <c r="C189" s="120">
        <f t="shared" si="127"/>
        <v>51.956323930846224</v>
      </c>
      <c r="D189" s="120">
        <f t="shared" si="127"/>
        <v>49.879646964428993</v>
      </c>
      <c r="E189" s="120">
        <f t="shared" si="127"/>
        <v>54.441846873173581</v>
      </c>
      <c r="F189" s="237">
        <f t="shared" si="127"/>
        <v>53.071787562823488</v>
      </c>
      <c r="G189" s="251">
        <f t="shared" si="127"/>
        <v>54.715189873417728</v>
      </c>
      <c r="H189" s="251">
        <f t="shared" si="127"/>
        <v>51.406165494862087</v>
      </c>
      <c r="I189" s="251">
        <f t="shared" si="127"/>
        <v>50.731707317073173</v>
      </c>
      <c r="J189" s="251">
        <f t="shared" si="127"/>
        <v>54.432095418812686</v>
      </c>
      <c r="K189" s="251">
        <f t="shared" si="127"/>
        <v>52.693384310780367</v>
      </c>
      <c r="L189" s="251">
        <f t="shared" si="127"/>
        <v>51.858459708593521</v>
      </c>
      <c r="M189" s="251">
        <f t="shared" si="127"/>
        <v>53.838280450358248</v>
      </c>
      <c r="N189" s="251">
        <f t="shared" si="127"/>
        <v>52.434705621956624</v>
      </c>
      <c r="O189" s="251">
        <f t="shared" si="127"/>
        <v>57.013679573382788</v>
      </c>
      <c r="P189" s="251">
        <f t="shared" si="127"/>
        <v>53.88150540305552</v>
      </c>
      <c r="Q189" s="251">
        <f t="shared" si="127"/>
        <v>51.549025870328968</v>
      </c>
      <c r="R189" s="251">
        <f t="shared" si="127"/>
        <v>54.79238214174211</v>
      </c>
      <c r="S189" s="251">
        <f t="shared" si="127"/>
        <v>56.120875732346597</v>
      </c>
      <c r="T189" s="251">
        <f t="shared" si="127"/>
        <v>57.226705796038146</v>
      </c>
      <c r="U189" s="267">
        <f t="shared" si="127"/>
        <v>54.856539055514922</v>
      </c>
      <c r="V189" s="275"/>
    </row>
  </sheetData>
  <mergeCells count="5">
    <mergeCell ref="U4:U5"/>
    <mergeCell ref="A4:A5"/>
    <mergeCell ref="F4:F5"/>
    <mergeCell ref="K4:K5"/>
    <mergeCell ref="P4:P5"/>
  </mergeCells>
  <phoneticPr fontId="7" type="noConversion"/>
  <printOptions horizontalCentered="1"/>
  <pageMargins left="0.17" right="0.18" top="0.5" bottom="0.54" header="0.39" footer="0.17"/>
  <pageSetup paperSize="9" scale="76" fitToHeight="4" orientation="landscape" horizontalDpi="4294967293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rowBreaks count="3" manualBreakCount="3">
    <brk id="51" max="16383" man="1"/>
    <brk id="9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AM28"/>
  <sheetViews>
    <sheetView topLeftCell="A2" zoomScale="80" workbookViewId="0">
      <selection activeCell="L26" sqref="L26"/>
    </sheetView>
  </sheetViews>
  <sheetFormatPr defaultRowHeight="13.5"/>
  <cols>
    <col min="1" max="1" width="26.85546875" style="157" customWidth="1"/>
    <col min="2" max="3" width="7.7109375" style="157" customWidth="1"/>
    <col min="4" max="13" width="7.7109375" style="156" customWidth="1"/>
    <col min="14" max="15" width="7.7109375" style="205" customWidth="1"/>
    <col min="16" max="18" width="7.7109375" style="181" customWidth="1"/>
    <col min="19" max="19" width="7.7109375" style="156" customWidth="1"/>
    <col min="20" max="23" width="7.7109375" style="181" customWidth="1"/>
    <col min="24" max="24" width="7.7109375" style="156" customWidth="1"/>
    <col min="25" max="28" width="7.7109375" style="181" customWidth="1"/>
    <col min="29" max="31" width="7.7109375" style="156" customWidth="1"/>
    <col min="32" max="16384" width="9.140625" style="157"/>
  </cols>
  <sheetData>
    <row r="1" spans="1:39" ht="61.5" hidden="1" customHeight="1">
      <c r="E1" s="180" t="s">
        <v>11</v>
      </c>
      <c r="J1" s="180" t="s">
        <v>11</v>
      </c>
      <c r="K1" s="181"/>
      <c r="L1" s="181"/>
      <c r="M1" s="181"/>
      <c r="N1" s="156"/>
      <c r="O1" s="180" t="s">
        <v>11</v>
      </c>
      <c r="P1" s="156"/>
      <c r="Q1" s="156"/>
      <c r="R1" s="156"/>
      <c r="S1" s="181"/>
      <c r="T1" s="180" t="s">
        <v>11</v>
      </c>
      <c r="U1" s="156"/>
      <c r="V1" s="156"/>
      <c r="W1" s="156"/>
      <c r="Y1" s="180" t="s">
        <v>11</v>
      </c>
      <c r="Z1" s="156"/>
      <c r="AA1" s="156"/>
      <c r="AB1" s="156"/>
      <c r="AD1" s="180" t="s">
        <v>11</v>
      </c>
    </row>
    <row r="2" spans="1:39" s="187" customFormat="1" ht="19.5" customHeight="1">
      <c r="A2" s="4" t="s">
        <v>40</v>
      </c>
      <c r="B2" s="4"/>
      <c r="C2" s="4"/>
      <c r="D2" s="4"/>
      <c r="E2" s="4"/>
      <c r="F2" s="4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185"/>
      <c r="R2" s="185"/>
      <c r="S2" s="182"/>
      <c r="T2" s="186"/>
      <c r="U2" s="186"/>
      <c r="V2" s="186"/>
      <c r="W2" s="186"/>
      <c r="X2" s="182"/>
      <c r="Y2" s="186"/>
      <c r="Z2" s="186"/>
      <c r="AA2" s="186"/>
      <c r="AB2" s="186"/>
      <c r="AC2" s="182"/>
      <c r="AD2" s="183"/>
      <c r="AE2" s="183"/>
    </row>
    <row r="3" spans="1:39" ht="17.45" customHeight="1">
      <c r="A3" s="298" t="s">
        <v>14</v>
      </c>
      <c r="B3" s="156"/>
      <c r="C3" s="156"/>
      <c r="G3" s="191"/>
      <c r="H3" s="298"/>
      <c r="I3" s="191"/>
      <c r="J3" s="275"/>
      <c r="K3" s="275"/>
      <c r="L3" s="191"/>
      <c r="M3" s="191"/>
      <c r="N3" s="191"/>
      <c r="O3" s="298"/>
      <c r="P3" s="191"/>
      <c r="Q3" s="189"/>
      <c r="R3" s="189"/>
      <c r="S3" s="159"/>
      <c r="T3" s="190"/>
      <c r="U3" s="190"/>
      <c r="V3" s="190"/>
      <c r="W3" s="190"/>
      <c r="X3" s="159"/>
      <c r="Y3" s="190"/>
      <c r="Z3" s="190"/>
      <c r="AA3" s="190"/>
      <c r="AB3" s="190"/>
      <c r="AC3" s="159"/>
    </row>
    <row r="4" spans="1:39" ht="15.6" customHeight="1">
      <c r="A4" s="298" t="s">
        <v>41</v>
      </c>
      <c r="B4" s="159"/>
      <c r="C4" s="159"/>
      <c r="D4" s="206"/>
      <c r="E4" s="206"/>
      <c r="F4" s="206"/>
      <c r="G4" s="275"/>
      <c r="H4" s="298"/>
      <c r="I4" s="275"/>
      <c r="J4" s="275"/>
      <c r="K4" s="275"/>
      <c r="L4" s="275"/>
      <c r="M4" s="275"/>
      <c r="N4" s="275"/>
      <c r="O4" s="298"/>
      <c r="P4" s="275"/>
      <c r="Q4" s="189"/>
      <c r="R4" s="189"/>
      <c r="S4" s="159"/>
      <c r="T4" s="190"/>
      <c r="U4" s="190"/>
      <c r="V4" s="190"/>
      <c r="W4" s="190"/>
      <c r="X4" s="159"/>
      <c r="Y4" s="190"/>
      <c r="Z4" s="190"/>
      <c r="AA4" s="190"/>
      <c r="AB4" s="190"/>
      <c r="AC4" s="159"/>
    </row>
    <row r="5" spans="1:39" ht="12.75">
      <c r="A5" s="472" t="s">
        <v>42</v>
      </c>
      <c r="B5" s="192" t="s">
        <v>43</v>
      </c>
      <c r="C5" s="193"/>
      <c r="D5" s="194"/>
      <c r="E5" s="194"/>
      <c r="F5" s="195"/>
      <c r="G5" s="192" t="s">
        <v>44</v>
      </c>
      <c r="H5" s="193"/>
      <c r="I5" s="194"/>
      <c r="J5" s="194"/>
      <c r="K5" s="195"/>
      <c r="L5" s="192" t="s">
        <v>45</v>
      </c>
      <c r="M5" s="193"/>
      <c r="N5" s="194"/>
      <c r="O5" s="194"/>
      <c r="P5" s="195"/>
      <c r="Q5" s="192" t="s">
        <v>46</v>
      </c>
      <c r="R5" s="193"/>
      <c r="S5" s="194"/>
      <c r="T5" s="194"/>
      <c r="U5" s="196"/>
      <c r="V5" s="192" t="s">
        <v>47</v>
      </c>
      <c r="W5" s="193"/>
      <c r="X5" s="194"/>
      <c r="Y5" s="194"/>
      <c r="Z5" s="195"/>
      <c r="AA5" s="192" t="s">
        <v>48</v>
      </c>
      <c r="AB5" s="193"/>
      <c r="AC5" s="194"/>
      <c r="AD5" s="194"/>
      <c r="AE5" s="195"/>
    </row>
    <row r="6" spans="1:39" ht="53.25" customHeight="1">
      <c r="A6" s="473" t="s">
        <v>4</v>
      </c>
      <c r="B6" s="197">
        <v>2011</v>
      </c>
      <c r="C6" s="197">
        <v>2012</v>
      </c>
      <c r="D6" s="198">
        <v>2013</v>
      </c>
      <c r="E6" s="198">
        <v>2014</v>
      </c>
      <c r="F6" s="302" t="s">
        <v>49</v>
      </c>
      <c r="G6" s="197">
        <v>2011</v>
      </c>
      <c r="H6" s="197">
        <v>2012</v>
      </c>
      <c r="I6" s="198">
        <v>2013</v>
      </c>
      <c r="J6" s="198">
        <v>2014</v>
      </c>
      <c r="K6" s="302" t="s">
        <v>49</v>
      </c>
      <c r="L6" s="197">
        <v>2011</v>
      </c>
      <c r="M6" s="286">
        <v>2012</v>
      </c>
      <c r="N6" s="198">
        <v>2013</v>
      </c>
      <c r="O6" s="198">
        <v>2014</v>
      </c>
      <c r="P6" s="302" t="s">
        <v>49</v>
      </c>
      <c r="Q6" s="197">
        <v>2011</v>
      </c>
      <c r="R6" s="197">
        <v>2012</v>
      </c>
      <c r="S6" s="198">
        <v>2013</v>
      </c>
      <c r="T6" s="287">
        <v>2014</v>
      </c>
      <c r="U6" s="311" t="s">
        <v>49</v>
      </c>
      <c r="V6" s="197">
        <v>2011</v>
      </c>
      <c r="W6" s="197">
        <v>2012</v>
      </c>
      <c r="X6" s="198">
        <v>2013</v>
      </c>
      <c r="Y6" s="198">
        <v>2014</v>
      </c>
      <c r="Z6" s="302" t="s">
        <v>49</v>
      </c>
      <c r="AA6" s="197">
        <v>2011</v>
      </c>
      <c r="AB6" s="197">
        <v>2012</v>
      </c>
      <c r="AC6" s="198">
        <v>2013</v>
      </c>
      <c r="AD6" s="198">
        <v>2014</v>
      </c>
      <c r="AE6" s="311" t="s">
        <v>49</v>
      </c>
      <c r="AG6" s="156"/>
      <c r="AH6" s="156"/>
      <c r="AI6" s="156"/>
      <c r="AJ6" s="156"/>
      <c r="AK6" s="156"/>
      <c r="AL6" s="156"/>
      <c r="AM6" s="156"/>
    </row>
    <row r="7" spans="1:39" s="156" customFormat="1" ht="25.5" customHeight="1">
      <c r="A7" s="303" t="s">
        <v>28</v>
      </c>
      <c r="B7" s="122">
        <v>69418</v>
      </c>
      <c r="C7" s="123">
        <v>70236</v>
      </c>
      <c r="D7" s="123">
        <v>64997</v>
      </c>
      <c r="E7" s="123">
        <v>55259</v>
      </c>
      <c r="F7" s="209">
        <v>85.017770050925421</v>
      </c>
      <c r="G7" s="24">
        <v>26597</v>
      </c>
      <c r="H7" s="25">
        <v>26109</v>
      </c>
      <c r="I7" s="25">
        <v>23260</v>
      </c>
      <c r="J7" s="25">
        <v>15845</v>
      </c>
      <c r="K7" s="209">
        <v>68.12123817712812</v>
      </c>
      <c r="L7" s="24">
        <v>18442.430402139998</v>
      </c>
      <c r="M7" s="25">
        <v>17423.956458000001</v>
      </c>
      <c r="N7" s="25">
        <v>17064.189200000001</v>
      </c>
      <c r="O7" s="25">
        <v>17123.919320600002</v>
      </c>
      <c r="P7" s="209">
        <v>100.35003198745594</v>
      </c>
      <c r="Q7" s="24">
        <v>17737.82769455</v>
      </c>
      <c r="R7" s="25">
        <v>17681.144604999998</v>
      </c>
      <c r="S7" s="25">
        <v>16812.986700000001</v>
      </c>
      <c r="T7" s="25">
        <v>15355.667006539999</v>
      </c>
      <c r="U7" s="209">
        <v>91.332178396001467</v>
      </c>
      <c r="V7" s="24">
        <v>3207.2475628100001</v>
      </c>
      <c r="W7" s="25">
        <v>5523.3135229999998</v>
      </c>
      <c r="X7" s="25">
        <v>5094.7553379999999</v>
      </c>
      <c r="Y7" s="25">
        <v>5098.5340628399999</v>
      </c>
      <c r="Z7" s="209">
        <v>100.0741689166468</v>
      </c>
      <c r="AA7" s="24">
        <v>2552.3335430799998</v>
      </c>
      <c r="AB7" s="25">
        <v>2607.6763540000002</v>
      </c>
      <c r="AC7" s="25">
        <v>2163.6405530000002</v>
      </c>
      <c r="AD7" s="25">
        <v>1372.19364967</v>
      </c>
      <c r="AE7" s="135">
        <v>63.420592101926601</v>
      </c>
      <c r="AF7" s="206"/>
      <c r="AG7" s="199"/>
      <c r="AH7" s="199"/>
      <c r="AI7" s="199"/>
      <c r="AJ7" s="199"/>
      <c r="AK7" s="199"/>
      <c r="AL7" s="199"/>
      <c r="AM7" s="199"/>
    </row>
    <row r="8" spans="1:39" s="199" customFormat="1" ht="15.75" customHeight="1">
      <c r="A8" s="304" t="s">
        <v>50</v>
      </c>
      <c r="B8" s="28">
        <v>100</v>
      </c>
      <c r="C8" s="29">
        <v>100</v>
      </c>
      <c r="D8" s="29">
        <v>100</v>
      </c>
      <c r="E8" s="29">
        <v>100</v>
      </c>
      <c r="F8" s="29" t="s">
        <v>5</v>
      </c>
      <c r="G8" s="28">
        <v>38.314270074044195</v>
      </c>
      <c r="H8" s="29">
        <v>37.173244490005125</v>
      </c>
      <c r="I8" s="29">
        <v>35.786267058479623</v>
      </c>
      <c r="J8" s="29">
        <v>28.674062143723194</v>
      </c>
      <c r="K8" s="29" t="s">
        <v>5</v>
      </c>
      <c r="L8" s="28">
        <v>26.567216575153417</v>
      </c>
      <c r="M8" s="29">
        <v>24.807728882624296</v>
      </c>
      <c r="N8" s="29">
        <v>26.25381048356078</v>
      </c>
      <c r="O8" s="29">
        <v>30.988471236540661</v>
      </c>
      <c r="P8" s="29" t="s">
        <v>5</v>
      </c>
      <c r="Q8" s="28">
        <v>25.552202158734044</v>
      </c>
      <c r="R8" s="29">
        <v>25.173905981263168</v>
      </c>
      <c r="S8" s="29">
        <v>25.867327261258215</v>
      </c>
      <c r="T8" s="29">
        <v>27.788535815957584</v>
      </c>
      <c r="U8" s="29" t="s">
        <v>5</v>
      </c>
      <c r="V8" s="28">
        <v>4.6201958610302807</v>
      </c>
      <c r="W8" s="29">
        <v>7.8639351942024023</v>
      </c>
      <c r="X8" s="29">
        <v>7.838446909857379</v>
      </c>
      <c r="Y8" s="29">
        <v>9.2266129731627426</v>
      </c>
      <c r="Z8" s="29" t="s">
        <v>5</v>
      </c>
      <c r="AA8" s="28">
        <v>3.6767604124002413</v>
      </c>
      <c r="AB8" s="29">
        <v>3.7127347143914804</v>
      </c>
      <c r="AC8" s="29">
        <v>3.3288314122190257</v>
      </c>
      <c r="AD8" s="29">
        <v>2.4832039118876565</v>
      </c>
      <c r="AE8" s="124" t="s">
        <v>5</v>
      </c>
      <c r="AF8" s="206"/>
      <c r="AG8" s="200"/>
      <c r="AH8" s="200"/>
      <c r="AI8" s="200"/>
      <c r="AJ8" s="200"/>
      <c r="AK8" s="200"/>
      <c r="AL8" s="200"/>
      <c r="AM8" s="200"/>
    </row>
    <row r="9" spans="1:39" s="200" customFormat="1" ht="13.5" customHeight="1">
      <c r="A9" s="305" t="s">
        <v>51</v>
      </c>
      <c r="B9" s="201"/>
      <c r="C9" s="29"/>
      <c r="D9" s="125"/>
      <c r="E9" s="125"/>
      <c r="F9" s="29"/>
      <c r="G9" s="202"/>
      <c r="H9" s="203"/>
      <c r="I9" s="125"/>
      <c r="J9" s="125"/>
      <c r="K9" s="29"/>
      <c r="L9" s="202"/>
      <c r="M9" s="203"/>
      <c r="N9" s="125"/>
      <c r="O9" s="125"/>
      <c r="P9" s="29"/>
      <c r="Q9" s="202"/>
      <c r="R9" s="203"/>
      <c r="S9" s="125"/>
      <c r="T9" s="125"/>
      <c r="U9" s="29"/>
      <c r="V9" s="202"/>
      <c r="W9" s="203"/>
      <c r="X9" s="125"/>
      <c r="Y9" s="125"/>
      <c r="Z9" s="29"/>
      <c r="AA9" s="202"/>
      <c r="AB9" s="203"/>
      <c r="AC9" s="125"/>
      <c r="AD9" s="125"/>
      <c r="AE9" s="124"/>
      <c r="AF9" s="206"/>
      <c r="AG9" s="204"/>
      <c r="AH9" s="204"/>
      <c r="AI9" s="204"/>
      <c r="AJ9" s="204"/>
      <c r="AK9" s="204"/>
      <c r="AL9" s="204"/>
      <c r="AM9" s="204"/>
    </row>
    <row r="10" spans="1:39" s="204" customFormat="1" ht="27" customHeight="1">
      <c r="A10" s="17" t="s">
        <v>52</v>
      </c>
      <c r="B10" s="126">
        <v>12804.109248859999</v>
      </c>
      <c r="C10" s="127">
        <v>17905.603848999999</v>
      </c>
      <c r="D10" s="127">
        <v>17038.805333</v>
      </c>
      <c r="E10" s="127">
        <v>16671.171839480001</v>
      </c>
      <c r="F10" s="136">
        <v>97.842375176339488</v>
      </c>
      <c r="G10" s="26">
        <v>3625.0138507799998</v>
      </c>
      <c r="H10" s="27">
        <v>3589.9551549999996</v>
      </c>
      <c r="I10" s="27">
        <v>3585.8474019999999</v>
      </c>
      <c r="J10" s="27">
        <v>2460.2901893799999</v>
      </c>
      <c r="K10" s="136">
        <v>68.61112349643706</v>
      </c>
      <c r="L10" s="26">
        <v>3219.4218897699998</v>
      </c>
      <c r="M10" s="27">
        <v>4961.892081</v>
      </c>
      <c r="N10" s="27">
        <v>4602.3964019999994</v>
      </c>
      <c r="O10" s="27">
        <v>4768.0540690500002</v>
      </c>
      <c r="P10" s="136">
        <v>103.5993785102477</v>
      </c>
      <c r="Q10" s="26">
        <v>4319.1534007</v>
      </c>
      <c r="R10" s="27">
        <v>5747.1489000000001</v>
      </c>
      <c r="S10" s="27">
        <v>6209.2806650000002</v>
      </c>
      <c r="T10" s="27">
        <v>6790.23351327</v>
      </c>
      <c r="U10" s="136">
        <v>109.3562021047731</v>
      </c>
      <c r="V10" s="26">
        <v>1467.2331873999999</v>
      </c>
      <c r="W10" s="27">
        <v>3419.8657360000002</v>
      </c>
      <c r="X10" s="27">
        <v>2538.9065169999999</v>
      </c>
      <c r="Y10" s="27">
        <v>2554.2966473900001</v>
      </c>
      <c r="Z10" s="136">
        <v>100.60617160525412</v>
      </c>
      <c r="AA10" s="128">
        <v>36.680627139999999</v>
      </c>
      <c r="AB10" s="129">
        <v>53.301749999999998</v>
      </c>
      <c r="AC10" s="129">
        <v>70.974195000000009</v>
      </c>
      <c r="AD10" s="129">
        <v>70.447150969999996</v>
      </c>
      <c r="AE10" s="137">
        <v>99.257414571591809</v>
      </c>
      <c r="AF10" s="206"/>
      <c r="AG10" s="199"/>
      <c r="AH10" s="199"/>
      <c r="AI10" s="199"/>
      <c r="AJ10" s="199"/>
      <c r="AK10" s="199"/>
      <c r="AL10" s="199"/>
      <c r="AM10" s="199"/>
    </row>
    <row r="11" spans="1:39" s="199" customFormat="1" ht="21" customHeight="1">
      <c r="A11" s="306" t="s">
        <v>50</v>
      </c>
      <c r="B11" s="28">
        <v>100</v>
      </c>
      <c r="C11" s="29">
        <v>100</v>
      </c>
      <c r="D11" s="29">
        <v>100</v>
      </c>
      <c r="E11" s="29">
        <v>100</v>
      </c>
      <c r="F11" s="29" t="s">
        <v>5</v>
      </c>
      <c r="G11" s="28">
        <v>28.311331778918934</v>
      </c>
      <c r="H11" s="29">
        <v>20.049338661094602</v>
      </c>
      <c r="I11" s="29">
        <v>21.045180879290228</v>
      </c>
      <c r="J11" s="29">
        <v>14.757751962904248</v>
      </c>
      <c r="K11" s="29" t="s">
        <v>5</v>
      </c>
      <c r="L11" s="28">
        <v>25.14366151676375</v>
      </c>
      <c r="M11" s="29">
        <v>27.711392047116657</v>
      </c>
      <c r="N11" s="29">
        <v>27.011262304207929</v>
      </c>
      <c r="O11" s="29">
        <v>28.600593377356265</v>
      </c>
      <c r="P11" s="29" t="s">
        <v>5</v>
      </c>
      <c r="Q11" s="28">
        <v>33.732556609391253</v>
      </c>
      <c r="R11" s="29">
        <v>32.096928695990165</v>
      </c>
      <c r="S11" s="29">
        <v>36.441995454776055</v>
      </c>
      <c r="T11" s="29">
        <v>40.730391232544562</v>
      </c>
      <c r="U11" s="29" t="s">
        <v>5</v>
      </c>
      <c r="V11" s="28">
        <v>11.459080509881103</v>
      </c>
      <c r="W11" s="29">
        <v>19.099415830039121</v>
      </c>
      <c r="X11" s="29">
        <v>14.900730816395669</v>
      </c>
      <c r="Y11" s="29">
        <v>15.321638286644118</v>
      </c>
      <c r="Z11" s="29" t="s">
        <v>5</v>
      </c>
      <c r="AA11" s="28">
        <v>0.28647543087205246</v>
      </c>
      <c r="AB11" s="29">
        <v>0.29768194610748533</v>
      </c>
      <c r="AC11" s="29">
        <v>0.41654443262251695</v>
      </c>
      <c r="AD11" s="29">
        <v>0.42256868112396201</v>
      </c>
      <c r="AE11" s="124" t="s">
        <v>5</v>
      </c>
      <c r="AF11" s="206"/>
      <c r="AG11" s="204"/>
      <c r="AH11" s="204"/>
      <c r="AI11" s="204"/>
      <c r="AJ11" s="204"/>
      <c r="AK11" s="204"/>
      <c r="AL11" s="204"/>
      <c r="AM11" s="204"/>
    </row>
    <row r="12" spans="1:39" s="204" customFormat="1" ht="21.75" customHeight="1">
      <c r="A12" s="307" t="s">
        <v>53</v>
      </c>
      <c r="B12" s="126">
        <v>9607.7928108199994</v>
      </c>
      <c r="C12" s="127">
        <v>6948.1024479999996</v>
      </c>
      <c r="D12" s="127">
        <v>6782.9035190000004</v>
      </c>
      <c r="E12" s="127">
        <v>5485.09236384</v>
      </c>
      <c r="F12" s="136">
        <v>80.866436452698707</v>
      </c>
      <c r="G12" s="26">
        <v>3093.1494484199998</v>
      </c>
      <c r="H12" s="27">
        <v>1266.84168</v>
      </c>
      <c r="I12" s="27">
        <v>671.03412200000002</v>
      </c>
      <c r="J12" s="27">
        <v>463.34993698</v>
      </c>
      <c r="K12" s="136">
        <v>69.05013050588208</v>
      </c>
      <c r="L12" s="26">
        <v>3469.6175368200002</v>
      </c>
      <c r="M12" s="27">
        <v>2731.187504</v>
      </c>
      <c r="N12" s="27">
        <v>2744.6089079999997</v>
      </c>
      <c r="O12" s="27">
        <v>2450.66823647</v>
      </c>
      <c r="P12" s="136">
        <v>89.290252951040856</v>
      </c>
      <c r="Q12" s="26">
        <v>2722.3202056</v>
      </c>
      <c r="R12" s="27">
        <v>2237.7460380000002</v>
      </c>
      <c r="S12" s="27">
        <v>2674.2471820000001</v>
      </c>
      <c r="T12" s="27">
        <v>2308.0626960499999</v>
      </c>
      <c r="U12" s="136">
        <v>86.307006756341039</v>
      </c>
      <c r="V12" s="128">
        <v>49.258299529999995</v>
      </c>
      <c r="W12" s="129">
        <v>50.456044999999996</v>
      </c>
      <c r="X12" s="129">
        <v>99.969762000000003</v>
      </c>
      <c r="Y12" s="129">
        <v>97.815283170000001</v>
      </c>
      <c r="Z12" s="136">
        <v>97.844869501639906</v>
      </c>
      <c r="AA12" s="128">
        <v>273.19054505999998</v>
      </c>
      <c r="AB12" s="129">
        <v>661.11260800000002</v>
      </c>
      <c r="AC12" s="129">
        <v>592.45640099999991</v>
      </c>
      <c r="AD12" s="129">
        <v>165.06847241</v>
      </c>
      <c r="AE12" s="137">
        <v>27.861707989209496</v>
      </c>
      <c r="AF12" s="206"/>
      <c r="AG12" s="199"/>
      <c r="AH12" s="199"/>
      <c r="AI12" s="199"/>
      <c r="AJ12" s="199"/>
      <c r="AK12" s="199"/>
      <c r="AL12" s="199"/>
      <c r="AM12" s="199"/>
    </row>
    <row r="13" spans="1:39" s="199" customFormat="1" ht="18" customHeight="1">
      <c r="A13" s="306" t="s">
        <v>50</v>
      </c>
      <c r="B13" s="28">
        <v>100</v>
      </c>
      <c r="C13" s="29">
        <v>100</v>
      </c>
      <c r="D13" s="29">
        <v>100</v>
      </c>
      <c r="E13" s="29">
        <v>100</v>
      </c>
      <c r="F13" s="29" t="s">
        <v>5</v>
      </c>
      <c r="G13" s="28">
        <v>32.194173098077115</v>
      </c>
      <c r="H13" s="29">
        <v>18.232915957718188</v>
      </c>
      <c r="I13" s="29">
        <v>9.8930217733500978</v>
      </c>
      <c r="J13" s="29">
        <v>8.4474409225010447</v>
      </c>
      <c r="K13" s="29" t="s">
        <v>5</v>
      </c>
      <c r="L13" s="28">
        <v>36.112534950926751</v>
      </c>
      <c r="M13" s="29">
        <v>39.308394262179711</v>
      </c>
      <c r="N13" s="29">
        <v>40.46362889154932</v>
      </c>
      <c r="O13" s="29">
        <v>44.678705004601561</v>
      </c>
      <c r="P13" s="29" t="s">
        <v>5</v>
      </c>
      <c r="Q13" s="28">
        <v>28.334501578075322</v>
      </c>
      <c r="R13" s="29">
        <v>32.206578051308554</v>
      </c>
      <c r="S13" s="29">
        <v>39.42628956034838</v>
      </c>
      <c r="T13" s="29">
        <v>42.078830089821366</v>
      </c>
      <c r="U13" s="29" t="s">
        <v>5</v>
      </c>
      <c r="V13" s="28">
        <v>0.51269110918510674</v>
      </c>
      <c r="W13" s="29">
        <v>0.72618452847545001</v>
      </c>
      <c r="X13" s="29">
        <v>1.4738490930907195</v>
      </c>
      <c r="Y13" s="29">
        <v>1.783293273506912</v>
      </c>
      <c r="Z13" s="29" t="s">
        <v>5</v>
      </c>
      <c r="AA13" s="28">
        <v>2.8434266895549749</v>
      </c>
      <c r="AB13" s="29">
        <v>9.5150095000441492</v>
      </c>
      <c r="AC13" s="29">
        <v>8.7345544476703001</v>
      </c>
      <c r="AD13" s="29">
        <v>3.0094018744005062</v>
      </c>
      <c r="AE13" s="124" t="s">
        <v>5</v>
      </c>
      <c r="AF13" s="206"/>
      <c r="AG13" s="204"/>
      <c r="AH13" s="204"/>
      <c r="AI13" s="204"/>
      <c r="AJ13" s="204"/>
      <c r="AK13" s="204"/>
      <c r="AL13" s="204"/>
      <c r="AM13" s="204"/>
    </row>
    <row r="14" spans="1:39" s="204" customFormat="1" ht="24" customHeight="1">
      <c r="A14" s="17" t="s">
        <v>54</v>
      </c>
      <c r="B14" s="126">
        <v>6979.92776804</v>
      </c>
      <c r="C14" s="127">
        <v>6764.6459689999992</v>
      </c>
      <c r="D14" s="127">
        <v>5826.9281799999999</v>
      </c>
      <c r="E14" s="127">
        <v>4259.6715691299996</v>
      </c>
      <c r="F14" s="136">
        <v>73.103210431709826</v>
      </c>
      <c r="G14" s="26">
        <v>2788.20844928</v>
      </c>
      <c r="H14" s="27">
        <v>3113.3874519999999</v>
      </c>
      <c r="I14" s="27">
        <v>2973.928163</v>
      </c>
      <c r="J14" s="27">
        <v>2301.40473217</v>
      </c>
      <c r="K14" s="136">
        <v>77.386022998229365</v>
      </c>
      <c r="L14" s="26">
        <v>1415.1177779699999</v>
      </c>
      <c r="M14" s="27">
        <v>1097.950855</v>
      </c>
      <c r="N14" s="27">
        <v>942.18190800000002</v>
      </c>
      <c r="O14" s="27">
        <v>941.99501980000002</v>
      </c>
      <c r="P14" s="136">
        <v>99.980164318757019</v>
      </c>
      <c r="Q14" s="26">
        <v>1443.2234875700001</v>
      </c>
      <c r="R14" s="27">
        <v>1303.6780779999999</v>
      </c>
      <c r="S14" s="27">
        <v>922.41122299999995</v>
      </c>
      <c r="T14" s="27">
        <v>540.11994850999997</v>
      </c>
      <c r="U14" s="136">
        <v>58.555222989735888</v>
      </c>
      <c r="V14" s="128">
        <v>393.25715811999999</v>
      </c>
      <c r="W14" s="129">
        <v>396.812546</v>
      </c>
      <c r="X14" s="129">
        <v>401.82935600000002</v>
      </c>
      <c r="Y14" s="129">
        <v>205.82270165</v>
      </c>
      <c r="Z14" s="136">
        <v>51.221419883021191</v>
      </c>
      <c r="AA14" s="128">
        <v>889.70203929000002</v>
      </c>
      <c r="AB14" s="129">
        <v>788.89840700000002</v>
      </c>
      <c r="AC14" s="129">
        <v>539.30221900000004</v>
      </c>
      <c r="AD14" s="129">
        <v>237.02722783999999</v>
      </c>
      <c r="AE14" s="137">
        <v>43.950723636833388</v>
      </c>
      <c r="AF14" s="206"/>
      <c r="AG14" s="199"/>
      <c r="AH14" s="199"/>
      <c r="AI14" s="199"/>
      <c r="AJ14" s="199"/>
      <c r="AK14" s="199"/>
      <c r="AL14" s="199"/>
      <c r="AM14" s="199"/>
    </row>
    <row r="15" spans="1:39" s="199" customFormat="1" ht="15.75" customHeight="1">
      <c r="A15" s="306" t="s">
        <v>50</v>
      </c>
      <c r="B15" s="28">
        <v>100</v>
      </c>
      <c r="C15" s="29">
        <v>100</v>
      </c>
      <c r="D15" s="29">
        <v>100</v>
      </c>
      <c r="E15" s="29">
        <v>100</v>
      </c>
      <c r="F15" s="29" t="s">
        <v>5</v>
      </c>
      <c r="G15" s="28">
        <v>39.946093167994825</v>
      </c>
      <c r="H15" s="29">
        <v>46.024396047739422</v>
      </c>
      <c r="I15" s="29">
        <v>51.037666350643093</v>
      </c>
      <c r="J15" s="29">
        <v>54.027750609891314</v>
      </c>
      <c r="K15" s="29" t="s">
        <v>5</v>
      </c>
      <c r="L15" s="28">
        <v>20.274103472096137</v>
      </c>
      <c r="M15" s="29">
        <v>16.230721608071196</v>
      </c>
      <c r="N15" s="29">
        <v>16.169444326324271</v>
      </c>
      <c r="O15" s="29">
        <v>22.114264081453449</v>
      </c>
      <c r="P15" s="29" t="s">
        <v>5</v>
      </c>
      <c r="Q15" s="28">
        <v>20.676768235028092</v>
      </c>
      <c r="R15" s="29">
        <v>19.271933578997327</v>
      </c>
      <c r="S15" s="29">
        <v>15.830145738985236</v>
      </c>
      <c r="T15" s="29">
        <v>12.679849602121196</v>
      </c>
      <c r="U15" s="29" t="s">
        <v>5</v>
      </c>
      <c r="V15" s="28">
        <v>5.6341150107693538</v>
      </c>
      <c r="W15" s="29">
        <v>5.8659765465695139</v>
      </c>
      <c r="X15" s="29">
        <v>6.8960753176813663</v>
      </c>
      <c r="Y15" s="29">
        <v>4.8318913397362575</v>
      </c>
      <c r="Z15" s="29" t="s">
        <v>5</v>
      </c>
      <c r="AA15" s="28">
        <v>12.746579461234639</v>
      </c>
      <c r="AB15" s="29">
        <v>11.66207973950514</v>
      </c>
      <c r="AC15" s="29">
        <v>9.2553435075975141</v>
      </c>
      <c r="AD15" s="29">
        <v>5.5644484320750278</v>
      </c>
      <c r="AE15" s="124" t="s">
        <v>5</v>
      </c>
      <c r="AF15" s="206"/>
      <c r="AG15" s="204"/>
      <c r="AH15" s="204"/>
      <c r="AI15" s="204"/>
      <c r="AJ15" s="204"/>
      <c r="AK15" s="204"/>
      <c r="AL15" s="204"/>
      <c r="AM15" s="204"/>
    </row>
    <row r="16" spans="1:39" s="204" customFormat="1" ht="24.75" customHeight="1">
      <c r="A16" s="17" t="s">
        <v>55</v>
      </c>
      <c r="B16" s="126">
        <v>2183.6483676499997</v>
      </c>
      <c r="C16" s="127">
        <v>2190.986664</v>
      </c>
      <c r="D16" s="127">
        <v>2391.0106140000003</v>
      </c>
      <c r="E16" s="127">
        <v>2248.2965725899999</v>
      </c>
      <c r="F16" s="136">
        <v>94.031225098944688</v>
      </c>
      <c r="G16" s="26">
        <v>1183.6702763000001</v>
      </c>
      <c r="H16" s="27">
        <v>1279.286294</v>
      </c>
      <c r="I16" s="27">
        <v>1412.8567930000002</v>
      </c>
      <c r="J16" s="27">
        <v>1120.8988626600001</v>
      </c>
      <c r="K16" s="136">
        <v>79.335631764910232</v>
      </c>
      <c r="L16" s="128">
        <v>731.68231305999996</v>
      </c>
      <c r="M16" s="129">
        <v>660.51153399999998</v>
      </c>
      <c r="N16" s="129">
        <v>707.60168999999996</v>
      </c>
      <c r="O16" s="129">
        <v>819.80065566999997</v>
      </c>
      <c r="P16" s="136">
        <v>115.85623200956459</v>
      </c>
      <c r="Q16" s="128">
        <v>254.36052805</v>
      </c>
      <c r="R16" s="129">
        <v>242.23183700000001</v>
      </c>
      <c r="S16" s="129">
        <v>260.40607499999999</v>
      </c>
      <c r="T16" s="129">
        <v>296.98894546999998</v>
      </c>
      <c r="U16" s="136">
        <v>114.048393636746</v>
      </c>
      <c r="V16" s="128">
        <v>3.5708970599999996</v>
      </c>
      <c r="W16" s="129">
        <v>2.4922939999999998</v>
      </c>
      <c r="X16" s="129">
        <v>2.8928150000000001</v>
      </c>
      <c r="Y16" s="129">
        <v>3.53263901</v>
      </c>
      <c r="Z16" s="136">
        <v>122.11769539358721</v>
      </c>
      <c r="AA16" s="128">
        <v>9.342270899999999</v>
      </c>
      <c r="AB16" s="129">
        <v>5.5777430000000008</v>
      </c>
      <c r="AC16" s="129">
        <v>6.527488</v>
      </c>
      <c r="AD16" s="129">
        <v>6.3321781100000001</v>
      </c>
      <c r="AE16" s="137">
        <v>97.00788588198094</v>
      </c>
      <c r="AF16" s="206"/>
      <c r="AG16" s="199"/>
      <c r="AH16" s="199"/>
      <c r="AI16" s="199"/>
      <c r="AJ16" s="199"/>
      <c r="AK16" s="199"/>
      <c r="AL16" s="199"/>
      <c r="AM16" s="199"/>
    </row>
    <row r="17" spans="1:39" s="199" customFormat="1" ht="15" customHeight="1">
      <c r="A17" s="306" t="s">
        <v>50</v>
      </c>
      <c r="B17" s="28">
        <v>100</v>
      </c>
      <c r="C17" s="29">
        <v>100</v>
      </c>
      <c r="D17" s="29">
        <v>100</v>
      </c>
      <c r="E17" s="29">
        <v>100</v>
      </c>
      <c r="F17" s="29" t="s">
        <v>5</v>
      </c>
      <c r="G17" s="28">
        <v>54.206084360269188</v>
      </c>
      <c r="H17" s="29">
        <v>58.388593368453293</v>
      </c>
      <c r="I17" s="29">
        <v>59.090360566672082</v>
      </c>
      <c r="J17" s="29">
        <v>49.855471752498531</v>
      </c>
      <c r="K17" s="29" t="s">
        <v>5</v>
      </c>
      <c r="L17" s="28">
        <v>33.507332219766788</v>
      </c>
      <c r="M17" s="29">
        <v>30.1467619521759</v>
      </c>
      <c r="N17" s="29">
        <v>29.594251311842978</v>
      </c>
      <c r="O17" s="29">
        <v>36.463190206512806</v>
      </c>
      <c r="P17" s="29" t="s">
        <v>5</v>
      </c>
      <c r="Q17" s="28">
        <v>11.648419764750765</v>
      </c>
      <c r="R17" s="29">
        <v>11.055833473571521</v>
      </c>
      <c r="S17" s="29">
        <v>10.891046383284685</v>
      </c>
      <c r="T17" s="29">
        <v>13.209509327671737</v>
      </c>
      <c r="U17" s="29" t="s">
        <v>5</v>
      </c>
      <c r="V17" s="28">
        <v>0.16352894142214527</v>
      </c>
      <c r="W17" s="29">
        <v>0.11375213007686293</v>
      </c>
      <c r="X17" s="29">
        <v>0.12098712498647235</v>
      </c>
      <c r="Y17" s="29">
        <v>0.15712513433805841</v>
      </c>
      <c r="Z17" s="29" t="s">
        <v>5</v>
      </c>
      <c r="AA17" s="28">
        <v>0.42782853862382475</v>
      </c>
      <c r="AB17" s="29">
        <v>0.25457676633306975</v>
      </c>
      <c r="AC17" s="29">
        <v>0.27300121387081383</v>
      </c>
      <c r="AD17" s="29">
        <v>0.28164336445638211</v>
      </c>
      <c r="AE17" s="124" t="s">
        <v>5</v>
      </c>
      <c r="AF17" s="206"/>
      <c r="AG17" s="204"/>
      <c r="AH17" s="204"/>
      <c r="AI17" s="204"/>
      <c r="AJ17" s="204"/>
      <c r="AK17" s="204"/>
      <c r="AL17" s="204"/>
      <c r="AM17" s="204"/>
    </row>
    <row r="18" spans="1:39" s="204" customFormat="1" ht="21" customHeight="1">
      <c r="A18" s="307" t="s">
        <v>56</v>
      </c>
      <c r="B18" s="126">
        <v>1621.9317885200001</v>
      </c>
      <c r="C18" s="127">
        <v>1542.769597</v>
      </c>
      <c r="D18" s="127">
        <v>1592.9862039999998</v>
      </c>
      <c r="E18" s="127">
        <v>1468.0262677500002</v>
      </c>
      <c r="F18" s="136">
        <v>92.155617171308563</v>
      </c>
      <c r="G18" s="128">
        <v>693.96822334000001</v>
      </c>
      <c r="H18" s="129">
        <v>769.08548899999994</v>
      </c>
      <c r="I18" s="129">
        <v>778.19472600000006</v>
      </c>
      <c r="J18" s="129">
        <v>585.71022978999997</v>
      </c>
      <c r="K18" s="136">
        <v>75.265253055698551</v>
      </c>
      <c r="L18" s="128">
        <v>895.38565272000005</v>
      </c>
      <c r="M18" s="129">
        <v>735.54965400000003</v>
      </c>
      <c r="N18" s="129">
        <v>755.95334600000001</v>
      </c>
      <c r="O18" s="129">
        <v>833.18688703999999</v>
      </c>
      <c r="P18" s="136">
        <v>110.21670734691081</v>
      </c>
      <c r="Q18" s="128">
        <v>22.438325639999999</v>
      </c>
      <c r="R18" s="129">
        <v>28.156621999999999</v>
      </c>
      <c r="S18" s="129">
        <v>46.270031000000003</v>
      </c>
      <c r="T18" s="129">
        <v>37.162792320000001</v>
      </c>
      <c r="U18" s="136">
        <v>80.317197799154272</v>
      </c>
      <c r="V18" s="128">
        <v>1.21323501</v>
      </c>
      <c r="W18" s="129">
        <v>1.341391</v>
      </c>
      <c r="X18" s="129">
        <v>1.668844</v>
      </c>
      <c r="Y18" s="129">
        <v>1.4388897</v>
      </c>
      <c r="Z18" s="136">
        <v>86.220743221056011</v>
      </c>
      <c r="AA18" s="128">
        <v>7.7383087800000006</v>
      </c>
      <c r="AB18" s="129">
        <v>6.178674</v>
      </c>
      <c r="AC18" s="129">
        <v>8.3305419999999994</v>
      </c>
      <c r="AD18" s="129">
        <v>8.6816778600000006</v>
      </c>
      <c r="AE18" s="137">
        <v>104.21504219053215</v>
      </c>
      <c r="AF18" s="206"/>
      <c r="AG18" s="207"/>
      <c r="AH18" s="199"/>
      <c r="AI18" s="199"/>
      <c r="AJ18" s="199"/>
      <c r="AK18" s="199"/>
      <c r="AL18" s="199"/>
      <c r="AM18" s="199"/>
    </row>
    <row r="19" spans="1:39" s="199" customFormat="1" ht="12.75" customHeight="1">
      <c r="A19" s="306" t="s">
        <v>50</v>
      </c>
      <c r="B19" s="28">
        <v>100</v>
      </c>
      <c r="C19" s="29">
        <v>100</v>
      </c>
      <c r="D19" s="29">
        <v>100</v>
      </c>
      <c r="E19" s="29">
        <v>100</v>
      </c>
      <c r="F19" s="29" t="s">
        <v>5</v>
      </c>
      <c r="G19" s="28">
        <v>42.786523345302982</v>
      </c>
      <c r="H19" s="29">
        <v>49.850962223751935</v>
      </c>
      <c r="I19" s="29">
        <v>48.851316103425596</v>
      </c>
      <c r="J19" s="29">
        <v>39.897803101827357</v>
      </c>
      <c r="K19" s="29" t="s">
        <v>5</v>
      </c>
      <c r="L19" s="28">
        <v>55.204889567953551</v>
      </c>
      <c r="M19" s="29">
        <v>47.677219944592935</v>
      </c>
      <c r="N19" s="29">
        <v>47.455109410351184</v>
      </c>
      <c r="O19" s="29">
        <v>56.755584374998989</v>
      </c>
      <c r="P19" s="29" t="s">
        <v>5</v>
      </c>
      <c r="Q19" s="28">
        <v>1.3834321393056113</v>
      </c>
      <c r="R19" s="29">
        <v>1.825069800101849</v>
      </c>
      <c r="S19" s="29">
        <v>2.9046096497142049</v>
      </c>
      <c r="T19" s="29">
        <v>2.5314800652006246</v>
      </c>
      <c r="U19" s="29" t="s">
        <v>5</v>
      </c>
      <c r="V19" s="28">
        <v>7.4801851630706823E-2</v>
      </c>
      <c r="W19" s="29">
        <v>8.6946942862265911E-2</v>
      </c>
      <c r="X19" s="29">
        <v>0.10476198700337269</v>
      </c>
      <c r="Y19" s="29">
        <v>9.8015255694664308E-2</v>
      </c>
      <c r="Z19" s="29" t="s">
        <v>5</v>
      </c>
      <c r="AA19" s="28">
        <v>0.47710445252825001</v>
      </c>
      <c r="AB19" s="29">
        <v>0.40049233612165874</v>
      </c>
      <c r="AC19" s="29">
        <v>0.52295129606784718</v>
      </c>
      <c r="AD19" s="29">
        <v>0.59138436761803637</v>
      </c>
      <c r="AE19" s="124" t="s">
        <v>5</v>
      </c>
      <c r="AF19" s="206"/>
      <c r="AG19" s="200"/>
      <c r="AH19" s="200"/>
      <c r="AI19" s="200"/>
      <c r="AJ19" s="200"/>
      <c r="AK19" s="200"/>
      <c r="AL19" s="200"/>
      <c r="AM19" s="200"/>
    </row>
    <row r="20" spans="1:39" s="200" customFormat="1" ht="36" customHeight="1">
      <c r="A20" s="17" t="s">
        <v>57</v>
      </c>
      <c r="B20" s="126">
        <v>22100.996764230003</v>
      </c>
      <c r="C20" s="127">
        <v>18885.133111000003</v>
      </c>
      <c r="D20" s="127">
        <v>17571.084853999997</v>
      </c>
      <c r="E20" s="127">
        <v>15235.514814959999</v>
      </c>
      <c r="F20" s="136">
        <v>86.707877979951178</v>
      </c>
      <c r="G20" s="26">
        <v>5654.9005950499995</v>
      </c>
      <c r="H20" s="27">
        <v>5590.0752179999999</v>
      </c>
      <c r="I20" s="27">
        <v>5177.0450279999995</v>
      </c>
      <c r="J20" s="27">
        <v>3378.2193404199998</v>
      </c>
      <c r="K20" s="136">
        <v>65.253814138160521</v>
      </c>
      <c r="L20" s="26">
        <v>6089.6675098400001</v>
      </c>
      <c r="M20" s="27">
        <v>4157.769327</v>
      </c>
      <c r="N20" s="27">
        <v>4633.6665679999996</v>
      </c>
      <c r="O20" s="27">
        <v>4491.5648638899993</v>
      </c>
      <c r="P20" s="136">
        <v>96.933277308053377</v>
      </c>
      <c r="Q20" s="26">
        <v>8101.41095709</v>
      </c>
      <c r="R20" s="27">
        <v>6929.6866660000005</v>
      </c>
      <c r="S20" s="27">
        <v>5308.2130809999999</v>
      </c>
      <c r="T20" s="27">
        <v>4653.1786369000001</v>
      </c>
      <c r="U20" s="136">
        <v>87.65998210500247</v>
      </c>
      <c r="V20" s="26">
        <v>1141.6860077200001</v>
      </c>
      <c r="W20" s="27">
        <v>1430.1804500000001</v>
      </c>
      <c r="X20" s="27">
        <v>1813.1235380000001</v>
      </c>
      <c r="Y20" s="27">
        <v>2013.4012993699998</v>
      </c>
      <c r="Z20" s="136">
        <v>111.04600746570858</v>
      </c>
      <c r="AA20" s="26">
        <v>1106.7221676499998</v>
      </c>
      <c r="AB20" s="27">
        <v>760.67001000000005</v>
      </c>
      <c r="AC20" s="27">
        <v>635.21309199999996</v>
      </c>
      <c r="AD20" s="27">
        <v>696.71334649999994</v>
      </c>
      <c r="AE20" s="137">
        <v>109.68183043998093</v>
      </c>
      <c r="AF20" s="206"/>
      <c r="AG20" s="199"/>
      <c r="AH20" s="199"/>
      <c r="AI20" s="199"/>
      <c r="AJ20" s="199"/>
      <c r="AK20" s="199"/>
      <c r="AL20" s="199"/>
      <c r="AM20" s="199"/>
    </row>
    <row r="21" spans="1:39" s="199" customFormat="1" ht="18" customHeight="1">
      <c r="A21" s="306" t="s">
        <v>50</v>
      </c>
      <c r="B21" s="28">
        <v>100</v>
      </c>
      <c r="C21" s="29">
        <v>100</v>
      </c>
      <c r="D21" s="29">
        <v>100</v>
      </c>
      <c r="E21" s="29">
        <v>100</v>
      </c>
      <c r="F21" s="29" t="s">
        <v>5</v>
      </c>
      <c r="G21" s="28">
        <v>25.586631478098475</v>
      </c>
      <c r="H21" s="29">
        <v>29.600401464705349</v>
      </c>
      <c r="I21" s="29">
        <v>29.463434221714905</v>
      </c>
      <c r="J21" s="29">
        <v>22.17331925733728</v>
      </c>
      <c r="K21" s="29" t="s">
        <v>5</v>
      </c>
      <c r="L21" s="28">
        <v>27.553813860992904</v>
      </c>
      <c r="M21" s="29">
        <v>22.016097543830544</v>
      </c>
      <c r="N21" s="29">
        <v>26.370975989824334</v>
      </c>
      <c r="O21" s="29">
        <v>29.480886720543626</v>
      </c>
      <c r="P21" s="29" t="s">
        <v>5</v>
      </c>
      <c r="Q21" s="28">
        <v>36.656314841880629</v>
      </c>
      <c r="R21" s="29">
        <v>36.693872504206354</v>
      </c>
      <c r="S21" s="29">
        <v>30.209933678577638</v>
      </c>
      <c r="T21" s="29">
        <v>30.541656737000896</v>
      </c>
      <c r="U21" s="29" t="s">
        <v>5</v>
      </c>
      <c r="V21" s="28">
        <v>5.1657670461623475</v>
      </c>
      <c r="W21" s="29">
        <v>7.5730493483626242</v>
      </c>
      <c r="X21" s="29">
        <v>10.318791088116843</v>
      </c>
      <c r="Y21" s="29">
        <v>13.215183889900514</v>
      </c>
      <c r="Z21" s="29" t="s">
        <v>5</v>
      </c>
      <c r="AA21" s="28">
        <v>5.0075667602522174</v>
      </c>
      <c r="AB21" s="29">
        <v>4.0278774077421433</v>
      </c>
      <c r="AC21" s="29">
        <v>3.6151045725295434</v>
      </c>
      <c r="AD21" s="29">
        <v>4.5729557219549006</v>
      </c>
      <c r="AE21" s="124" t="s">
        <v>5</v>
      </c>
      <c r="AF21" s="206"/>
      <c r="AG21" s="204"/>
      <c r="AH21" s="204"/>
      <c r="AI21" s="204"/>
      <c r="AJ21" s="204"/>
      <c r="AK21" s="204"/>
      <c r="AL21" s="204"/>
      <c r="AM21" s="204"/>
    </row>
    <row r="22" spans="1:39" s="204" customFormat="1" ht="25.5" customHeight="1">
      <c r="A22" s="17" t="s">
        <v>58</v>
      </c>
      <c r="B22" s="126">
        <v>11891.98434524</v>
      </c>
      <c r="C22" s="127">
        <v>13281.549676000001</v>
      </c>
      <c r="D22" s="127">
        <v>10610.452324</v>
      </c>
      <c r="E22" s="127">
        <v>7360.9855864700003</v>
      </c>
      <c r="F22" s="136">
        <v>69.37485190730311</v>
      </c>
      <c r="G22" s="26">
        <v>8678.9399678999998</v>
      </c>
      <c r="H22" s="27">
        <v>9187.7128749999993</v>
      </c>
      <c r="I22" s="27">
        <v>6959.156207</v>
      </c>
      <c r="J22" s="27">
        <v>4095.0799663999996</v>
      </c>
      <c r="K22" s="136">
        <v>58.844489828822709</v>
      </c>
      <c r="L22" s="26">
        <v>2174.1280088900003</v>
      </c>
      <c r="M22" s="27">
        <v>2635.800017</v>
      </c>
      <c r="N22" s="27">
        <v>2209.2238399999997</v>
      </c>
      <c r="O22" s="27">
        <v>2253.4077605100001</v>
      </c>
      <c r="P22" s="136">
        <v>101.99997481966338</v>
      </c>
      <c r="Q22" s="128">
        <v>739.71386776000008</v>
      </c>
      <c r="R22" s="129">
        <v>954.24931100000003</v>
      </c>
      <c r="S22" s="129">
        <v>977.28217099999995</v>
      </c>
      <c r="T22" s="129">
        <v>658.94843085000002</v>
      </c>
      <c r="U22" s="136">
        <v>67.426629729235088</v>
      </c>
      <c r="V22" s="128">
        <v>67.40433277999999</v>
      </c>
      <c r="W22" s="129">
        <v>162.33442499999998</v>
      </c>
      <c r="X22" s="129">
        <v>169.269194</v>
      </c>
      <c r="Y22" s="129">
        <v>172.68522938999999</v>
      </c>
      <c r="Z22" s="136">
        <v>102.01810814435615</v>
      </c>
      <c r="AA22" s="128">
        <v>201.71984684</v>
      </c>
      <c r="AB22" s="129">
        <v>303.73778600000003</v>
      </c>
      <c r="AC22" s="129">
        <v>277.61376299999995</v>
      </c>
      <c r="AD22" s="129">
        <v>173.28921407999999</v>
      </c>
      <c r="AE22" s="137">
        <v>62.420973732487475</v>
      </c>
      <c r="AF22" s="206"/>
      <c r="AG22" s="199"/>
      <c r="AH22" s="199"/>
      <c r="AI22" s="199"/>
      <c r="AJ22" s="199"/>
      <c r="AK22" s="199"/>
      <c r="AL22" s="199"/>
      <c r="AM22" s="199"/>
    </row>
    <row r="23" spans="1:39" s="199" customFormat="1" ht="19.5" customHeight="1">
      <c r="A23" s="308" t="s">
        <v>50</v>
      </c>
      <c r="B23" s="30">
        <v>100</v>
      </c>
      <c r="C23" s="31">
        <v>100</v>
      </c>
      <c r="D23" s="31">
        <v>100</v>
      </c>
      <c r="E23" s="31">
        <v>100</v>
      </c>
      <c r="F23" s="31" t="s">
        <v>5</v>
      </c>
      <c r="G23" s="30">
        <v>72.981427791518371</v>
      </c>
      <c r="H23" s="31">
        <v>69.176512524004352</v>
      </c>
      <c r="I23" s="31">
        <v>65.587743052753197</v>
      </c>
      <c r="J23" s="31">
        <v>55.632223678403058</v>
      </c>
      <c r="K23" s="31" t="s">
        <v>5</v>
      </c>
      <c r="L23" s="30">
        <v>18.282297939285783</v>
      </c>
      <c r="M23" s="31">
        <v>19.845575865013238</v>
      </c>
      <c r="N23" s="31">
        <v>20.821203211128999</v>
      </c>
      <c r="O23" s="31">
        <v>30.612853863644553</v>
      </c>
      <c r="P23" s="31" t="s">
        <v>5</v>
      </c>
      <c r="Q23" s="30">
        <v>6.2202728012847164</v>
      </c>
      <c r="R23" s="31">
        <v>7.184773872617785</v>
      </c>
      <c r="S23" s="31">
        <v>9.2105608805146346</v>
      </c>
      <c r="T23" s="31">
        <v>8.9519049196508789</v>
      </c>
      <c r="U23" s="31" t="s">
        <v>5</v>
      </c>
      <c r="V23" s="30">
        <v>0.56680475539794917</v>
      </c>
      <c r="W23" s="31">
        <v>1.2222551506421062</v>
      </c>
      <c r="X23" s="31">
        <v>1.5953061078944442</v>
      </c>
      <c r="Y23" s="31">
        <v>2.3459525543346715</v>
      </c>
      <c r="Z23" s="31" t="s">
        <v>5</v>
      </c>
      <c r="AA23" s="30">
        <v>1.6962673426385928</v>
      </c>
      <c r="AB23" s="31">
        <v>2.2869152577041496</v>
      </c>
      <c r="AC23" s="31">
        <v>2.6164177974963394</v>
      </c>
      <c r="AD23" s="31">
        <v>2.354157769287275</v>
      </c>
      <c r="AE23" s="130" t="s">
        <v>5</v>
      </c>
      <c r="AF23" s="206"/>
      <c r="AG23" s="146"/>
      <c r="AH23" s="146"/>
      <c r="AI23" s="146"/>
      <c r="AJ23" s="146"/>
      <c r="AK23" s="146"/>
      <c r="AL23" s="146"/>
      <c r="AM23" s="146"/>
    </row>
    <row r="24" spans="1:39" s="146" customFormat="1" ht="15.75" customHeight="1">
      <c r="A24" s="131" t="s">
        <v>59</v>
      </c>
      <c r="B24" s="309"/>
      <c r="C24" s="310"/>
      <c r="D24" s="310"/>
      <c r="E24" s="310"/>
      <c r="F24" s="310"/>
      <c r="G24" s="310"/>
      <c r="H24" s="310"/>
      <c r="I24" s="310"/>
      <c r="J24" s="310"/>
      <c r="K24" s="310"/>
      <c r="L24" s="132"/>
      <c r="M24" s="132"/>
      <c r="N24" s="132"/>
      <c r="O24" s="132"/>
      <c r="P24" s="132"/>
      <c r="Q24" s="132"/>
      <c r="R24" s="132"/>
      <c r="S24" s="132"/>
      <c r="T24" s="132"/>
      <c r="U24" s="132"/>
    </row>
    <row r="25" spans="1:39" s="146" customFormat="1" ht="12.75">
      <c r="A25" s="133" t="s">
        <v>60</v>
      </c>
      <c r="B25" s="132"/>
      <c r="C25" s="132"/>
      <c r="D25" s="132"/>
      <c r="E25" s="132"/>
      <c r="F25" s="132"/>
      <c r="G25" s="132"/>
      <c r="H25" s="132"/>
      <c r="I25" s="132"/>
      <c r="J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</row>
    <row r="28" spans="1:39">
      <c r="E28" s="206"/>
    </row>
  </sheetData>
  <mergeCells count="1">
    <mergeCell ref="A5:A6"/>
  </mergeCells>
  <phoneticPr fontId="10" type="noConversion"/>
  <printOptions horizontalCentered="1"/>
  <pageMargins left="0.15748031496062992" right="0.15748031496062992" top="0.31496062992125984" bottom="1.0236220472440944" header="0.19685039370078741" footer="0.74803149606299213"/>
  <pageSetup paperSize="9" scale="57" orientation="landscape" horizontalDpi="4294967294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AE24"/>
  <sheetViews>
    <sheetView zoomScale="80" workbookViewId="0">
      <selection activeCell="J2" sqref="J2"/>
    </sheetView>
  </sheetViews>
  <sheetFormatPr defaultRowHeight="13.5"/>
  <cols>
    <col min="1" max="1" width="27" style="157" customWidth="1"/>
    <col min="2" max="2" width="7" style="157" customWidth="1"/>
    <col min="3" max="3" width="7.140625" style="157" customWidth="1"/>
    <col min="4" max="4" width="6.85546875" style="156" customWidth="1"/>
    <col min="5" max="6" width="8.140625" style="156" customWidth="1"/>
    <col min="7" max="9" width="7" style="156" customWidth="1"/>
    <col min="10" max="10" width="8.42578125" style="156" customWidth="1"/>
    <col min="11" max="11" width="8.140625" style="156" customWidth="1"/>
    <col min="12" max="12" width="6.85546875" style="156" customWidth="1"/>
    <col min="13" max="13" width="7.28515625" style="156" customWidth="1"/>
    <col min="14" max="14" width="6.85546875" style="205" customWidth="1"/>
    <col min="15" max="15" width="7.140625" style="205" customWidth="1"/>
    <col min="16" max="16" width="8.140625" style="181" customWidth="1"/>
    <col min="17" max="17" width="7.7109375" style="181" customWidth="1"/>
    <col min="18" max="18" width="6.7109375" style="181" customWidth="1"/>
    <col min="19" max="19" width="7.42578125" style="156" customWidth="1"/>
    <col min="20" max="20" width="6.85546875" style="181" customWidth="1"/>
    <col min="21" max="21" width="8.140625" style="181" customWidth="1"/>
    <col min="22" max="22" width="7" style="181" customWidth="1"/>
    <col min="23" max="23" width="7.7109375" style="181" customWidth="1"/>
    <col min="24" max="24" width="7.28515625" style="156" customWidth="1"/>
    <col min="25" max="25" width="6.42578125" style="181" customWidth="1"/>
    <col min="26" max="26" width="8.7109375" style="181" customWidth="1"/>
    <col min="27" max="27" width="7.28515625" style="181" customWidth="1"/>
    <col min="28" max="28" width="6.5703125" style="181" customWidth="1"/>
    <col min="29" max="29" width="7.28515625" style="156" customWidth="1"/>
    <col min="30" max="30" width="7" style="156" customWidth="1"/>
    <col min="31" max="31" width="8.140625" style="156" customWidth="1"/>
    <col min="32" max="16384" width="9.140625" style="157"/>
  </cols>
  <sheetData>
    <row r="1" spans="1:31" s="187" customFormat="1" ht="15.75">
      <c r="A1" s="312" t="s">
        <v>61</v>
      </c>
      <c r="B1" s="312"/>
      <c r="C1" s="312"/>
      <c r="D1" s="312"/>
      <c r="E1" s="312"/>
      <c r="F1" s="312"/>
      <c r="G1" s="183"/>
      <c r="H1" s="183"/>
      <c r="I1" s="183"/>
      <c r="J1" s="183"/>
      <c r="K1" s="183"/>
      <c r="L1" s="183"/>
      <c r="M1" s="183"/>
      <c r="N1" s="184"/>
      <c r="O1" s="184"/>
      <c r="P1" s="185"/>
      <c r="Q1" s="185"/>
      <c r="R1" s="185"/>
      <c r="S1" s="182"/>
      <c r="T1" s="186"/>
      <c r="U1" s="186"/>
      <c r="V1" s="186"/>
      <c r="W1" s="186"/>
      <c r="X1" s="182"/>
      <c r="Y1" s="186"/>
      <c r="Z1" s="186"/>
      <c r="AA1" s="186"/>
      <c r="AB1" s="186"/>
      <c r="AC1" s="182"/>
      <c r="AD1" s="183"/>
      <c r="AE1" s="183"/>
    </row>
    <row r="2" spans="1:31" s="187" customFormat="1" ht="13.9" customHeight="1">
      <c r="A2" s="298" t="s">
        <v>14</v>
      </c>
      <c r="B2" s="156"/>
      <c r="C2" s="156"/>
      <c r="D2" s="313"/>
      <c r="E2" s="313"/>
      <c r="F2" s="313"/>
      <c r="G2" s="183"/>
      <c r="H2" s="183"/>
      <c r="I2" s="183"/>
      <c r="J2" s="183"/>
      <c r="K2" s="183"/>
      <c r="L2" s="183"/>
      <c r="M2" s="183"/>
      <c r="N2" s="184"/>
      <c r="O2" s="184"/>
      <c r="P2" s="185"/>
      <c r="Q2" s="185"/>
      <c r="R2" s="185"/>
      <c r="S2" s="182"/>
      <c r="T2" s="186"/>
      <c r="U2" s="186"/>
      <c r="V2" s="186"/>
      <c r="W2" s="186"/>
      <c r="X2" s="182"/>
      <c r="Y2" s="186"/>
      <c r="Z2" s="186"/>
      <c r="AA2" s="186"/>
      <c r="AB2" s="186"/>
      <c r="AC2" s="182"/>
      <c r="AD2" s="183"/>
      <c r="AE2" s="183"/>
    </row>
    <row r="3" spans="1:31" ht="15.6" customHeight="1">
      <c r="A3" s="298" t="s">
        <v>41</v>
      </c>
      <c r="B3" s="159"/>
      <c r="C3" s="159"/>
      <c r="D3" s="314"/>
      <c r="E3" s="314"/>
      <c r="F3" s="314"/>
      <c r="J3" s="210"/>
      <c r="N3" s="188"/>
      <c r="O3" s="188"/>
      <c r="P3" s="189"/>
      <c r="Q3" s="189"/>
      <c r="R3" s="189"/>
      <c r="S3" s="159"/>
      <c r="T3" s="190"/>
      <c r="U3" s="190"/>
      <c r="V3" s="190"/>
      <c r="W3" s="190"/>
      <c r="X3" s="159"/>
      <c r="Y3" s="190"/>
      <c r="Z3" s="190"/>
      <c r="AA3" s="190"/>
      <c r="AB3" s="190"/>
      <c r="AC3" s="159"/>
    </row>
    <row r="4" spans="1:31" ht="12.75">
      <c r="A4" s="472" t="s">
        <v>42</v>
      </c>
      <c r="B4" s="192" t="s">
        <v>43</v>
      </c>
      <c r="C4" s="193"/>
      <c r="D4" s="194"/>
      <c r="E4" s="194"/>
      <c r="F4" s="195"/>
      <c r="G4" s="192" t="s">
        <v>44</v>
      </c>
      <c r="H4" s="193"/>
      <c r="I4" s="194"/>
      <c r="J4" s="194"/>
      <c r="K4" s="195"/>
      <c r="L4" s="192" t="s">
        <v>45</v>
      </c>
      <c r="M4" s="193"/>
      <c r="N4" s="194"/>
      <c r="O4" s="194"/>
      <c r="P4" s="195"/>
      <c r="Q4" s="192" t="s">
        <v>46</v>
      </c>
      <c r="R4" s="193"/>
      <c r="S4" s="194"/>
      <c r="T4" s="194"/>
      <c r="U4" s="195"/>
      <c r="V4" s="192" t="s">
        <v>47</v>
      </c>
      <c r="W4" s="193"/>
      <c r="X4" s="194"/>
      <c r="Y4" s="194"/>
      <c r="Z4" s="195"/>
      <c r="AA4" s="192" t="s">
        <v>48</v>
      </c>
      <c r="AB4" s="193"/>
      <c r="AC4" s="194"/>
      <c r="AD4" s="194"/>
      <c r="AE4" s="195"/>
    </row>
    <row r="5" spans="1:31" ht="40.5" customHeight="1">
      <c r="A5" s="473" t="s">
        <v>4</v>
      </c>
      <c r="B5" s="288">
        <v>2011</v>
      </c>
      <c r="C5" s="288">
        <v>2012</v>
      </c>
      <c r="D5" s="289">
        <v>2013</v>
      </c>
      <c r="E5" s="289">
        <v>2014</v>
      </c>
      <c r="F5" s="302" t="s">
        <v>49</v>
      </c>
      <c r="G5" s="289">
        <v>2011</v>
      </c>
      <c r="H5" s="289">
        <v>2012</v>
      </c>
      <c r="I5" s="289">
        <v>2013</v>
      </c>
      <c r="J5" s="198">
        <v>2014</v>
      </c>
      <c r="K5" s="302" t="s">
        <v>49</v>
      </c>
      <c r="L5" s="288">
        <v>2011</v>
      </c>
      <c r="M5" s="288">
        <v>2012</v>
      </c>
      <c r="N5" s="289">
        <v>2013</v>
      </c>
      <c r="O5" s="198">
        <v>2014</v>
      </c>
      <c r="P5" s="302" t="s">
        <v>49</v>
      </c>
      <c r="Q5" s="288">
        <v>2011</v>
      </c>
      <c r="R5" s="288">
        <v>2012</v>
      </c>
      <c r="S5" s="289">
        <v>2013</v>
      </c>
      <c r="T5" s="198">
        <v>2014</v>
      </c>
      <c r="U5" s="302" t="s">
        <v>49</v>
      </c>
      <c r="V5" s="288">
        <v>2011</v>
      </c>
      <c r="W5" s="288">
        <v>2012</v>
      </c>
      <c r="X5" s="289">
        <v>2013</v>
      </c>
      <c r="Y5" s="289">
        <v>2014</v>
      </c>
      <c r="Z5" s="302" t="s">
        <v>49</v>
      </c>
      <c r="AA5" s="288">
        <v>2011</v>
      </c>
      <c r="AB5" s="288">
        <v>2012</v>
      </c>
      <c r="AC5" s="289">
        <v>2013</v>
      </c>
      <c r="AD5" s="198">
        <v>2014</v>
      </c>
      <c r="AE5" s="311" t="s">
        <v>49</v>
      </c>
    </row>
    <row r="6" spans="1:31" s="156" customFormat="1" ht="22.5" customHeight="1">
      <c r="A6" s="303" t="s">
        <v>28</v>
      </c>
      <c r="B6" s="122">
        <v>80414</v>
      </c>
      <c r="C6" s="123">
        <v>86273</v>
      </c>
      <c r="D6" s="123">
        <v>81234</v>
      </c>
      <c r="E6" s="123">
        <v>60848</v>
      </c>
      <c r="F6" s="209">
        <v>74.904596597483803</v>
      </c>
      <c r="G6" s="122">
        <v>35966</v>
      </c>
      <c r="H6" s="123">
        <v>36363</v>
      </c>
      <c r="I6" s="123">
        <v>30845</v>
      </c>
      <c r="J6" s="123">
        <v>20084</v>
      </c>
      <c r="K6" s="209">
        <v>65.112660074566378</v>
      </c>
      <c r="L6" s="122">
        <v>23935</v>
      </c>
      <c r="M6" s="123">
        <v>24344</v>
      </c>
      <c r="N6" s="123">
        <v>25336</v>
      </c>
      <c r="O6" s="123">
        <v>21409.245238890002</v>
      </c>
      <c r="P6" s="209">
        <v>84.501283702597107</v>
      </c>
      <c r="Q6" s="122">
        <v>12295</v>
      </c>
      <c r="R6" s="123">
        <v>15399</v>
      </c>
      <c r="S6" s="123">
        <v>13566</v>
      </c>
      <c r="T6" s="123">
        <v>10378.990925960001</v>
      </c>
      <c r="U6" s="209">
        <v>76.50737819519388</v>
      </c>
      <c r="V6" s="211">
        <v>794</v>
      </c>
      <c r="W6" s="208">
        <v>684</v>
      </c>
      <c r="X6" s="208">
        <v>586</v>
      </c>
      <c r="Y6" s="208">
        <v>652.23274463000007</v>
      </c>
      <c r="Z6" s="209">
        <v>111.30251614846418</v>
      </c>
      <c r="AA6" s="122">
        <v>3579</v>
      </c>
      <c r="AB6" s="123">
        <v>4076</v>
      </c>
      <c r="AC6" s="123">
        <v>3970</v>
      </c>
      <c r="AD6" s="123">
        <v>2887.0389477399999</v>
      </c>
      <c r="AE6" s="135">
        <v>72.721384074055422</v>
      </c>
    </row>
    <row r="7" spans="1:31" s="199" customFormat="1" ht="15.75" customHeight="1">
      <c r="A7" s="304" t="s">
        <v>50</v>
      </c>
      <c r="B7" s="28">
        <v>100</v>
      </c>
      <c r="C7" s="29">
        <v>100</v>
      </c>
      <c r="D7" s="29">
        <v>100</v>
      </c>
      <c r="E7" s="29">
        <v>100</v>
      </c>
      <c r="F7" s="29" t="s">
        <v>5</v>
      </c>
      <c r="G7" s="28">
        <v>44.726042728878056</v>
      </c>
      <c r="H7" s="29">
        <v>42.148760330578511</v>
      </c>
      <c r="I7" s="29">
        <v>37.970554201442745</v>
      </c>
      <c r="J7" s="29">
        <v>33.006836707862213</v>
      </c>
      <c r="K7" s="29" t="s">
        <v>5</v>
      </c>
      <c r="L7" s="28">
        <v>29.764717586489915</v>
      </c>
      <c r="M7" s="29">
        <v>28.21740289545976</v>
      </c>
      <c r="N7" s="29">
        <v>31.188911047098504</v>
      </c>
      <c r="O7" s="29">
        <v>35.184796934804766</v>
      </c>
      <c r="P7" s="29" t="s">
        <v>5</v>
      </c>
      <c r="Q7" s="28">
        <v>15.289626184495237</v>
      </c>
      <c r="R7" s="29">
        <v>17.849153269273121</v>
      </c>
      <c r="S7" s="29">
        <v>16.699903981091659</v>
      </c>
      <c r="T7" s="29">
        <v>17.057242515711284</v>
      </c>
      <c r="U7" s="29" t="s">
        <v>5</v>
      </c>
      <c r="V7" s="28">
        <v>0.98739025542815928</v>
      </c>
      <c r="W7" s="29">
        <v>0.79283205637916843</v>
      </c>
      <c r="X7" s="29">
        <v>0.72137282418691684</v>
      </c>
      <c r="Y7" s="29">
        <v>1.0719049839435972</v>
      </c>
      <c r="Z7" s="29" t="s">
        <v>5</v>
      </c>
      <c r="AA7" s="28">
        <v>4.4507175367473328</v>
      </c>
      <c r="AB7" s="29">
        <v>4.7245372248559807</v>
      </c>
      <c r="AC7" s="29">
        <v>4.8871162321195563</v>
      </c>
      <c r="AD7" s="29">
        <v>4.7446735270510123</v>
      </c>
      <c r="AE7" s="124" t="s">
        <v>5</v>
      </c>
    </row>
    <row r="8" spans="1:31" s="200" customFormat="1" ht="13.5" customHeight="1">
      <c r="A8" s="305" t="s">
        <v>51</v>
      </c>
      <c r="B8" s="201"/>
      <c r="C8" s="29"/>
      <c r="D8" s="125"/>
      <c r="E8" s="125"/>
      <c r="F8" s="29"/>
      <c r="G8" s="202"/>
      <c r="H8" s="203"/>
      <c r="I8" s="125"/>
      <c r="J8" s="125"/>
      <c r="K8" s="29"/>
      <c r="L8" s="202"/>
      <c r="M8" s="203"/>
      <c r="N8" s="125"/>
      <c r="O8" s="125"/>
      <c r="P8" s="29"/>
      <c r="Q8" s="202"/>
      <c r="R8" s="203"/>
      <c r="S8" s="125"/>
      <c r="T8" s="125"/>
      <c r="U8" s="29"/>
      <c r="V8" s="202"/>
      <c r="W8" s="203"/>
      <c r="X8" s="125"/>
      <c r="Y8" s="125"/>
      <c r="Z8" s="29"/>
      <c r="AA8" s="202"/>
      <c r="AB8" s="203"/>
      <c r="AC8" s="125"/>
      <c r="AD8" s="125"/>
      <c r="AE8" s="124"/>
    </row>
    <row r="9" spans="1:31" s="204" customFormat="1" ht="22.5" customHeight="1">
      <c r="A9" s="17" t="s">
        <v>52</v>
      </c>
      <c r="B9" s="126">
        <v>6346.7058569999999</v>
      </c>
      <c r="C9" s="127">
        <v>7513.4779189999999</v>
      </c>
      <c r="D9" s="127">
        <v>8180.6147130000008</v>
      </c>
      <c r="E9" s="127">
        <v>6052.1116651000002</v>
      </c>
      <c r="F9" s="136">
        <v>73.981135616648118</v>
      </c>
      <c r="G9" s="128">
        <v>917.081998</v>
      </c>
      <c r="H9" s="129">
        <v>899.39279899999997</v>
      </c>
      <c r="I9" s="129">
        <v>1056.6972790000002</v>
      </c>
      <c r="J9" s="127">
        <v>725.09167004000005</v>
      </c>
      <c r="K9" s="136">
        <v>68.618674851343116</v>
      </c>
      <c r="L9" s="126">
        <v>2767.3401639999997</v>
      </c>
      <c r="M9" s="127">
        <v>3404.8306299999999</v>
      </c>
      <c r="N9" s="127">
        <v>3531.2976630000003</v>
      </c>
      <c r="O9" s="127">
        <v>2816.1485053799997</v>
      </c>
      <c r="P9" s="136">
        <v>79.748261804346214</v>
      </c>
      <c r="Q9" s="126">
        <v>1302.7971279999999</v>
      </c>
      <c r="R9" s="127">
        <v>1450.975997</v>
      </c>
      <c r="S9" s="127">
        <v>1643.1619860000001</v>
      </c>
      <c r="T9" s="127">
        <v>1277.2361524099999</v>
      </c>
      <c r="U9" s="136">
        <v>77.730385883574101</v>
      </c>
      <c r="V9" s="128">
        <v>373.728362</v>
      </c>
      <c r="W9" s="129">
        <v>386.69151500000004</v>
      </c>
      <c r="X9" s="129">
        <v>376.57522499999999</v>
      </c>
      <c r="Y9" s="129">
        <v>296.49161659000004</v>
      </c>
      <c r="Z9" s="136">
        <v>78.733702300782014</v>
      </c>
      <c r="AA9" s="128">
        <v>963.47991999999999</v>
      </c>
      <c r="AB9" s="127">
        <v>1323.0536569999999</v>
      </c>
      <c r="AC9" s="127">
        <v>1486.6039110000002</v>
      </c>
      <c r="AD9" s="129">
        <v>860.18601912999998</v>
      </c>
      <c r="AE9" s="137">
        <v>57.862488640392115</v>
      </c>
    </row>
    <row r="10" spans="1:31" s="199" customFormat="1" ht="21" customHeight="1">
      <c r="A10" s="306" t="s">
        <v>50</v>
      </c>
      <c r="B10" s="28">
        <v>100</v>
      </c>
      <c r="C10" s="29">
        <v>100</v>
      </c>
      <c r="D10" s="29">
        <v>100</v>
      </c>
      <c r="E10" s="29">
        <v>100</v>
      </c>
      <c r="F10" s="29" t="s">
        <v>5</v>
      </c>
      <c r="G10" s="28">
        <v>14.449732170721585</v>
      </c>
      <c r="H10" s="29">
        <v>11.970392522557702</v>
      </c>
      <c r="I10" s="29">
        <v>12.917088948349791</v>
      </c>
      <c r="J10" s="29">
        <v>11.980804554901074</v>
      </c>
      <c r="K10" s="29" t="s">
        <v>5</v>
      </c>
      <c r="L10" s="28">
        <v>43.602779557647295</v>
      </c>
      <c r="M10" s="29">
        <v>45.316305800139531</v>
      </c>
      <c r="N10" s="29">
        <v>43.166654180502292</v>
      </c>
      <c r="O10" s="29">
        <v>46.531667973338159</v>
      </c>
      <c r="P10" s="29" t="s">
        <v>5</v>
      </c>
      <c r="Q10" s="28">
        <v>20.527138918264193</v>
      </c>
      <c r="R10" s="29">
        <v>19.311642526170044</v>
      </c>
      <c r="S10" s="29">
        <v>20.086045409140389</v>
      </c>
      <c r="T10" s="29">
        <v>21.103975324435723</v>
      </c>
      <c r="U10" s="29" t="s">
        <v>5</v>
      </c>
      <c r="V10" s="28">
        <v>5.8885407709229529</v>
      </c>
      <c r="W10" s="29">
        <v>5.1466380705284145</v>
      </c>
      <c r="X10" s="29">
        <v>4.6032631802299129</v>
      </c>
      <c r="Y10" s="29">
        <v>4.8989779600357233</v>
      </c>
      <c r="Z10" s="29" t="s">
        <v>5</v>
      </c>
      <c r="AA10" s="28">
        <v>15.180787351872388</v>
      </c>
      <c r="AB10" s="29">
        <v>17.609070942423035</v>
      </c>
      <c r="AC10" s="29">
        <v>18.172276328300903</v>
      </c>
      <c r="AD10" s="29">
        <v>14.212989890625011</v>
      </c>
      <c r="AE10" s="124" t="s">
        <v>5</v>
      </c>
    </row>
    <row r="11" spans="1:31" s="204" customFormat="1" ht="15.75" customHeight="1">
      <c r="A11" s="307" t="s">
        <v>53</v>
      </c>
      <c r="B11" s="126">
        <v>26514</v>
      </c>
      <c r="C11" s="127">
        <v>26439.818955999999</v>
      </c>
      <c r="D11" s="127">
        <v>21180.460712</v>
      </c>
      <c r="E11" s="127">
        <v>15782.631457850001</v>
      </c>
      <c r="F11" s="136">
        <v>74.515052682060841</v>
      </c>
      <c r="G11" s="126">
        <v>23422.117204999999</v>
      </c>
      <c r="H11" s="127">
        <v>23131.053184999997</v>
      </c>
      <c r="I11" s="127">
        <v>17254.593958000001</v>
      </c>
      <c r="J11" s="127">
        <v>10462.096321049999</v>
      </c>
      <c r="K11" s="136">
        <v>60.633685999891661</v>
      </c>
      <c r="L11" s="126">
        <v>1764.0285190000002</v>
      </c>
      <c r="M11" s="127">
        <v>1970.51938</v>
      </c>
      <c r="N11" s="127">
        <v>2993.64696</v>
      </c>
      <c r="O11" s="127">
        <v>4143.7519692400001</v>
      </c>
      <c r="P11" s="136">
        <v>138.4181910762116</v>
      </c>
      <c r="Q11" s="128">
        <v>100.45934699999999</v>
      </c>
      <c r="R11" s="129">
        <v>160.444152</v>
      </c>
      <c r="S11" s="129">
        <v>211.030112</v>
      </c>
      <c r="T11" s="129">
        <v>262.76126475000001</v>
      </c>
      <c r="U11" s="136">
        <v>124.51363564172301</v>
      </c>
      <c r="V11" s="128">
        <v>321.81678000000005</v>
      </c>
      <c r="W11" s="129">
        <v>189.800386</v>
      </c>
      <c r="X11" s="129">
        <v>114.04701900000001</v>
      </c>
      <c r="Y11" s="129">
        <v>258.67516673</v>
      </c>
      <c r="Z11" s="136">
        <v>226.81449195090315</v>
      </c>
      <c r="AA11" s="128">
        <v>952.80165599999998</v>
      </c>
      <c r="AB11" s="129">
        <v>865.96680900000001</v>
      </c>
      <c r="AC11" s="129">
        <v>581.36422300000004</v>
      </c>
      <c r="AD11" s="129">
        <v>533.81670029000009</v>
      </c>
      <c r="AE11" s="137">
        <v>91.821388240122246</v>
      </c>
    </row>
    <row r="12" spans="1:31" s="199" customFormat="1" ht="18" customHeight="1">
      <c r="A12" s="306" t="s">
        <v>50</v>
      </c>
      <c r="B12" s="28">
        <v>100</v>
      </c>
      <c r="C12" s="29">
        <v>100</v>
      </c>
      <c r="D12" s="29">
        <v>100</v>
      </c>
      <c r="E12" s="29">
        <v>100</v>
      </c>
      <c r="F12" s="29" t="s">
        <v>5</v>
      </c>
      <c r="G12" s="28">
        <v>88.338678452892808</v>
      </c>
      <c r="H12" s="29">
        <v>87.485671605746219</v>
      </c>
      <c r="I12" s="29">
        <v>81.46467724483557</v>
      </c>
      <c r="J12" s="29">
        <v>66.288668964935752</v>
      </c>
      <c r="K12" s="29" t="s">
        <v>5</v>
      </c>
      <c r="L12" s="28">
        <v>6.6531964961906924</v>
      </c>
      <c r="M12" s="29">
        <v>7.4528474770544113</v>
      </c>
      <c r="N12" s="29">
        <v>14.13400303565597</v>
      </c>
      <c r="O12" s="29">
        <v>26.255139900507345</v>
      </c>
      <c r="P12" s="29" t="s">
        <v>5</v>
      </c>
      <c r="Q12" s="28">
        <v>0.37889170626838647</v>
      </c>
      <c r="R12" s="29">
        <v>0.60682772551129871</v>
      </c>
      <c r="S12" s="29">
        <v>0.9963433509283337</v>
      </c>
      <c r="T12" s="29">
        <v>1.6648761358442998</v>
      </c>
      <c r="U12" s="29" t="s">
        <v>5</v>
      </c>
      <c r="V12" s="28">
        <v>1.2137617107942975</v>
      </c>
      <c r="W12" s="29">
        <v>0.71785811512498465</v>
      </c>
      <c r="X12" s="29">
        <v>0.53845391066203552</v>
      </c>
      <c r="Y12" s="29">
        <v>1.6389862959217714</v>
      </c>
      <c r="Z12" s="29" t="s">
        <v>5</v>
      </c>
      <c r="AA12" s="28">
        <v>3.5935794523647884</v>
      </c>
      <c r="AB12" s="29">
        <v>3.2752372867647255</v>
      </c>
      <c r="AC12" s="29">
        <v>2.7448138683339516</v>
      </c>
      <c r="AD12" s="29">
        <v>3.3823047931876351</v>
      </c>
      <c r="AE12" s="124" t="s">
        <v>5</v>
      </c>
    </row>
    <row r="13" spans="1:31" s="204" customFormat="1" ht="26.25" customHeight="1">
      <c r="A13" s="17" t="s">
        <v>54</v>
      </c>
      <c r="B13" s="126">
        <v>12505.418454000001</v>
      </c>
      <c r="C13" s="127">
        <v>13155.364221999998</v>
      </c>
      <c r="D13" s="127">
        <v>13042.407587</v>
      </c>
      <c r="E13" s="127">
        <v>10697.801356890001</v>
      </c>
      <c r="F13" s="136">
        <v>82.023209944404883</v>
      </c>
      <c r="G13" s="126">
        <v>2983.8633250000003</v>
      </c>
      <c r="H13" s="127">
        <v>3061.04846</v>
      </c>
      <c r="I13" s="127">
        <v>2924.4033899999999</v>
      </c>
      <c r="J13" s="127">
        <v>2212.79759203</v>
      </c>
      <c r="K13" s="136">
        <v>75.666633392529334</v>
      </c>
      <c r="L13" s="126">
        <v>6726.6605760000002</v>
      </c>
      <c r="M13" s="127">
        <v>6992.6508629999998</v>
      </c>
      <c r="N13" s="127">
        <v>7142.7498850000002</v>
      </c>
      <c r="O13" s="127">
        <v>5838.2450930499999</v>
      </c>
      <c r="P13" s="136">
        <v>81.73665866854023</v>
      </c>
      <c r="Q13" s="126">
        <v>2290.5073700000003</v>
      </c>
      <c r="R13" s="127">
        <v>2563.0852089999998</v>
      </c>
      <c r="S13" s="127">
        <v>2387.305194</v>
      </c>
      <c r="T13" s="127">
        <v>2120.7612224899999</v>
      </c>
      <c r="U13" s="136">
        <v>88.834943593307486</v>
      </c>
      <c r="V13" s="128">
        <v>51.858514999999997</v>
      </c>
      <c r="W13" s="129">
        <v>68.733136999999999</v>
      </c>
      <c r="X13" s="129">
        <v>36.104455999999999</v>
      </c>
      <c r="Y13" s="129">
        <v>47.330576539999996</v>
      </c>
      <c r="Z13" s="136">
        <v>131.09344879756671</v>
      </c>
      <c r="AA13" s="128">
        <v>445.37642399999999</v>
      </c>
      <c r="AB13" s="129">
        <v>456.08531300000004</v>
      </c>
      <c r="AC13" s="129">
        <v>541.30677200000002</v>
      </c>
      <c r="AD13" s="129">
        <v>468.91376764</v>
      </c>
      <c r="AE13" s="137">
        <v>86.626251858530225</v>
      </c>
    </row>
    <row r="14" spans="1:31" s="199" customFormat="1" ht="15.75" customHeight="1">
      <c r="A14" s="306" t="s">
        <v>50</v>
      </c>
      <c r="B14" s="28">
        <v>100</v>
      </c>
      <c r="C14" s="29">
        <v>100</v>
      </c>
      <c r="D14" s="29">
        <v>100</v>
      </c>
      <c r="E14" s="29">
        <v>100</v>
      </c>
      <c r="F14" s="29" t="s">
        <v>5</v>
      </c>
      <c r="G14" s="28">
        <v>23.86056361069291</v>
      </c>
      <c r="H14" s="29">
        <v>23.268443262718204</v>
      </c>
      <c r="I14" s="29">
        <v>22.42226652167269</v>
      </c>
      <c r="J14" s="29">
        <v>20.684601613067258</v>
      </c>
      <c r="K14" s="29" t="s">
        <v>5</v>
      </c>
      <c r="L14" s="28">
        <v>53.789967930648508</v>
      </c>
      <c r="M14" s="29">
        <v>53.15436916072639</v>
      </c>
      <c r="N14" s="29">
        <v>54.765577883944715</v>
      </c>
      <c r="O14" s="29">
        <v>54.574252206410932</v>
      </c>
      <c r="P14" s="29" t="s">
        <v>5</v>
      </c>
      <c r="Q14" s="28">
        <v>18.316119355984888</v>
      </c>
      <c r="R14" s="29">
        <v>19.483194579392165</v>
      </c>
      <c r="S14" s="29">
        <v>18.304175652197397</v>
      </c>
      <c r="T14" s="29">
        <v>19.824271845579815</v>
      </c>
      <c r="U14" s="29" t="s">
        <v>5</v>
      </c>
      <c r="V14" s="28">
        <v>0.41468836241471363</v>
      </c>
      <c r="W14" s="29">
        <v>0.52247232262149079</v>
      </c>
      <c r="X14" s="29">
        <v>0.27682355239370882</v>
      </c>
      <c r="Y14" s="29">
        <v>0.44243274819751982</v>
      </c>
      <c r="Z14" s="29" t="s">
        <v>5</v>
      </c>
      <c r="AA14" s="28">
        <v>3.5614675801395617</v>
      </c>
      <c r="AB14" s="29">
        <v>3.4669151328952088</v>
      </c>
      <c r="AC14" s="29">
        <v>4.1503592675599768</v>
      </c>
      <c r="AD14" s="29">
        <v>4.3832723378995304</v>
      </c>
      <c r="AE14" s="124" t="s">
        <v>5</v>
      </c>
    </row>
    <row r="15" spans="1:31" s="204" customFormat="1" ht="26.25" customHeight="1">
      <c r="A15" s="17" t="s">
        <v>55</v>
      </c>
      <c r="B15" s="126">
        <v>2093.6907780000001</v>
      </c>
      <c r="C15" s="127">
        <v>2070.5116410000001</v>
      </c>
      <c r="D15" s="127">
        <v>2199.251702</v>
      </c>
      <c r="E15" s="127">
        <v>1583.8758662300002</v>
      </c>
      <c r="F15" s="136">
        <v>72.0188537214555</v>
      </c>
      <c r="G15" s="128">
        <v>481.45183800000001</v>
      </c>
      <c r="H15" s="129">
        <v>501.06576000000001</v>
      </c>
      <c r="I15" s="129">
        <v>499.12208600000002</v>
      </c>
      <c r="J15" s="127">
        <v>357.25684660000002</v>
      </c>
      <c r="K15" s="136">
        <v>71.577046302054441</v>
      </c>
      <c r="L15" s="126">
        <v>1359.7682560000001</v>
      </c>
      <c r="M15" s="127">
        <v>1342.2046680000001</v>
      </c>
      <c r="N15" s="127">
        <v>1460.3384140000001</v>
      </c>
      <c r="O15" s="127">
        <v>1049.2462748</v>
      </c>
      <c r="P15" s="136">
        <v>71.849529173585097</v>
      </c>
      <c r="Q15" s="128">
        <v>230.57410400000001</v>
      </c>
      <c r="R15" s="129">
        <v>214.30417300000002</v>
      </c>
      <c r="S15" s="129">
        <v>229.315551</v>
      </c>
      <c r="T15" s="129">
        <v>166.22989297000001</v>
      </c>
      <c r="U15" s="136">
        <v>72.489585745538903</v>
      </c>
      <c r="V15" s="128">
        <v>1.2284310000000001</v>
      </c>
      <c r="W15" s="129">
        <v>1.09443</v>
      </c>
      <c r="X15" s="129">
        <v>0.97805200000000003</v>
      </c>
      <c r="Y15" s="129">
        <v>0</v>
      </c>
      <c r="Z15" s="136" t="s">
        <v>5</v>
      </c>
      <c r="AA15" s="128">
        <v>20.598098</v>
      </c>
      <c r="AB15" s="129">
        <v>11.608169</v>
      </c>
      <c r="AC15" s="129">
        <v>9.3926350000000003</v>
      </c>
      <c r="AD15" s="129">
        <v>9.9406040000000004</v>
      </c>
      <c r="AE15" s="137">
        <v>105.83402847017902</v>
      </c>
    </row>
    <row r="16" spans="1:31" s="199" customFormat="1" ht="15" customHeight="1">
      <c r="A16" s="306" t="s">
        <v>50</v>
      </c>
      <c r="B16" s="28">
        <v>100</v>
      </c>
      <c r="C16" s="29">
        <v>100</v>
      </c>
      <c r="D16" s="29">
        <v>100</v>
      </c>
      <c r="E16" s="29">
        <v>100</v>
      </c>
      <c r="F16" s="29" t="s">
        <v>5</v>
      </c>
      <c r="G16" s="28">
        <v>22.99536507773642</v>
      </c>
      <c r="H16" s="29">
        <v>24.200093835647262</v>
      </c>
      <c r="I16" s="29">
        <v>22.695086949169951</v>
      </c>
      <c r="J16" s="29">
        <v>22.55586149250168</v>
      </c>
      <c r="K16" s="29" t="s">
        <v>5</v>
      </c>
      <c r="L16" s="28">
        <v>64.945992516570186</v>
      </c>
      <c r="M16" s="29">
        <v>64.824782504084453</v>
      </c>
      <c r="N16" s="29">
        <v>66.401604358062698</v>
      </c>
      <c r="O16" s="29">
        <v>66.24548660479654</v>
      </c>
      <c r="P16" s="29" t="s">
        <v>5</v>
      </c>
      <c r="Q16" s="28">
        <v>11.012806018100539</v>
      </c>
      <c r="R16" s="29">
        <v>10.350300319803901</v>
      </c>
      <c r="S16" s="29">
        <v>10.426980722191114</v>
      </c>
      <c r="T16" s="29">
        <v>10.495133899960642</v>
      </c>
      <c r="U16" s="29" t="s">
        <v>5</v>
      </c>
      <c r="V16" s="28">
        <v>5.8672990916713103E-2</v>
      </c>
      <c r="W16" s="29">
        <v>5.285794961632867E-2</v>
      </c>
      <c r="X16" s="29">
        <v>4.4472035606954827E-2</v>
      </c>
      <c r="Y16" s="29">
        <v>0</v>
      </c>
      <c r="Z16" s="29" t="s">
        <v>5</v>
      </c>
      <c r="AA16" s="28">
        <v>0.98381758263635999</v>
      </c>
      <c r="AB16" s="29">
        <v>0.56064253733891467</v>
      </c>
      <c r="AC16" s="29">
        <v>0.42708322069085297</v>
      </c>
      <c r="AD16" s="29">
        <v>0.62761256812763955</v>
      </c>
      <c r="AE16" s="124" t="s">
        <v>5</v>
      </c>
    </row>
    <row r="17" spans="1:31" s="204" customFormat="1" ht="23.25" customHeight="1">
      <c r="A17" s="307" t="s">
        <v>56</v>
      </c>
      <c r="B17" s="126">
        <v>2951.1394730000002</v>
      </c>
      <c r="C17" s="127">
        <v>3981.883304</v>
      </c>
      <c r="D17" s="127">
        <v>3881.0858509999998</v>
      </c>
      <c r="E17" s="127">
        <v>3114.0109270899998</v>
      </c>
      <c r="F17" s="136">
        <v>80.235558981197087</v>
      </c>
      <c r="G17" s="128">
        <v>529.309031</v>
      </c>
      <c r="H17" s="129">
        <v>502.884906</v>
      </c>
      <c r="I17" s="129">
        <v>516.81840699999998</v>
      </c>
      <c r="J17" s="127">
        <v>371.85223112999995</v>
      </c>
      <c r="K17" s="136">
        <v>71.950268429584014</v>
      </c>
      <c r="L17" s="128">
        <v>827.17990699999996</v>
      </c>
      <c r="M17" s="129">
        <v>811.472441</v>
      </c>
      <c r="N17" s="129">
        <v>903.25282200000004</v>
      </c>
      <c r="O17" s="129">
        <v>1016.1457326500001</v>
      </c>
      <c r="P17" s="136">
        <v>112.49848413426824</v>
      </c>
      <c r="Q17" s="126">
        <v>1531.222391</v>
      </c>
      <c r="R17" s="127">
        <v>2583.1232190000001</v>
      </c>
      <c r="S17" s="127">
        <v>2362.20802</v>
      </c>
      <c r="T17" s="127">
        <v>1629.5291450899999</v>
      </c>
      <c r="U17" s="136">
        <v>68.983304234569488</v>
      </c>
      <c r="V17" s="128">
        <v>15.627411</v>
      </c>
      <c r="W17" s="129">
        <v>19.354064999999999</v>
      </c>
      <c r="X17" s="129">
        <v>32.640895999999998</v>
      </c>
      <c r="Y17" s="129">
        <v>25.56527577</v>
      </c>
      <c r="Z17" s="136">
        <v>78.322837001778396</v>
      </c>
      <c r="AA17" s="128">
        <v>47.455249999999999</v>
      </c>
      <c r="AB17" s="129">
        <v>64.764904000000001</v>
      </c>
      <c r="AC17" s="129">
        <v>65.739460999999991</v>
      </c>
      <c r="AD17" s="129">
        <v>70.439383090000007</v>
      </c>
      <c r="AE17" s="137">
        <v>107.14931643567935</v>
      </c>
    </row>
    <row r="18" spans="1:31" s="199" customFormat="1" ht="12.75" customHeight="1">
      <c r="A18" s="306" t="s">
        <v>50</v>
      </c>
      <c r="B18" s="28">
        <v>100</v>
      </c>
      <c r="C18" s="29">
        <v>100</v>
      </c>
      <c r="D18" s="29">
        <v>100</v>
      </c>
      <c r="E18" s="29">
        <v>100</v>
      </c>
      <c r="F18" s="29" t="s">
        <v>5</v>
      </c>
      <c r="G18" s="28">
        <v>17.935751117243111</v>
      </c>
      <c r="H18" s="29">
        <v>12.62932305160292</v>
      </c>
      <c r="I18" s="29">
        <v>13.316335346378299</v>
      </c>
      <c r="J18" s="29">
        <v>11.94126288688045</v>
      </c>
      <c r="K18" s="29" t="s">
        <v>5</v>
      </c>
      <c r="L18" s="28">
        <v>28.029170243151025</v>
      </c>
      <c r="M18" s="29">
        <v>20.379111567253506</v>
      </c>
      <c r="N18" s="29">
        <v>23.273198704616856</v>
      </c>
      <c r="O18" s="29">
        <v>32.631411913495576</v>
      </c>
      <c r="P18" s="29" t="s">
        <v>5</v>
      </c>
      <c r="Q18" s="28">
        <v>51.885802247205412</v>
      </c>
      <c r="R18" s="29">
        <v>64.871896582331388</v>
      </c>
      <c r="S18" s="29">
        <v>60.864616519404066</v>
      </c>
      <c r="T18" s="29">
        <v>52.32894756129749</v>
      </c>
      <c r="U18" s="29" t="s">
        <v>5</v>
      </c>
      <c r="V18" s="28">
        <v>0.52953820525852191</v>
      </c>
      <c r="W18" s="29">
        <v>0.48605304380863895</v>
      </c>
      <c r="X18" s="29">
        <v>0.84102483823154162</v>
      </c>
      <c r="Y18" s="29">
        <v>0.82097578873592447</v>
      </c>
      <c r="Z18" s="29" t="s">
        <v>5</v>
      </c>
      <c r="AA18" s="28">
        <v>1.6080314208856774</v>
      </c>
      <c r="AB18" s="29">
        <v>1.6264892528352208</v>
      </c>
      <c r="AC18" s="29">
        <v>1.6938419690732061</v>
      </c>
      <c r="AD18" s="29">
        <v>2.262014640899948</v>
      </c>
      <c r="AE18" s="124" t="s">
        <v>5</v>
      </c>
    </row>
    <row r="19" spans="1:31" s="200" customFormat="1" ht="34.5" customHeight="1">
      <c r="A19" s="17" t="s">
        <v>57</v>
      </c>
      <c r="B19" s="126">
        <v>5521.8275990000002</v>
      </c>
      <c r="C19" s="127">
        <v>5078.8062249999994</v>
      </c>
      <c r="D19" s="127">
        <v>4551.5097240000005</v>
      </c>
      <c r="E19" s="127">
        <v>3322.4902320199999</v>
      </c>
      <c r="F19" s="136">
        <v>72.997542211117107</v>
      </c>
      <c r="G19" s="126">
        <v>2359.3625740000002</v>
      </c>
      <c r="H19" s="127">
        <v>2107.2417190000001</v>
      </c>
      <c r="I19" s="127">
        <v>1737.7202540000001</v>
      </c>
      <c r="J19" s="127">
        <v>1073.37168425</v>
      </c>
      <c r="K19" s="136">
        <v>61.768957447508697</v>
      </c>
      <c r="L19" s="126">
        <v>1842.6727739999999</v>
      </c>
      <c r="M19" s="127">
        <v>1590.1883379999999</v>
      </c>
      <c r="N19" s="127">
        <v>1582.9542620000002</v>
      </c>
      <c r="O19" s="127">
        <v>1217.7985425200002</v>
      </c>
      <c r="P19" s="136">
        <v>76.93201071908166</v>
      </c>
      <c r="Q19" s="126">
        <v>1122.3050390000001</v>
      </c>
      <c r="R19" s="127">
        <v>1176.0467739999999</v>
      </c>
      <c r="S19" s="127">
        <v>1118.0673100000001</v>
      </c>
      <c r="T19" s="127">
        <v>902.90385605999995</v>
      </c>
      <c r="U19" s="136">
        <v>80.755769172787979</v>
      </c>
      <c r="V19" s="128">
        <v>44.894533000000003</v>
      </c>
      <c r="W19" s="129">
        <v>22.696308999999999</v>
      </c>
      <c r="X19" s="129">
        <v>11.438801999999999</v>
      </c>
      <c r="Y19" s="129">
        <v>6.1520539200000002</v>
      </c>
      <c r="Z19" s="136">
        <v>53.782327205244052</v>
      </c>
      <c r="AA19" s="128">
        <v>152.18835799999999</v>
      </c>
      <c r="AB19" s="129">
        <v>181.782906</v>
      </c>
      <c r="AC19" s="129">
        <v>100.481841</v>
      </c>
      <c r="AD19" s="129">
        <v>121.65587893</v>
      </c>
      <c r="AE19" s="137">
        <v>121.072501975755</v>
      </c>
    </row>
    <row r="20" spans="1:31" s="199" customFormat="1" ht="18" customHeight="1">
      <c r="A20" s="306" t="s">
        <v>50</v>
      </c>
      <c r="B20" s="28">
        <v>100</v>
      </c>
      <c r="C20" s="29">
        <v>100</v>
      </c>
      <c r="D20" s="29">
        <v>100</v>
      </c>
      <c r="E20" s="29">
        <v>100</v>
      </c>
      <c r="F20" s="29" t="s">
        <v>5</v>
      </c>
      <c r="G20" s="28">
        <v>42.727928963723521</v>
      </c>
      <c r="H20" s="29">
        <v>41.490886354893377</v>
      </c>
      <c r="I20" s="29">
        <v>38.178985861263641</v>
      </c>
      <c r="J20" s="29">
        <v>32.30624047907024</v>
      </c>
      <c r="K20" s="29" t="s">
        <v>5</v>
      </c>
      <c r="L20" s="28">
        <v>33.370704553211816</v>
      </c>
      <c r="M20" s="29">
        <v>31.310277800567203</v>
      </c>
      <c r="N20" s="29">
        <v>34.778663739926138</v>
      </c>
      <c r="O20" s="29">
        <v>36.653186540133362</v>
      </c>
      <c r="P20" s="29" t="s">
        <v>5</v>
      </c>
      <c r="Q20" s="28">
        <v>20.324883725150144</v>
      </c>
      <c r="R20" s="29">
        <v>23.155968585905246</v>
      </c>
      <c r="S20" s="29">
        <v>24.564757142107339</v>
      </c>
      <c r="T20" s="29">
        <v>27.175515742932809</v>
      </c>
      <c r="U20" s="29" t="s">
        <v>5</v>
      </c>
      <c r="V20" s="28">
        <v>0.8130375712586605</v>
      </c>
      <c r="W20" s="29">
        <v>0.44688275146784129</v>
      </c>
      <c r="X20" s="29">
        <v>0.25131885228506651</v>
      </c>
      <c r="Y20" s="29">
        <v>0.18516394301811651</v>
      </c>
      <c r="Z20" s="29" t="s">
        <v>5</v>
      </c>
      <c r="AA20" s="28">
        <v>2.7561229551527693</v>
      </c>
      <c r="AB20" s="29">
        <v>3.5792447663230158</v>
      </c>
      <c r="AC20" s="29">
        <v>2.2076595919407067</v>
      </c>
      <c r="AD20" s="29">
        <v>3.6615872563765506</v>
      </c>
      <c r="AE20" s="124" t="s">
        <v>5</v>
      </c>
    </row>
    <row r="21" spans="1:31" s="204" customFormat="1" ht="24.75" customHeight="1">
      <c r="A21" s="17" t="s">
        <v>58</v>
      </c>
      <c r="B21" s="126">
        <v>19207.727105000002</v>
      </c>
      <c r="C21" s="127">
        <v>21012.431280000001</v>
      </c>
      <c r="D21" s="127">
        <v>18153.630883000002</v>
      </c>
      <c r="E21" s="127">
        <v>12017.940906689999</v>
      </c>
      <c r="F21" s="136">
        <v>66.201306967986326</v>
      </c>
      <c r="G21" s="126">
        <v>3542.0160970000002</v>
      </c>
      <c r="H21" s="127">
        <v>3419.8054099999999</v>
      </c>
      <c r="I21" s="127">
        <v>3088.2380370000001</v>
      </c>
      <c r="J21" s="127">
        <v>1901.1674222700001</v>
      </c>
      <c r="K21" s="136">
        <v>61.561557091526751</v>
      </c>
      <c r="L21" s="126">
        <v>8799.5828929999989</v>
      </c>
      <c r="M21" s="127">
        <v>8860.0736610000004</v>
      </c>
      <c r="N21" s="127">
        <v>8030.7096350000002</v>
      </c>
      <c r="O21" s="127">
        <v>5354.4230951</v>
      </c>
      <c r="P21" s="136">
        <v>66.674345586646282</v>
      </c>
      <c r="Q21" s="126">
        <v>5699.443577</v>
      </c>
      <c r="R21" s="127">
        <v>7321.8719550000005</v>
      </c>
      <c r="S21" s="127">
        <v>5605.6122929999992</v>
      </c>
      <c r="T21" s="127">
        <v>3807.6723938099999</v>
      </c>
      <c r="U21" s="136">
        <v>67.926074704895768</v>
      </c>
      <c r="V21" s="128">
        <v>19.886302000000001</v>
      </c>
      <c r="W21" s="129">
        <v>26.9712</v>
      </c>
      <c r="X21" s="129">
        <v>37.736124000000004</v>
      </c>
      <c r="Y21" s="129">
        <v>32.05897118</v>
      </c>
      <c r="Z21" s="136">
        <v>84.955654640100292</v>
      </c>
      <c r="AA21" s="126">
        <v>1135.0505109999999</v>
      </c>
      <c r="AB21" s="127">
        <v>1375.874386</v>
      </c>
      <c r="AC21" s="127">
        <v>1368.0403940000001</v>
      </c>
      <c r="AD21" s="127">
        <v>914.24465996000004</v>
      </c>
      <c r="AE21" s="137">
        <v>66.828776691808699</v>
      </c>
    </row>
    <row r="22" spans="1:31" s="199" customFormat="1" ht="19.5" customHeight="1">
      <c r="A22" s="308" t="s">
        <v>50</v>
      </c>
      <c r="B22" s="30">
        <v>100</v>
      </c>
      <c r="C22" s="31">
        <v>100</v>
      </c>
      <c r="D22" s="31">
        <v>100</v>
      </c>
      <c r="E22" s="31">
        <v>100</v>
      </c>
      <c r="F22" s="31" t="s">
        <v>5</v>
      </c>
      <c r="G22" s="30">
        <v>18.440579031747962</v>
      </c>
      <c r="H22" s="31">
        <v>16.275153333898253</v>
      </c>
      <c r="I22" s="31">
        <v>17.011682439197251</v>
      </c>
      <c r="J22" s="31">
        <v>15.819410638070966</v>
      </c>
      <c r="K22" s="31" t="s">
        <v>5</v>
      </c>
      <c r="L22" s="30">
        <v>45.812723415407966</v>
      </c>
      <c r="M22" s="31">
        <v>42.165866210033357</v>
      </c>
      <c r="N22" s="31">
        <v>44.237484428089651</v>
      </c>
      <c r="O22" s="31">
        <v>44.553581488484149</v>
      </c>
      <c r="P22" s="31" t="s">
        <v>5</v>
      </c>
      <c r="Q22" s="30">
        <v>29.672660101029685</v>
      </c>
      <c r="R22" s="31">
        <v>34.845429628931548</v>
      </c>
      <c r="S22" s="31">
        <v>30.878738964828155</v>
      </c>
      <c r="T22" s="31">
        <v>31.683234452337771</v>
      </c>
      <c r="U22" s="31" t="s">
        <v>5</v>
      </c>
      <c r="V22" s="30">
        <v>0.10353282244843721</v>
      </c>
      <c r="W22" s="31">
        <v>0.12835830200035755</v>
      </c>
      <c r="X22" s="31">
        <v>0.207870944623745</v>
      </c>
      <c r="Y22" s="31">
        <v>0.2667592679054846</v>
      </c>
      <c r="Z22" s="31" t="s">
        <v>5</v>
      </c>
      <c r="AA22" s="30">
        <v>5.9093431762914452</v>
      </c>
      <c r="AB22" s="31">
        <v>6.5479066542365389</v>
      </c>
      <c r="AC22" s="31">
        <v>7.5359050914773409</v>
      </c>
      <c r="AD22" s="31">
        <v>7.6073319635901155</v>
      </c>
      <c r="AE22" s="130" t="s">
        <v>5</v>
      </c>
    </row>
    <row r="23" spans="1:31" s="146" customFormat="1" ht="15.75" customHeight="1">
      <c r="A23" s="131" t="s">
        <v>59</v>
      </c>
      <c r="B23" s="309"/>
      <c r="C23" s="310"/>
      <c r="D23" s="310"/>
      <c r="E23" s="310"/>
      <c r="F23" s="310"/>
      <c r="G23" s="310"/>
      <c r="H23" s="310"/>
      <c r="I23" s="310"/>
      <c r="J23" s="310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</row>
    <row r="24" spans="1:31" s="146" customFormat="1" ht="12.75">
      <c r="A24" s="133" t="s">
        <v>60</v>
      </c>
      <c r="B24" s="132"/>
      <c r="C24" s="132"/>
      <c r="D24" s="132"/>
      <c r="E24" s="132"/>
      <c r="F24" s="132"/>
      <c r="G24" s="132"/>
      <c r="H24" s="132"/>
      <c r="I24" s="132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</row>
  </sheetData>
  <mergeCells count="1">
    <mergeCell ref="A4:A5"/>
  </mergeCells>
  <phoneticPr fontId="10" type="noConversion"/>
  <printOptions horizontalCentered="1"/>
  <pageMargins left="7.874015748031496E-2" right="0.15748031496062992" top="0.43307086614173229" bottom="0.85" header="0.23622047244094491" footer="0.51181102362204722"/>
  <pageSetup paperSize="9" scale="60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G51"/>
  <sheetViews>
    <sheetView workbookViewId="0">
      <selection activeCell="M5" sqref="M5"/>
    </sheetView>
  </sheetViews>
  <sheetFormatPr defaultColWidth="6.85546875" defaultRowHeight="15"/>
  <cols>
    <col min="1" max="1" width="4.7109375" style="11" customWidth="1"/>
    <col min="2" max="2" width="20.140625" style="213" customWidth="1"/>
    <col min="3" max="3" width="13.7109375" style="213" customWidth="1"/>
    <col min="4" max="4" width="14.7109375" style="12" customWidth="1"/>
    <col min="5" max="5" width="9.7109375" style="13" customWidth="1"/>
    <col min="6" max="7" width="9.7109375" style="11" customWidth="1"/>
    <col min="8" max="16384" width="6.85546875" style="11"/>
  </cols>
  <sheetData>
    <row r="1" spans="1:7" s="7" customFormat="1">
      <c r="A1" s="7" t="s">
        <v>62</v>
      </c>
      <c r="B1" s="8"/>
      <c r="C1" s="9"/>
      <c r="D1" s="10"/>
    </row>
    <row r="2" spans="1:7" s="7" customFormat="1">
      <c r="A2" s="298" t="s">
        <v>14</v>
      </c>
      <c r="B2" s="156"/>
      <c r="C2" s="315"/>
      <c r="D2" s="316"/>
      <c r="E2" s="290"/>
      <c r="F2" s="290"/>
    </row>
    <row r="3" spans="1:7" s="218" customFormat="1" ht="16.5" customHeight="1">
      <c r="A3" s="298" t="s">
        <v>41</v>
      </c>
      <c r="B3" s="317"/>
      <c r="C3" s="318"/>
      <c r="D3" s="319"/>
      <c r="E3" s="320"/>
      <c r="F3" s="320"/>
      <c r="G3" s="217"/>
    </row>
    <row r="4" spans="1:7" ht="44.25" customHeight="1">
      <c r="A4" s="321" t="s">
        <v>63</v>
      </c>
      <c r="B4" s="321" t="s">
        <v>64</v>
      </c>
      <c r="C4" s="139" t="s">
        <v>65</v>
      </c>
      <c r="D4" s="140" t="s">
        <v>66</v>
      </c>
      <c r="E4" s="141" t="s">
        <v>67</v>
      </c>
      <c r="F4" s="141" t="s">
        <v>68</v>
      </c>
      <c r="G4" s="141" t="s">
        <v>69</v>
      </c>
    </row>
    <row r="5" spans="1:7" s="213" customFormat="1" ht="15" customHeight="1">
      <c r="A5" s="225">
        <v>1</v>
      </c>
      <c r="B5" s="322" t="s">
        <v>70</v>
      </c>
      <c r="C5" s="220">
        <v>22477.84712907</v>
      </c>
      <c r="D5" s="221">
        <v>20.756061165811236</v>
      </c>
      <c r="E5" s="220">
        <v>9799.1639157900008</v>
      </c>
      <c r="F5" s="294">
        <v>12678.683213279999</v>
      </c>
      <c r="G5" s="222">
        <v>-2879.5192974899983</v>
      </c>
    </row>
    <row r="6" spans="1:7" ht="15" customHeight="1">
      <c r="A6" s="226">
        <v>2</v>
      </c>
      <c r="B6" s="323" t="s">
        <v>71</v>
      </c>
      <c r="C6" s="144">
        <v>8083.0350406199996</v>
      </c>
      <c r="D6" s="142">
        <v>7.4638807153167788</v>
      </c>
      <c r="E6" s="144">
        <v>2674.1179312300001</v>
      </c>
      <c r="F6" s="293">
        <v>5408.9171093899995</v>
      </c>
      <c r="G6" s="223">
        <v>-2734.7991781599994</v>
      </c>
    </row>
    <row r="7" spans="1:7" ht="15" customHeight="1">
      <c r="A7" s="226">
        <v>3</v>
      </c>
      <c r="B7" s="323" t="s">
        <v>72</v>
      </c>
      <c r="C7" s="144">
        <v>6950.8312048099997</v>
      </c>
      <c r="D7" s="142">
        <v>6.4184028306555563</v>
      </c>
      <c r="E7" s="144">
        <v>1590.5914613699999</v>
      </c>
      <c r="F7" s="293">
        <v>5360.23974344</v>
      </c>
      <c r="G7" s="223">
        <v>-3769.6482820700003</v>
      </c>
    </row>
    <row r="8" spans="1:7" ht="15" customHeight="1">
      <c r="A8" s="226">
        <v>4</v>
      </c>
      <c r="B8" s="323" t="s">
        <v>73</v>
      </c>
      <c r="C8" s="144">
        <v>5712.4341908400002</v>
      </c>
      <c r="D8" s="142">
        <v>5.2748660843682886</v>
      </c>
      <c r="E8" s="144">
        <v>2645.0397484099999</v>
      </c>
      <c r="F8" s="293">
        <v>3067.3944424299998</v>
      </c>
      <c r="G8" s="223">
        <v>-422.3546940199999</v>
      </c>
    </row>
    <row r="9" spans="1:7" ht="15" customHeight="1">
      <c r="A9" s="226">
        <v>5</v>
      </c>
      <c r="B9" s="323" t="s">
        <v>74</v>
      </c>
      <c r="C9" s="144">
        <v>5588.2506371799991</v>
      </c>
      <c r="D9" s="142">
        <v>5.1601948962979112</v>
      </c>
      <c r="E9" s="144">
        <v>1617.1392909299998</v>
      </c>
      <c r="F9" s="293">
        <v>3971.1113462499998</v>
      </c>
      <c r="G9" s="223">
        <v>-2353.97205532</v>
      </c>
    </row>
    <row r="10" spans="1:7" ht="15" customHeight="1">
      <c r="A10" s="226">
        <v>6</v>
      </c>
      <c r="B10" s="323" t="s">
        <v>75</v>
      </c>
      <c r="C10" s="144">
        <v>4859.5934869100001</v>
      </c>
      <c r="D10" s="142">
        <v>4.4873523285437127</v>
      </c>
      <c r="E10" s="144">
        <v>3561.4361971300004</v>
      </c>
      <c r="F10" s="293">
        <v>1298.1572897799999</v>
      </c>
      <c r="G10" s="223">
        <v>2263.2789073500007</v>
      </c>
    </row>
    <row r="11" spans="1:7" ht="15" customHeight="1">
      <c r="A11" s="226">
        <v>7</v>
      </c>
      <c r="B11" s="323" t="s">
        <v>76</v>
      </c>
      <c r="C11" s="144">
        <v>3976.8459187099998</v>
      </c>
      <c r="D11" s="142">
        <v>3.6722225514649049</v>
      </c>
      <c r="E11" s="144">
        <v>2468.28936931</v>
      </c>
      <c r="F11" s="293">
        <v>1508.5565494</v>
      </c>
      <c r="G11" s="223">
        <v>959.73281990999999</v>
      </c>
    </row>
    <row r="12" spans="1:7" ht="15" customHeight="1">
      <c r="A12" s="226">
        <v>8</v>
      </c>
      <c r="B12" s="324" t="s">
        <v>77</v>
      </c>
      <c r="C12" s="144">
        <v>2974.0587166200003</v>
      </c>
      <c r="D12" s="142">
        <v>2.7462480849887689</v>
      </c>
      <c r="E12" s="144">
        <v>1510.17041002</v>
      </c>
      <c r="F12" s="293">
        <v>1463.8883066000001</v>
      </c>
      <c r="G12" s="223">
        <v>46.282103419999885</v>
      </c>
    </row>
    <row r="13" spans="1:7" ht="15" customHeight="1">
      <c r="A13" s="226">
        <v>9</v>
      </c>
      <c r="B13" s="323" t="s">
        <v>78</v>
      </c>
      <c r="C13" s="144">
        <v>2953.1564365900003</v>
      </c>
      <c r="D13" s="142">
        <v>2.7269469036827307</v>
      </c>
      <c r="E13" s="144">
        <v>2862.0682908200001</v>
      </c>
      <c r="F13" s="293">
        <v>91.088145769999997</v>
      </c>
      <c r="G13" s="223">
        <v>2770.9801450499999</v>
      </c>
    </row>
    <row r="14" spans="1:7" ht="15" customHeight="1">
      <c r="A14" s="226">
        <v>10</v>
      </c>
      <c r="B14" s="323" t="s">
        <v>79</v>
      </c>
      <c r="C14" s="144">
        <v>2594.4730077499999</v>
      </c>
      <c r="D14" s="142">
        <v>2.3957383521957105</v>
      </c>
      <c r="E14" s="144">
        <v>667.92677241000001</v>
      </c>
      <c r="F14" s="293">
        <v>1926.5462353399998</v>
      </c>
      <c r="G14" s="223">
        <v>-1258.6194629299998</v>
      </c>
    </row>
    <row r="15" spans="1:7" ht="15" customHeight="1">
      <c r="A15" s="226">
        <v>11</v>
      </c>
      <c r="B15" s="323" t="s">
        <v>80</v>
      </c>
      <c r="C15" s="144">
        <v>2473.81341449</v>
      </c>
      <c r="D15" s="142">
        <v>2.2843211918437492</v>
      </c>
      <c r="E15" s="144">
        <v>1817.43772756</v>
      </c>
      <c r="F15" s="293">
        <v>656.37568692999992</v>
      </c>
      <c r="G15" s="223">
        <v>1161.06204063</v>
      </c>
    </row>
    <row r="16" spans="1:7" ht="15" customHeight="1">
      <c r="A16" s="226">
        <v>12</v>
      </c>
      <c r="B16" s="324" t="s">
        <v>81</v>
      </c>
      <c r="C16" s="144">
        <v>1869.7536286700001</v>
      </c>
      <c r="D16" s="142">
        <v>1.7265319253587121</v>
      </c>
      <c r="E16" s="144">
        <v>1106.1117340400001</v>
      </c>
      <c r="F16" s="293">
        <v>763.64189463000002</v>
      </c>
      <c r="G16" s="223">
        <v>342.46983941000008</v>
      </c>
    </row>
    <row r="17" spans="1:7" ht="15" customHeight="1">
      <c r="A17" s="226">
        <v>13</v>
      </c>
      <c r="B17" s="324" t="s">
        <v>82</v>
      </c>
      <c r="C17" s="144">
        <v>1799.88044326</v>
      </c>
      <c r="D17" s="142">
        <v>1.6620109727117656</v>
      </c>
      <c r="E17" s="144">
        <v>532.71545490999995</v>
      </c>
      <c r="F17" s="293">
        <v>1267.1649883499999</v>
      </c>
      <c r="G17" s="223">
        <v>-734.44953343999998</v>
      </c>
    </row>
    <row r="18" spans="1:7" ht="15" customHeight="1">
      <c r="A18" s="226">
        <v>14</v>
      </c>
      <c r="B18" s="324" t="s">
        <v>83</v>
      </c>
      <c r="C18" s="144">
        <v>1773.8942650100003</v>
      </c>
      <c r="D18" s="142">
        <v>1.6380153159157411</v>
      </c>
      <c r="E18" s="144">
        <v>1166.5650790500001</v>
      </c>
      <c r="F18" s="293">
        <v>607.32918596000002</v>
      </c>
      <c r="G18" s="223">
        <v>559.2358930900001</v>
      </c>
    </row>
    <row r="19" spans="1:7" ht="15" customHeight="1">
      <c r="A19" s="226">
        <v>15</v>
      </c>
      <c r="B19" s="323" t="s">
        <v>84</v>
      </c>
      <c r="C19" s="144">
        <v>1460.28238523</v>
      </c>
      <c r="D19" s="142">
        <v>1.3484258671726557</v>
      </c>
      <c r="E19" s="144">
        <v>772.57964794000009</v>
      </c>
      <c r="F19" s="293">
        <v>687.70273728999996</v>
      </c>
      <c r="G19" s="223">
        <v>84.876910650000127</v>
      </c>
    </row>
    <row r="20" spans="1:7" ht="15" customHeight="1">
      <c r="A20" s="226">
        <v>16</v>
      </c>
      <c r="B20" s="324" t="s">
        <v>85</v>
      </c>
      <c r="C20" s="144">
        <v>1448.9492926500002</v>
      </c>
      <c r="D20" s="142">
        <v>1.3379608808491186</v>
      </c>
      <c r="E20" s="144">
        <v>1073.1542137200001</v>
      </c>
      <c r="F20" s="293">
        <v>375.79507893000005</v>
      </c>
      <c r="G20" s="223">
        <v>697.3591347900001</v>
      </c>
    </row>
    <row r="21" spans="1:7" ht="15" customHeight="1">
      <c r="A21" s="226">
        <v>17</v>
      </c>
      <c r="B21" s="323" t="s">
        <v>86</v>
      </c>
      <c r="C21" s="144">
        <v>1431.8603998799999</v>
      </c>
      <c r="D21" s="142">
        <v>1.3221809842445458</v>
      </c>
      <c r="E21" s="144">
        <v>584.51570097000001</v>
      </c>
      <c r="F21" s="293">
        <v>847.34469891000003</v>
      </c>
      <c r="G21" s="223">
        <v>-262.82899794000002</v>
      </c>
    </row>
    <row r="22" spans="1:7" ht="15" customHeight="1">
      <c r="A22" s="226">
        <v>18</v>
      </c>
      <c r="B22" s="324" t="s">
        <v>87</v>
      </c>
      <c r="C22" s="144">
        <v>1394.3108213</v>
      </c>
      <c r="D22" s="142">
        <v>1.2875076747731524</v>
      </c>
      <c r="E22" s="144">
        <v>362.12317253999998</v>
      </c>
      <c r="F22" s="293">
        <v>1032.18764876</v>
      </c>
      <c r="G22" s="223">
        <v>-670.06447621999996</v>
      </c>
    </row>
    <row r="23" spans="1:7" ht="15" customHeight="1">
      <c r="A23" s="226">
        <v>19</v>
      </c>
      <c r="B23" s="324" t="s">
        <v>88</v>
      </c>
      <c r="C23" s="144">
        <v>1280.9053635999999</v>
      </c>
      <c r="D23" s="142">
        <v>1.1827889887245295</v>
      </c>
      <c r="E23" s="144">
        <v>589.21119952999993</v>
      </c>
      <c r="F23" s="293">
        <v>691.69416407000006</v>
      </c>
      <c r="G23" s="223">
        <v>-102.48296454000013</v>
      </c>
    </row>
    <row r="24" spans="1:7" ht="15" customHeight="1">
      <c r="A24" s="226">
        <v>20</v>
      </c>
      <c r="B24" s="323" t="s">
        <v>89</v>
      </c>
      <c r="C24" s="144">
        <v>1236.5842850899999</v>
      </c>
      <c r="D24" s="142">
        <v>1.1418628710582803</v>
      </c>
      <c r="E24" s="144">
        <v>1031.35956818</v>
      </c>
      <c r="F24" s="293">
        <v>205.22471690999998</v>
      </c>
      <c r="G24" s="223">
        <v>826.13485127000001</v>
      </c>
    </row>
    <row r="25" spans="1:7" ht="15" customHeight="1">
      <c r="A25" s="226">
        <v>21</v>
      </c>
      <c r="B25" s="324" t="s">
        <v>90</v>
      </c>
      <c r="C25" s="144">
        <v>1137.1630418200002</v>
      </c>
      <c r="D25" s="142">
        <v>1.0500572192694877</v>
      </c>
      <c r="E25" s="144">
        <v>530.90094113000009</v>
      </c>
      <c r="F25" s="293">
        <v>606.26210069000001</v>
      </c>
      <c r="G25" s="223">
        <v>-75.361159559999919</v>
      </c>
    </row>
    <row r="26" spans="1:7" ht="15" customHeight="1">
      <c r="A26" s="226">
        <v>22</v>
      </c>
      <c r="B26" s="324" t="s">
        <v>91</v>
      </c>
      <c r="C26" s="144">
        <v>1097.3921828100001</v>
      </c>
      <c r="D26" s="142">
        <v>1.0133327777565442</v>
      </c>
      <c r="E26" s="144">
        <v>670.57796826000003</v>
      </c>
      <c r="F26" s="293">
        <v>426.81421454999997</v>
      </c>
      <c r="G26" s="223">
        <v>243.76375371000006</v>
      </c>
    </row>
    <row r="27" spans="1:7" ht="15" customHeight="1">
      <c r="A27" s="226">
        <v>23</v>
      </c>
      <c r="B27" s="323" t="s">
        <v>92</v>
      </c>
      <c r="C27" s="144">
        <v>988.61469637000005</v>
      </c>
      <c r="D27" s="142">
        <v>0.91288756389565351</v>
      </c>
      <c r="E27" s="144">
        <v>510.32848767000002</v>
      </c>
      <c r="F27" s="293">
        <v>478.28620870000003</v>
      </c>
      <c r="G27" s="223">
        <v>32.042278969999984</v>
      </c>
    </row>
    <row r="28" spans="1:7" ht="15" customHeight="1">
      <c r="A28" s="226">
        <v>24</v>
      </c>
      <c r="B28" s="324" t="s">
        <v>93</v>
      </c>
      <c r="C28" s="144">
        <v>978.50159976999998</v>
      </c>
      <c r="D28" s="142">
        <v>0.90354912278961497</v>
      </c>
      <c r="E28" s="144">
        <v>425.23565250999997</v>
      </c>
      <c r="F28" s="293">
        <v>553.26594726000008</v>
      </c>
      <c r="G28" s="223">
        <v>-128.03029475000011</v>
      </c>
    </row>
    <row r="29" spans="1:7" ht="15" customHeight="1">
      <c r="A29" s="226">
        <v>25</v>
      </c>
      <c r="B29" s="323" t="s">
        <v>94</v>
      </c>
      <c r="C29" s="144">
        <v>918.69560010999999</v>
      </c>
      <c r="D29" s="142">
        <v>0.84832421713483563</v>
      </c>
      <c r="E29" s="144">
        <v>593.06231957</v>
      </c>
      <c r="F29" s="293">
        <v>325.63328053999999</v>
      </c>
      <c r="G29" s="223">
        <v>267.42903903000001</v>
      </c>
    </row>
    <row r="30" spans="1:7" ht="15" customHeight="1">
      <c r="A30" s="226">
        <v>26</v>
      </c>
      <c r="B30" s="325" t="s">
        <v>95</v>
      </c>
      <c r="C30" s="144">
        <v>822.11768465</v>
      </c>
      <c r="D30" s="142">
        <v>0.75914409641224911</v>
      </c>
      <c r="E30" s="144">
        <v>209.56088829000001</v>
      </c>
      <c r="F30" s="293">
        <v>612.55679636000002</v>
      </c>
      <c r="G30" s="223">
        <v>-402.99590807000004</v>
      </c>
    </row>
    <row r="31" spans="1:7" ht="15" customHeight="1">
      <c r="A31" s="226">
        <v>27</v>
      </c>
      <c r="B31" s="323" t="s">
        <v>96</v>
      </c>
      <c r="C31" s="144">
        <v>805.67291189000002</v>
      </c>
      <c r="D31" s="142">
        <v>0.74395898071569311</v>
      </c>
      <c r="E31" s="144">
        <v>743.81341873000008</v>
      </c>
      <c r="F31" s="293">
        <v>61.85949316</v>
      </c>
      <c r="G31" s="223">
        <v>681.95392557000014</v>
      </c>
    </row>
    <row r="32" spans="1:7" ht="15" customHeight="1">
      <c r="A32" s="226">
        <v>28</v>
      </c>
      <c r="B32" s="324" t="s">
        <v>97</v>
      </c>
      <c r="C32" s="144">
        <v>788.95573148000005</v>
      </c>
      <c r="D32" s="142">
        <v>0.72852232358756819</v>
      </c>
      <c r="E32" s="144">
        <v>550.60389064000003</v>
      </c>
      <c r="F32" s="293">
        <v>238.35184083999999</v>
      </c>
      <c r="G32" s="223">
        <v>312.25204980000001</v>
      </c>
    </row>
    <row r="33" spans="1:7" ht="15" customHeight="1">
      <c r="A33" s="226">
        <v>29</v>
      </c>
      <c r="B33" s="324" t="s">
        <v>98</v>
      </c>
      <c r="C33" s="144">
        <v>756.07301366000013</v>
      </c>
      <c r="D33" s="142">
        <v>0.69815839689783854</v>
      </c>
      <c r="E33" s="144">
        <v>703.4227705400001</v>
      </c>
      <c r="F33" s="293">
        <v>52.650243119999999</v>
      </c>
      <c r="G33" s="223">
        <v>650.77252742000007</v>
      </c>
    </row>
    <row r="34" spans="1:7" ht="15" customHeight="1">
      <c r="A34" s="226">
        <v>30</v>
      </c>
      <c r="B34" s="323" t="s">
        <v>99</v>
      </c>
      <c r="C34" s="144">
        <v>754.40821126000003</v>
      </c>
      <c r="D34" s="142">
        <v>0.69662111709319474</v>
      </c>
      <c r="E34" s="144">
        <v>710.64818902000002</v>
      </c>
      <c r="F34" s="293">
        <v>43.760022239999998</v>
      </c>
      <c r="G34" s="223">
        <v>666.88816678000001</v>
      </c>
    </row>
    <row r="35" spans="1:7" ht="15" customHeight="1">
      <c r="A35" s="226">
        <v>31</v>
      </c>
      <c r="B35" s="323" t="s">
        <v>100</v>
      </c>
      <c r="C35" s="144">
        <v>710.42641884</v>
      </c>
      <c r="D35" s="142">
        <v>0.65600829646096792</v>
      </c>
      <c r="E35" s="144">
        <v>187.4327385</v>
      </c>
      <c r="F35" s="293">
        <v>522.99368033999997</v>
      </c>
      <c r="G35" s="223">
        <v>-335.56094183999994</v>
      </c>
    </row>
    <row r="36" spans="1:7" ht="15" customHeight="1">
      <c r="A36" s="226">
        <v>32</v>
      </c>
      <c r="B36" s="324" t="s">
        <v>101</v>
      </c>
      <c r="C36" s="144">
        <v>644.54237369999998</v>
      </c>
      <c r="D36" s="142">
        <v>0.59517091897883512</v>
      </c>
      <c r="E36" s="144">
        <v>490.87802127999998</v>
      </c>
      <c r="F36" s="293">
        <v>153.66435242</v>
      </c>
      <c r="G36" s="223">
        <v>337.21366885999998</v>
      </c>
    </row>
    <row r="37" spans="1:7" ht="15" customHeight="1">
      <c r="A37" s="226">
        <v>33</v>
      </c>
      <c r="B37" s="73" t="s">
        <v>102</v>
      </c>
      <c r="C37" s="144">
        <v>635.27287052000008</v>
      </c>
      <c r="D37" s="142">
        <v>0.58661145267959436</v>
      </c>
      <c r="E37" s="144">
        <v>591.55390670000008</v>
      </c>
      <c r="F37" s="293">
        <v>43.718963819999999</v>
      </c>
      <c r="G37" s="223">
        <v>547.83494288000009</v>
      </c>
    </row>
    <row r="38" spans="1:7" ht="15" customHeight="1">
      <c r="A38" s="226">
        <v>34</v>
      </c>
      <c r="B38" s="323" t="s">
        <v>103</v>
      </c>
      <c r="C38" s="144">
        <v>607.89868840999998</v>
      </c>
      <c r="D38" s="142">
        <v>0.56133411206166639</v>
      </c>
      <c r="E38" s="144">
        <v>20.164283899999997</v>
      </c>
      <c r="F38" s="293">
        <v>587.73440450999999</v>
      </c>
      <c r="G38" s="223">
        <v>-567.57012061</v>
      </c>
    </row>
    <row r="39" spans="1:7" ht="15" customHeight="1">
      <c r="A39" s="226">
        <v>35</v>
      </c>
      <c r="B39" s="326" t="s">
        <v>104</v>
      </c>
      <c r="C39" s="144">
        <v>509.63298469999995</v>
      </c>
      <c r="D39" s="142">
        <v>0.47059548638303217</v>
      </c>
      <c r="E39" s="144">
        <v>201.23817932</v>
      </c>
      <c r="F39" s="293">
        <v>308.39480537999998</v>
      </c>
      <c r="G39" s="223">
        <v>-107.15662605999998</v>
      </c>
    </row>
    <row r="40" spans="1:7" ht="15" customHeight="1">
      <c r="A40" s="227">
        <v>36</v>
      </c>
      <c r="B40" s="328" t="s">
        <v>105</v>
      </c>
      <c r="C40" s="145">
        <v>498.54308609999998</v>
      </c>
      <c r="D40" s="143">
        <v>0.46035506556592659</v>
      </c>
      <c r="E40" s="145">
        <v>397.82424871999996</v>
      </c>
      <c r="F40" s="295">
        <v>100.71883738</v>
      </c>
      <c r="G40" s="224">
        <v>297.10541133999993</v>
      </c>
    </row>
    <row r="41" spans="1:7" s="228" customFormat="1" ht="16.5" customHeight="1">
      <c r="A41" s="133" t="s">
        <v>106</v>
      </c>
      <c r="B41" s="132"/>
      <c r="C41" s="132"/>
      <c r="D41" s="132"/>
      <c r="E41" s="132"/>
      <c r="F41" s="132"/>
      <c r="G41" s="212"/>
    </row>
    <row r="42" spans="1:7" s="146" customFormat="1" ht="13.5" customHeight="1">
      <c r="A42" s="131" t="s">
        <v>59</v>
      </c>
      <c r="B42" s="309"/>
      <c r="C42" s="310"/>
      <c r="D42" s="310"/>
      <c r="E42" s="310"/>
      <c r="F42" s="310"/>
    </row>
    <row r="43" spans="1:7" s="146" customFormat="1" ht="12.75">
      <c r="A43" s="133" t="s">
        <v>107</v>
      </c>
      <c r="B43" s="132"/>
      <c r="C43" s="132"/>
      <c r="D43" s="132"/>
      <c r="E43" s="132"/>
      <c r="F43" s="132"/>
    </row>
    <row r="44" spans="1:7" s="213" customFormat="1">
      <c r="B44" s="214"/>
      <c r="D44" s="215"/>
      <c r="E44" s="216"/>
    </row>
    <row r="45" spans="1:7" s="213" customFormat="1">
      <c r="B45" s="214"/>
      <c r="D45" s="215"/>
      <c r="E45" s="216"/>
    </row>
    <row r="46" spans="1:7" s="213" customFormat="1">
      <c r="B46" s="214"/>
      <c r="D46" s="215"/>
      <c r="E46" s="216"/>
    </row>
    <row r="47" spans="1:7" s="213" customFormat="1">
      <c r="B47" s="327"/>
      <c r="D47" s="215"/>
      <c r="E47" s="216"/>
    </row>
    <row r="48" spans="1:7" s="213" customFormat="1">
      <c r="B48" s="214"/>
      <c r="D48" s="215"/>
      <c r="E48" s="216"/>
    </row>
    <row r="49" spans="2:5" s="213" customFormat="1">
      <c r="B49" s="214"/>
      <c r="D49" s="215"/>
      <c r="E49" s="216"/>
    </row>
    <row r="50" spans="2:5" s="213" customFormat="1">
      <c r="D50" s="215"/>
      <c r="E50" s="216"/>
    </row>
    <row r="51" spans="2:5" s="213" customFormat="1">
      <c r="D51" s="215"/>
      <c r="E51" s="216"/>
    </row>
  </sheetData>
  <phoneticPr fontId="7" type="noConversion"/>
  <printOptions horizontalCentered="1"/>
  <pageMargins left="0.15748031496062992" right="0.19685039370078741" top="0.55118110236220474" bottom="0.65" header="0.31496062992125984" footer="0.15748031496062992"/>
  <pageSetup paperSize="9" orientation="portrait" horizontalDpi="4294967293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W49"/>
  <sheetViews>
    <sheetView workbookViewId="0">
      <pane xSplit="18795" topLeftCell="S1"/>
      <selection activeCell="Y9" sqref="Y9"/>
      <selection pane="topRight" activeCell="S1" sqref="S1"/>
    </sheetView>
  </sheetViews>
  <sheetFormatPr defaultRowHeight="12.75"/>
  <cols>
    <col min="1" max="1" width="6.5703125" style="146" customWidth="1"/>
    <col min="2" max="2" width="25" style="146" customWidth="1"/>
    <col min="3" max="3" width="6" style="146" hidden="1" customWidth="1"/>
    <col min="4" max="4" width="10.7109375" style="146" hidden="1" customWidth="1"/>
    <col min="5" max="5" width="6" style="146" hidden="1" customWidth="1"/>
    <col min="6" max="6" width="10.7109375" style="146" hidden="1" customWidth="1"/>
    <col min="7" max="7" width="6.42578125" style="146" hidden="1" customWidth="1"/>
    <col min="8" max="8" width="10.7109375" style="146" hidden="1" customWidth="1"/>
    <col min="9" max="9" width="6.7109375" style="146" hidden="1" customWidth="1"/>
    <col min="10" max="10" width="10.7109375" style="146" hidden="1" customWidth="1"/>
    <col min="11" max="11" width="6" style="146" hidden="1" customWidth="1"/>
    <col min="12" max="12" width="10.7109375" style="146" hidden="1" customWidth="1"/>
    <col min="13" max="23" width="10.7109375" style="146" customWidth="1"/>
    <col min="24" max="16384" width="9.140625" style="146"/>
  </cols>
  <sheetData>
    <row r="1" spans="1:23" ht="15.75">
      <c r="A1" s="329" t="s">
        <v>108</v>
      </c>
      <c r="B1" s="5"/>
      <c r="C1" s="5"/>
      <c r="D1" s="150"/>
      <c r="F1" s="150"/>
      <c r="H1" s="150"/>
      <c r="J1" s="150"/>
      <c r="L1" s="150"/>
      <c r="N1" s="150"/>
      <c r="P1" s="150"/>
      <c r="R1" s="150"/>
      <c r="T1" s="150"/>
    </row>
    <row r="2" spans="1:23" ht="15">
      <c r="A2" s="298" t="s">
        <v>14</v>
      </c>
      <c r="B2" s="156"/>
      <c r="C2" s="315"/>
      <c r="D2" s="5"/>
      <c r="F2" s="5"/>
      <c r="H2" s="5"/>
      <c r="J2" s="5"/>
      <c r="L2" s="5"/>
      <c r="N2" s="5"/>
      <c r="P2" s="5"/>
      <c r="R2" s="5"/>
      <c r="T2" s="5"/>
    </row>
    <row r="3" spans="1:23" ht="15">
      <c r="A3" s="298" t="s">
        <v>41</v>
      </c>
      <c r="B3" s="330"/>
      <c r="C3" s="330"/>
      <c r="D3" s="6"/>
      <c r="F3" s="6"/>
      <c r="H3" s="6"/>
      <c r="J3" s="6"/>
      <c r="L3" s="6"/>
      <c r="N3" s="6"/>
      <c r="P3" s="6"/>
      <c r="R3" s="6"/>
      <c r="T3" s="6"/>
    </row>
    <row r="4" spans="1:23" ht="25.5" customHeight="1">
      <c r="A4" s="480" t="s">
        <v>63</v>
      </c>
      <c r="B4" s="476" t="s">
        <v>64</v>
      </c>
      <c r="C4" s="474">
        <v>2005</v>
      </c>
      <c r="D4" s="478" t="s">
        <v>50</v>
      </c>
      <c r="E4" s="474">
        <v>2006</v>
      </c>
      <c r="F4" s="478" t="s">
        <v>50</v>
      </c>
      <c r="G4" s="474">
        <v>2007</v>
      </c>
      <c r="H4" s="478" t="s">
        <v>50</v>
      </c>
      <c r="I4" s="474">
        <v>2008</v>
      </c>
      <c r="J4" s="478" t="s">
        <v>50</v>
      </c>
      <c r="K4" s="474">
        <v>2009</v>
      </c>
      <c r="L4" s="478" t="s">
        <v>50</v>
      </c>
      <c r="M4" s="474">
        <v>2010</v>
      </c>
      <c r="N4" s="478" t="s">
        <v>50</v>
      </c>
      <c r="O4" s="474">
        <v>2011</v>
      </c>
      <c r="P4" s="478" t="s">
        <v>50</v>
      </c>
      <c r="Q4" s="474">
        <v>2012</v>
      </c>
      <c r="R4" s="478" t="s">
        <v>50</v>
      </c>
      <c r="S4" s="474">
        <v>2013</v>
      </c>
      <c r="T4" s="478" t="s">
        <v>50</v>
      </c>
      <c r="U4" s="474">
        <v>2014</v>
      </c>
      <c r="V4" s="478" t="s">
        <v>50</v>
      </c>
      <c r="W4" s="478" t="s">
        <v>49</v>
      </c>
    </row>
    <row r="5" spans="1:23" ht="17.25" customHeight="1">
      <c r="A5" s="481"/>
      <c r="B5" s="477"/>
      <c r="C5" s="475"/>
      <c r="D5" s="479"/>
      <c r="E5" s="475"/>
      <c r="F5" s="479"/>
      <c r="G5" s="475"/>
      <c r="H5" s="479"/>
      <c r="I5" s="475"/>
      <c r="J5" s="479"/>
      <c r="K5" s="475"/>
      <c r="L5" s="479"/>
      <c r="M5" s="475"/>
      <c r="N5" s="479"/>
      <c r="O5" s="475"/>
      <c r="P5" s="479"/>
      <c r="Q5" s="475"/>
      <c r="R5" s="479"/>
      <c r="S5" s="475"/>
      <c r="T5" s="479"/>
      <c r="U5" s="475"/>
      <c r="V5" s="479"/>
      <c r="W5" s="479"/>
    </row>
    <row r="6" spans="1:23" ht="17.100000000000001" customHeight="1">
      <c r="A6" s="332">
        <v>1</v>
      </c>
      <c r="B6" s="322" t="s">
        <v>70</v>
      </c>
      <c r="C6" s="294">
        <v>7490.1047449999996</v>
      </c>
      <c r="D6" s="336">
        <v>21.882691027733525</v>
      </c>
      <c r="E6" s="294">
        <v>8650.6617000000006</v>
      </c>
      <c r="F6" s="336">
        <v>22.546547038671036</v>
      </c>
      <c r="G6" s="294">
        <v>12668.477744</v>
      </c>
      <c r="H6" s="336">
        <v>25.698745393859852</v>
      </c>
      <c r="I6" s="294">
        <v>15735.571932000001</v>
      </c>
      <c r="J6" s="336">
        <v>23.501912904935878</v>
      </c>
      <c r="K6" s="294">
        <v>8494.8908940000001</v>
      </c>
      <c r="L6" s="336">
        <v>21.400013339576795</v>
      </c>
      <c r="M6" s="294">
        <v>13428.122461999999</v>
      </c>
      <c r="N6" s="336">
        <v>26.122119063363719</v>
      </c>
      <c r="O6" s="294">
        <v>19819.616184999999</v>
      </c>
      <c r="P6" s="336">
        <v>28.978506056576009</v>
      </c>
      <c r="Q6" s="294">
        <v>17628.691792999998</v>
      </c>
      <c r="R6" s="336">
        <v>25.611791852705462</v>
      </c>
      <c r="S6" s="294">
        <v>15077.259366999999</v>
      </c>
      <c r="T6" s="336">
        <v>23.810948676981578</v>
      </c>
      <c r="U6" s="294">
        <v>9799.1639191199993</v>
      </c>
      <c r="V6" s="336">
        <v>18.17569834899421</v>
      </c>
      <c r="W6" s="337">
        <v>64.993004899601928</v>
      </c>
    </row>
    <row r="7" spans="1:23" ht="17.100000000000001" customHeight="1">
      <c r="A7" s="332">
        <v>2</v>
      </c>
      <c r="B7" s="323" t="s">
        <v>75</v>
      </c>
      <c r="C7" s="293">
        <v>2026.6907050000002</v>
      </c>
      <c r="D7" s="338">
        <v>5.9210716026234209</v>
      </c>
      <c r="E7" s="293">
        <v>2390.0402020000001</v>
      </c>
      <c r="F7" s="338">
        <v>6.2292522476873451</v>
      </c>
      <c r="G7" s="293">
        <v>3645.2888290000001</v>
      </c>
      <c r="H7" s="338">
        <v>7.3946808287933887</v>
      </c>
      <c r="I7" s="293">
        <v>4633.2914009999995</v>
      </c>
      <c r="J7" s="338">
        <v>6.9200669311579448</v>
      </c>
      <c r="K7" s="293">
        <v>2126.5248510000001</v>
      </c>
      <c r="L7" s="338">
        <v>5.3570623503221135</v>
      </c>
      <c r="M7" s="293">
        <v>3023.9835720000001</v>
      </c>
      <c r="N7" s="338">
        <v>5.8826436187918576</v>
      </c>
      <c r="O7" s="293">
        <v>3748.5819710000001</v>
      </c>
      <c r="P7" s="338">
        <v>5.4808480818315681</v>
      </c>
      <c r="Q7" s="293">
        <v>3688.0320050000005</v>
      </c>
      <c r="R7" s="338">
        <v>5.35814620661092</v>
      </c>
      <c r="S7" s="293">
        <v>3805.5408389999998</v>
      </c>
      <c r="T7" s="338">
        <v>6.0099475242771696</v>
      </c>
      <c r="U7" s="293">
        <v>3561.4361993000002</v>
      </c>
      <c r="V7" s="338">
        <v>6.6058278626569154</v>
      </c>
      <c r="W7" s="339">
        <v>93.585546706046017</v>
      </c>
    </row>
    <row r="8" spans="1:23" ht="17.100000000000001" customHeight="1">
      <c r="A8" s="332">
        <v>3</v>
      </c>
      <c r="B8" s="323" t="s">
        <v>78</v>
      </c>
      <c r="C8" s="293">
        <v>798.81156599999997</v>
      </c>
      <c r="D8" s="338">
        <v>2.3337653188130374</v>
      </c>
      <c r="E8" s="293">
        <v>748.210553</v>
      </c>
      <c r="F8" s="338">
        <v>1.9500894859921025</v>
      </c>
      <c r="G8" s="293">
        <v>880.00782300000003</v>
      </c>
      <c r="H8" s="338">
        <v>1.7851471538159167</v>
      </c>
      <c r="I8" s="293">
        <v>1560.027425</v>
      </c>
      <c r="J8" s="338">
        <v>2.3299838626838789</v>
      </c>
      <c r="K8" s="293">
        <v>1012.552879</v>
      </c>
      <c r="L8" s="338">
        <v>2.5507855707636695</v>
      </c>
      <c r="M8" s="293">
        <v>1327.9937219999999</v>
      </c>
      <c r="N8" s="338">
        <v>2.5833849981374661</v>
      </c>
      <c r="O8" s="293">
        <v>1335.6453080000001</v>
      </c>
      <c r="P8" s="338">
        <v>1.9528635310611258</v>
      </c>
      <c r="Q8" s="293">
        <v>2897.9121920000002</v>
      </c>
      <c r="R8" s="338">
        <v>4.2102230126000046</v>
      </c>
      <c r="S8" s="293">
        <v>2720.5610230000002</v>
      </c>
      <c r="T8" s="338">
        <v>4.2964797059227715</v>
      </c>
      <c r="U8" s="293">
        <v>2862.0682897199999</v>
      </c>
      <c r="V8" s="338">
        <v>5.3086253396242888</v>
      </c>
      <c r="W8" s="339">
        <v>105.20140020840105</v>
      </c>
    </row>
    <row r="9" spans="1:23" ht="17.100000000000001" customHeight="1">
      <c r="A9" s="332">
        <v>4</v>
      </c>
      <c r="B9" s="323" t="s">
        <v>71</v>
      </c>
      <c r="C9" s="293">
        <v>711.08801000000005</v>
      </c>
      <c r="D9" s="338">
        <v>2.0774768506065651</v>
      </c>
      <c r="E9" s="293">
        <v>544.66352800000004</v>
      </c>
      <c r="F9" s="338">
        <v>1.419577169952273</v>
      </c>
      <c r="G9" s="293">
        <v>431.65519399999999</v>
      </c>
      <c r="H9" s="338">
        <v>0.87563771691488401</v>
      </c>
      <c r="I9" s="293">
        <v>547.52485299999989</v>
      </c>
      <c r="J9" s="338">
        <v>0.81775746468582922</v>
      </c>
      <c r="K9" s="293">
        <v>1434.4047430000001</v>
      </c>
      <c r="L9" s="338">
        <v>3.6134991040595024</v>
      </c>
      <c r="M9" s="293">
        <v>1316.5501300000001</v>
      </c>
      <c r="N9" s="338">
        <v>2.5611234441799047</v>
      </c>
      <c r="O9" s="293">
        <v>2180.0343620000003</v>
      </c>
      <c r="P9" s="338">
        <v>3.1874552147267443</v>
      </c>
      <c r="Q9" s="293">
        <v>1777.216901</v>
      </c>
      <c r="R9" s="338">
        <v>2.5820242295912408</v>
      </c>
      <c r="S9" s="293">
        <v>2726.6772959999998</v>
      </c>
      <c r="T9" s="338">
        <v>4.3061389058444854</v>
      </c>
      <c r="U9" s="293">
        <v>2674.1179286500001</v>
      </c>
      <c r="V9" s="338">
        <v>4.9600109990959753</v>
      </c>
      <c r="W9" s="339">
        <v>98.07240235479631</v>
      </c>
    </row>
    <row r="10" spans="1:23" ht="17.100000000000001" customHeight="1">
      <c r="A10" s="332">
        <v>5</v>
      </c>
      <c r="B10" s="323" t="s">
        <v>73</v>
      </c>
      <c r="C10" s="293">
        <v>1010.442943</v>
      </c>
      <c r="D10" s="338">
        <v>2.9520562763268487</v>
      </c>
      <c r="E10" s="293">
        <v>1344.474242</v>
      </c>
      <c r="F10" s="338">
        <v>3.5041541087584762</v>
      </c>
      <c r="G10" s="293">
        <v>1636.9160830000001</v>
      </c>
      <c r="H10" s="338">
        <v>3.3205796701229424</v>
      </c>
      <c r="I10" s="293">
        <v>2338.3030210000002</v>
      </c>
      <c r="J10" s="338">
        <v>3.4923798246655591</v>
      </c>
      <c r="K10" s="293">
        <v>1208.0288869999999</v>
      </c>
      <c r="L10" s="338">
        <v>3.0432214632272014</v>
      </c>
      <c r="M10" s="293">
        <v>1787.2220649999999</v>
      </c>
      <c r="N10" s="338">
        <v>3.4767353147632294</v>
      </c>
      <c r="O10" s="293">
        <v>2794.0883270000004</v>
      </c>
      <c r="P10" s="338">
        <v>4.0852711147785454</v>
      </c>
      <c r="Q10" s="293">
        <v>2576.292152</v>
      </c>
      <c r="R10" s="338">
        <v>3.7429583047667401</v>
      </c>
      <c r="S10" s="293">
        <v>2547.8240540000002</v>
      </c>
      <c r="T10" s="338">
        <v>4.0236827072534602</v>
      </c>
      <c r="U10" s="293">
        <v>2645.03975227</v>
      </c>
      <c r="V10" s="338">
        <v>4.9060761770250334</v>
      </c>
      <c r="W10" s="339">
        <v>103.81563625311468</v>
      </c>
    </row>
    <row r="11" spans="1:23" ht="17.100000000000001" customHeight="1">
      <c r="A11" s="332">
        <v>6</v>
      </c>
      <c r="B11" s="323" t="s">
        <v>76</v>
      </c>
      <c r="C11" s="293">
        <v>1892.6344200000001</v>
      </c>
      <c r="D11" s="338">
        <v>5.5294199014988079</v>
      </c>
      <c r="E11" s="293">
        <v>2503.3854229999997</v>
      </c>
      <c r="F11" s="338">
        <v>6.5246681875899606</v>
      </c>
      <c r="G11" s="293">
        <v>2675.1467619999999</v>
      </c>
      <c r="H11" s="338">
        <v>5.4266911082041203</v>
      </c>
      <c r="I11" s="293">
        <v>2911.728838</v>
      </c>
      <c r="J11" s="338">
        <v>4.3488217555222031</v>
      </c>
      <c r="K11" s="293">
        <v>1227.560549</v>
      </c>
      <c r="L11" s="338">
        <v>3.0924249000411255</v>
      </c>
      <c r="M11" s="293">
        <v>2412.3475159999998</v>
      </c>
      <c r="N11" s="338">
        <v>4.692810123938659</v>
      </c>
      <c r="O11" s="293">
        <v>3039.5406310000003</v>
      </c>
      <c r="P11" s="338">
        <v>4.4441499654925023</v>
      </c>
      <c r="Q11" s="293">
        <v>2479.9950790000003</v>
      </c>
      <c r="R11" s="338">
        <v>3.6030533918746723</v>
      </c>
      <c r="S11" s="293">
        <v>2357.6450579999996</v>
      </c>
      <c r="T11" s="338">
        <v>3.7233401713210212</v>
      </c>
      <c r="U11" s="293">
        <v>2468.2893681999999</v>
      </c>
      <c r="V11" s="338">
        <v>4.5782357928411459</v>
      </c>
      <c r="W11" s="339">
        <v>104.69300117184986</v>
      </c>
    </row>
    <row r="12" spans="1:23" ht="17.100000000000001" customHeight="1">
      <c r="A12" s="332">
        <v>7</v>
      </c>
      <c r="B12" s="323" t="s">
        <v>80</v>
      </c>
      <c r="C12" s="293">
        <v>736.86876799999993</v>
      </c>
      <c r="D12" s="338">
        <v>2.1527965398474085</v>
      </c>
      <c r="E12" s="293">
        <v>850.10547300000007</v>
      </c>
      <c r="F12" s="338">
        <v>2.215662072974856</v>
      </c>
      <c r="G12" s="293">
        <v>744.10389599999996</v>
      </c>
      <c r="H12" s="338">
        <v>1.5094581177237272</v>
      </c>
      <c r="I12" s="293">
        <v>1005.577192</v>
      </c>
      <c r="J12" s="338">
        <v>1.5018829749374236</v>
      </c>
      <c r="K12" s="293">
        <v>1152.457036</v>
      </c>
      <c r="L12" s="338">
        <v>2.9032269220913123</v>
      </c>
      <c r="M12" s="293">
        <v>1426.0134399999999</v>
      </c>
      <c r="N12" s="338">
        <v>2.7740656201975642</v>
      </c>
      <c r="O12" s="293">
        <v>2265.303179</v>
      </c>
      <c r="P12" s="338">
        <v>3.3121278071123452</v>
      </c>
      <c r="Q12" s="293">
        <v>2290.4411399999999</v>
      </c>
      <c r="R12" s="338">
        <v>3.3276605216869828</v>
      </c>
      <c r="S12" s="293">
        <v>1974.6678010000001</v>
      </c>
      <c r="T12" s="338">
        <v>3.1185185927497003</v>
      </c>
      <c r="U12" s="293">
        <v>1817.4377252100001</v>
      </c>
      <c r="V12" s="338">
        <v>3.3710222764051583</v>
      </c>
      <c r="W12" s="339">
        <v>92.037644219935302</v>
      </c>
    </row>
    <row r="13" spans="1:23" ht="17.100000000000001" customHeight="1">
      <c r="A13" s="332">
        <v>8</v>
      </c>
      <c r="B13" s="323" t="s">
        <v>74</v>
      </c>
      <c r="C13" s="293">
        <v>891.10345300000006</v>
      </c>
      <c r="D13" s="338">
        <v>2.6034003795157159</v>
      </c>
      <c r="E13" s="293">
        <v>1222.6889140000001</v>
      </c>
      <c r="F13" s="338">
        <v>3.1867403985018403</v>
      </c>
      <c r="G13" s="293">
        <v>1561.4542069999998</v>
      </c>
      <c r="H13" s="338">
        <v>3.1675008569099266</v>
      </c>
      <c r="I13" s="293">
        <v>2105.5767260000002</v>
      </c>
      <c r="J13" s="338">
        <v>3.1447907354723306</v>
      </c>
      <c r="K13" s="293">
        <v>1258.909903</v>
      </c>
      <c r="L13" s="338">
        <v>3.1713990272145489</v>
      </c>
      <c r="M13" s="293">
        <v>1899.192888</v>
      </c>
      <c r="N13" s="338">
        <v>3.6945554291020732</v>
      </c>
      <c r="O13" s="293">
        <v>1922.3296869999999</v>
      </c>
      <c r="P13" s="338">
        <v>2.8106620207723951</v>
      </c>
      <c r="Q13" s="293">
        <v>2269.2188410000003</v>
      </c>
      <c r="R13" s="338">
        <v>3.2968277684114562</v>
      </c>
      <c r="S13" s="293">
        <v>1983.6981150000001</v>
      </c>
      <c r="T13" s="338">
        <v>3.1327798280284176</v>
      </c>
      <c r="U13" s="293">
        <v>1617.1392922900002</v>
      </c>
      <c r="V13" s="338">
        <v>2.9995044687045698</v>
      </c>
      <c r="W13" s="339">
        <v>81.521441194190984</v>
      </c>
    </row>
    <row r="14" spans="1:23" ht="17.100000000000001" customHeight="1">
      <c r="A14" s="332">
        <v>9</v>
      </c>
      <c r="B14" s="323" t="s">
        <v>72</v>
      </c>
      <c r="C14" s="293">
        <v>1285.1928750000002</v>
      </c>
      <c r="D14" s="338">
        <v>3.7547510418253252</v>
      </c>
      <c r="E14" s="293">
        <v>1283.8042890000002</v>
      </c>
      <c r="F14" s="338">
        <v>3.3460277137396464</v>
      </c>
      <c r="G14" s="293">
        <v>1644.4910379999999</v>
      </c>
      <c r="H14" s="338">
        <v>3.3359459077916434</v>
      </c>
      <c r="I14" s="293">
        <v>1837.1053429999999</v>
      </c>
      <c r="J14" s="338">
        <v>2.7438144577748895</v>
      </c>
      <c r="K14" s="293">
        <v>1248.133544</v>
      </c>
      <c r="L14" s="338">
        <v>3.1442516242367247</v>
      </c>
      <c r="M14" s="293">
        <v>1499.4691620000001</v>
      </c>
      <c r="N14" s="338">
        <v>2.9169611829539646</v>
      </c>
      <c r="O14" s="293">
        <v>1763.8304970000002</v>
      </c>
      <c r="P14" s="338">
        <v>2.5789183939279186</v>
      </c>
      <c r="Q14" s="293">
        <v>1645.3693209999999</v>
      </c>
      <c r="R14" s="338">
        <v>2.390469869523308</v>
      </c>
      <c r="S14" s="293">
        <v>1603.753862</v>
      </c>
      <c r="T14" s="338">
        <v>2.5327481586059126</v>
      </c>
      <c r="U14" s="293">
        <v>1590.5914697299997</v>
      </c>
      <c r="V14" s="338">
        <v>2.9502630008961077</v>
      </c>
      <c r="W14" s="339">
        <v>99.17927603593823</v>
      </c>
    </row>
    <row r="15" spans="1:23" ht="17.100000000000001" customHeight="1">
      <c r="A15" s="332">
        <v>10</v>
      </c>
      <c r="B15" s="324" t="s">
        <v>77</v>
      </c>
      <c r="C15" s="293">
        <v>688.759591</v>
      </c>
      <c r="D15" s="338">
        <v>2.0122433310832308</v>
      </c>
      <c r="E15" s="293">
        <v>946.13104300000009</v>
      </c>
      <c r="F15" s="338">
        <v>2.4659371508825032</v>
      </c>
      <c r="G15" s="293">
        <v>1235.075691</v>
      </c>
      <c r="H15" s="338">
        <v>2.5054230166041114</v>
      </c>
      <c r="I15" s="293">
        <v>1367.1100509999999</v>
      </c>
      <c r="J15" s="338">
        <v>2.0418515125417969</v>
      </c>
      <c r="K15" s="293">
        <v>730.22048300000006</v>
      </c>
      <c r="L15" s="338">
        <v>1.8395442945676299</v>
      </c>
      <c r="M15" s="293">
        <v>860.08429500000011</v>
      </c>
      <c r="N15" s="338">
        <v>1.6731471151010751</v>
      </c>
      <c r="O15" s="293">
        <v>1340.7232120000001</v>
      </c>
      <c r="P15" s="338">
        <v>1.9602879973295531</v>
      </c>
      <c r="Q15" s="293">
        <v>1510.4063579999997</v>
      </c>
      <c r="R15" s="338">
        <v>2.1943893346334216</v>
      </c>
      <c r="S15" s="293">
        <v>1556.9526529999998</v>
      </c>
      <c r="T15" s="338">
        <v>2.4588367693809738</v>
      </c>
      <c r="U15" s="293">
        <v>1510.17040974</v>
      </c>
      <c r="V15" s="338">
        <v>2.8010963026605022</v>
      </c>
      <c r="W15" s="339">
        <v>96.995268727674031</v>
      </c>
    </row>
    <row r="16" spans="1:23" ht="17.100000000000001" customHeight="1">
      <c r="A16" s="332">
        <v>11</v>
      </c>
      <c r="B16" s="324" t="s">
        <v>83</v>
      </c>
      <c r="C16" s="293">
        <v>573.537779</v>
      </c>
      <c r="D16" s="338">
        <v>1.6756174229696323</v>
      </c>
      <c r="E16" s="293">
        <v>445.13649699999996</v>
      </c>
      <c r="F16" s="338">
        <v>1.160176101700954</v>
      </c>
      <c r="G16" s="293">
        <v>557.40081899999996</v>
      </c>
      <c r="H16" s="338">
        <v>1.1307200453972679</v>
      </c>
      <c r="I16" s="293">
        <v>870.00941699999998</v>
      </c>
      <c r="J16" s="338">
        <v>1.2994052985914715</v>
      </c>
      <c r="K16" s="293">
        <v>570.43264499999998</v>
      </c>
      <c r="L16" s="338">
        <v>1.4370127132476946</v>
      </c>
      <c r="M16" s="293">
        <v>411.729309</v>
      </c>
      <c r="N16" s="338">
        <v>0.80094905762220558</v>
      </c>
      <c r="O16" s="293">
        <v>970.61248999999998</v>
      </c>
      <c r="P16" s="338">
        <v>1.4191445312316637</v>
      </c>
      <c r="Q16" s="293">
        <v>1539.1282019999999</v>
      </c>
      <c r="R16" s="338">
        <v>2.2361177793071199</v>
      </c>
      <c r="S16" s="293">
        <v>987.67773299999999</v>
      </c>
      <c r="T16" s="338">
        <v>1.5598022981108883</v>
      </c>
      <c r="U16" s="293">
        <v>1166.5650782100001</v>
      </c>
      <c r="V16" s="338">
        <v>2.1637698012832018</v>
      </c>
      <c r="W16" s="339">
        <v>118.11191436569526</v>
      </c>
    </row>
    <row r="17" spans="1:23" ht="17.100000000000001" customHeight="1">
      <c r="A17" s="332">
        <v>12</v>
      </c>
      <c r="B17" s="324" t="s">
        <v>81</v>
      </c>
      <c r="C17" s="293">
        <v>515.26006299999995</v>
      </c>
      <c r="D17" s="338">
        <v>1.5053563523375679</v>
      </c>
      <c r="E17" s="293">
        <v>708.13236399999994</v>
      </c>
      <c r="F17" s="338">
        <v>1.8456321849380977</v>
      </c>
      <c r="G17" s="293">
        <v>765.70810600000004</v>
      </c>
      <c r="H17" s="338">
        <v>1.5532835167530963</v>
      </c>
      <c r="I17" s="293">
        <v>1117.855137</v>
      </c>
      <c r="J17" s="338">
        <v>1.6695760525032288</v>
      </c>
      <c r="K17" s="293">
        <v>594.86741199999994</v>
      </c>
      <c r="L17" s="338">
        <v>1.4985678699029474</v>
      </c>
      <c r="M17" s="293">
        <v>563.23887400000001</v>
      </c>
      <c r="N17" s="338">
        <v>1.0956850422967876</v>
      </c>
      <c r="O17" s="293">
        <v>833.39488900000015</v>
      </c>
      <c r="P17" s="338">
        <v>1.2185169789858874</v>
      </c>
      <c r="Q17" s="293">
        <v>829.95018500000015</v>
      </c>
      <c r="R17" s="338">
        <v>1.205790630180223</v>
      </c>
      <c r="S17" s="293">
        <v>1041.336634</v>
      </c>
      <c r="T17" s="338">
        <v>1.6445437824001818</v>
      </c>
      <c r="U17" s="293">
        <v>1106.11173777</v>
      </c>
      <c r="V17" s="338">
        <v>2.0516396553752871</v>
      </c>
      <c r="W17" s="339">
        <v>106.22038077362022</v>
      </c>
    </row>
    <row r="18" spans="1:23" ht="17.100000000000001" customHeight="1">
      <c r="A18" s="332">
        <v>13</v>
      </c>
      <c r="B18" s="324" t="s">
        <v>85</v>
      </c>
      <c r="C18" s="293">
        <v>667.14157499999999</v>
      </c>
      <c r="D18" s="338">
        <v>1.9490852871217774</v>
      </c>
      <c r="E18" s="293">
        <v>826.2733629999999</v>
      </c>
      <c r="F18" s="338">
        <v>2.1535475425747381</v>
      </c>
      <c r="G18" s="293">
        <v>1433.4857320000001</v>
      </c>
      <c r="H18" s="338">
        <v>2.9079093476598858</v>
      </c>
      <c r="I18" s="293">
        <v>1832.582778</v>
      </c>
      <c r="J18" s="338">
        <v>2.7370597666078811</v>
      </c>
      <c r="K18" s="293">
        <v>1418.4059589999999</v>
      </c>
      <c r="L18" s="338">
        <v>3.5731955621671836</v>
      </c>
      <c r="M18" s="293">
        <v>1300.3816279999999</v>
      </c>
      <c r="N18" s="338">
        <v>2.5296703847134414</v>
      </c>
      <c r="O18" s="293">
        <v>1857.5495470000001</v>
      </c>
      <c r="P18" s="338">
        <v>2.7159461765394188</v>
      </c>
      <c r="Q18" s="293">
        <v>2459.4380209999999</v>
      </c>
      <c r="R18" s="338">
        <v>3.5731871319852648</v>
      </c>
      <c r="S18" s="293">
        <v>2120.1005649999997</v>
      </c>
      <c r="T18" s="338">
        <v>3.3481950873475776</v>
      </c>
      <c r="U18" s="293">
        <v>1073.1542211199999</v>
      </c>
      <c r="V18" s="338">
        <v>1.9905093501873576</v>
      </c>
      <c r="W18" s="339">
        <v>50.61808099277593</v>
      </c>
    </row>
    <row r="19" spans="1:23" ht="17.100000000000001" customHeight="1">
      <c r="A19" s="332">
        <v>14</v>
      </c>
      <c r="B19" s="323" t="s">
        <v>89</v>
      </c>
      <c r="C19" s="293">
        <v>386.48434600000002</v>
      </c>
      <c r="D19" s="338">
        <v>1.1291320773877456</v>
      </c>
      <c r="E19" s="293">
        <v>537.02461300000004</v>
      </c>
      <c r="F19" s="338">
        <v>1.3996675766350462</v>
      </c>
      <c r="G19" s="293">
        <v>523.47131300000001</v>
      </c>
      <c r="H19" s="338">
        <v>1.0618920651415968</v>
      </c>
      <c r="I19" s="293">
        <v>956.39190099999996</v>
      </c>
      <c r="J19" s="338">
        <v>1.4284221290094037</v>
      </c>
      <c r="K19" s="293">
        <v>498.17794200000003</v>
      </c>
      <c r="L19" s="338">
        <v>1.2549913515443576</v>
      </c>
      <c r="M19" s="293">
        <v>644.54874700000005</v>
      </c>
      <c r="N19" s="338">
        <v>1.2538595145317271</v>
      </c>
      <c r="O19" s="293">
        <v>816.9595710000001</v>
      </c>
      <c r="P19" s="338">
        <v>1.1944866971802686</v>
      </c>
      <c r="Q19" s="293">
        <v>926.40349300000003</v>
      </c>
      <c r="R19" s="338">
        <v>1.3459225286221601</v>
      </c>
      <c r="S19" s="293">
        <v>782.11660100000006</v>
      </c>
      <c r="T19" s="338">
        <v>1.2351673333010909</v>
      </c>
      <c r="U19" s="293">
        <v>1031.35957082</v>
      </c>
      <c r="V19" s="338">
        <v>1.9129877409230933</v>
      </c>
      <c r="W19" s="339">
        <v>131.86775085726637</v>
      </c>
    </row>
    <row r="20" spans="1:23" ht="17.100000000000001" customHeight="1">
      <c r="A20" s="332">
        <v>15</v>
      </c>
      <c r="B20" s="324" t="s">
        <v>84</v>
      </c>
      <c r="C20" s="293">
        <v>376.894811</v>
      </c>
      <c r="D20" s="338">
        <v>1.1011158027629189</v>
      </c>
      <c r="E20" s="293">
        <v>341.60713600000003</v>
      </c>
      <c r="F20" s="338">
        <v>0.89034360927207379</v>
      </c>
      <c r="G20" s="293">
        <v>428.95353</v>
      </c>
      <c r="H20" s="338">
        <v>0.87015723404403245</v>
      </c>
      <c r="I20" s="293">
        <v>670.80473399999994</v>
      </c>
      <c r="J20" s="338">
        <v>1.0018825183358246</v>
      </c>
      <c r="K20" s="293">
        <v>340.68549000000002</v>
      </c>
      <c r="L20" s="338">
        <v>0.85824222130383221</v>
      </c>
      <c r="M20" s="293">
        <v>626.24623599999995</v>
      </c>
      <c r="N20" s="338">
        <v>1.2182551049909669</v>
      </c>
      <c r="O20" s="293">
        <v>842.431555</v>
      </c>
      <c r="P20" s="338">
        <v>1.2317296001571509</v>
      </c>
      <c r="Q20" s="293">
        <v>707.03655000000003</v>
      </c>
      <c r="R20" s="338">
        <v>1.0272159252364654</v>
      </c>
      <c r="S20" s="293">
        <v>823.74946899999998</v>
      </c>
      <c r="T20" s="338">
        <v>1.3009165559610969</v>
      </c>
      <c r="U20" s="293">
        <v>772.57965133000005</v>
      </c>
      <c r="V20" s="338">
        <v>1.4329972239515556</v>
      </c>
      <c r="W20" s="339">
        <v>93.788182014597453</v>
      </c>
    </row>
    <row r="21" spans="1:23" ht="17.100000000000001" customHeight="1">
      <c r="A21" s="332">
        <v>16</v>
      </c>
      <c r="B21" s="323" t="s">
        <v>96</v>
      </c>
      <c r="C21" s="293">
        <v>678.62344900000005</v>
      </c>
      <c r="D21" s="338">
        <v>1.9826301185647679</v>
      </c>
      <c r="E21" s="293">
        <v>671.05284399999994</v>
      </c>
      <c r="F21" s="338">
        <v>1.7489904284061848</v>
      </c>
      <c r="G21" s="293">
        <v>911.26045699999997</v>
      </c>
      <c r="H21" s="338">
        <v>1.8485449432175578</v>
      </c>
      <c r="I21" s="293">
        <v>1171.987304</v>
      </c>
      <c r="J21" s="338">
        <v>1.75042532062562</v>
      </c>
      <c r="K21" s="293">
        <v>693.546739</v>
      </c>
      <c r="L21" s="338">
        <v>1.7471571620422965</v>
      </c>
      <c r="M21" s="293">
        <v>713.52564599999982</v>
      </c>
      <c r="N21" s="338">
        <v>1.3880422920122388</v>
      </c>
      <c r="O21" s="293">
        <v>874.39926800000012</v>
      </c>
      <c r="P21" s="338">
        <v>1.2784699888780231</v>
      </c>
      <c r="Q21" s="293">
        <v>823.151475</v>
      </c>
      <c r="R21" s="338">
        <v>1.1959131448040221</v>
      </c>
      <c r="S21" s="293">
        <v>903.28141000000005</v>
      </c>
      <c r="T21" s="338">
        <v>1.4265183592620727</v>
      </c>
      <c r="U21" s="293">
        <v>743.81342225999992</v>
      </c>
      <c r="V21" s="338">
        <v>1.3796410084080826</v>
      </c>
      <c r="W21" s="339">
        <v>82.345702460543265</v>
      </c>
    </row>
    <row r="22" spans="1:23" ht="17.100000000000001" customHeight="1">
      <c r="A22" s="332">
        <v>17</v>
      </c>
      <c r="B22" s="323" t="s">
        <v>99</v>
      </c>
      <c r="C22" s="293">
        <v>77.565692000000013</v>
      </c>
      <c r="D22" s="338">
        <v>0.22661179384993266</v>
      </c>
      <c r="E22" s="293">
        <v>42.217984000000001</v>
      </c>
      <c r="F22" s="338">
        <v>0.1100343297592901</v>
      </c>
      <c r="G22" s="293">
        <v>29.345803</v>
      </c>
      <c r="H22" s="338">
        <v>5.9529671592354227E-2</v>
      </c>
      <c r="I22" s="293">
        <v>142.96516299999999</v>
      </c>
      <c r="J22" s="338">
        <v>0.21352606843816888</v>
      </c>
      <c r="K22" s="293">
        <v>236.51304300000004</v>
      </c>
      <c r="L22" s="338">
        <v>0.59581486546917162</v>
      </c>
      <c r="M22" s="293">
        <v>345.01659799999999</v>
      </c>
      <c r="N22" s="338">
        <v>0.67117087122918251</v>
      </c>
      <c r="O22" s="293">
        <v>609.59963199999993</v>
      </c>
      <c r="P22" s="338">
        <v>0.89130316465805492</v>
      </c>
      <c r="Q22" s="293">
        <v>871.63422000000003</v>
      </c>
      <c r="R22" s="338">
        <v>1.2663511550641404</v>
      </c>
      <c r="S22" s="293">
        <v>767.80511200000001</v>
      </c>
      <c r="T22" s="338">
        <v>1.2125657369648202</v>
      </c>
      <c r="U22" s="293">
        <v>710.64819076000003</v>
      </c>
      <c r="V22" s="338">
        <v>1.3181254292837881</v>
      </c>
      <c r="W22" s="339">
        <v>92.555803504470546</v>
      </c>
    </row>
    <row r="23" spans="1:23" ht="17.100000000000001" customHeight="1">
      <c r="A23" s="332">
        <v>18</v>
      </c>
      <c r="B23" s="324" t="s">
        <v>98</v>
      </c>
      <c r="C23" s="293">
        <v>576.92252299999996</v>
      </c>
      <c r="D23" s="338">
        <v>1.6855061107359035</v>
      </c>
      <c r="E23" s="293">
        <v>318.31850799999995</v>
      </c>
      <c r="F23" s="338">
        <v>0.82964557658075822</v>
      </c>
      <c r="G23" s="293">
        <v>506.591207</v>
      </c>
      <c r="H23" s="338">
        <v>1.0276497863862966</v>
      </c>
      <c r="I23" s="293">
        <v>859.23143799999991</v>
      </c>
      <c r="J23" s="338">
        <v>1.2833078141883714</v>
      </c>
      <c r="K23" s="293">
        <v>755.82015000000001</v>
      </c>
      <c r="L23" s="338">
        <v>1.904034023997311</v>
      </c>
      <c r="M23" s="293">
        <v>1030.744962</v>
      </c>
      <c r="N23" s="338">
        <v>2.0051382981888617</v>
      </c>
      <c r="O23" s="293">
        <v>1127.513784</v>
      </c>
      <c r="P23" s="338">
        <v>1.6485518545634206</v>
      </c>
      <c r="Q23" s="293">
        <v>1169.722503</v>
      </c>
      <c r="R23" s="338">
        <v>1.699427820512333</v>
      </c>
      <c r="S23" s="293">
        <v>793.92467600000009</v>
      </c>
      <c r="T23" s="338">
        <v>1.2538153820581703</v>
      </c>
      <c r="U23" s="293">
        <v>703.42277250999996</v>
      </c>
      <c r="V23" s="338">
        <v>1.3047235693249934</v>
      </c>
      <c r="W23" s="339">
        <v>88.600693966841746</v>
      </c>
    </row>
    <row r="24" spans="1:23" ht="17.100000000000001" customHeight="1">
      <c r="A24" s="332">
        <v>19</v>
      </c>
      <c r="B24" s="324" t="s">
        <v>91</v>
      </c>
      <c r="C24" s="293">
        <v>507.733835</v>
      </c>
      <c r="D24" s="338">
        <v>1.4833681255322999</v>
      </c>
      <c r="E24" s="293">
        <v>549.63620600000002</v>
      </c>
      <c r="F24" s="338">
        <v>1.4325376488524206</v>
      </c>
      <c r="G24" s="293">
        <v>645.17719499999998</v>
      </c>
      <c r="H24" s="338">
        <v>1.3087795395214192</v>
      </c>
      <c r="I24" s="293">
        <v>910.20823699999994</v>
      </c>
      <c r="J24" s="338">
        <v>1.3594443725192482</v>
      </c>
      <c r="K24" s="293">
        <v>433.69863799999996</v>
      </c>
      <c r="L24" s="338">
        <v>1.0925574859485991</v>
      </c>
      <c r="M24" s="293">
        <v>568.24354600000004</v>
      </c>
      <c r="N24" s="338">
        <v>1.1054207770003579</v>
      </c>
      <c r="O24" s="293">
        <v>842.96865400000002</v>
      </c>
      <c r="P24" s="338">
        <v>1.2325148992506956</v>
      </c>
      <c r="Q24" s="293">
        <v>672.59090700000002</v>
      </c>
      <c r="R24" s="338">
        <v>0.97717167640009339</v>
      </c>
      <c r="S24" s="293">
        <v>752.66743799999995</v>
      </c>
      <c r="T24" s="338">
        <v>1.1886593777300785</v>
      </c>
      <c r="U24" s="293">
        <v>670.57796647000009</v>
      </c>
      <c r="V24" s="338">
        <v>1.2438023221817094</v>
      </c>
      <c r="W24" s="339">
        <v>89.093526916996794</v>
      </c>
    </row>
    <row r="25" spans="1:23" ht="17.100000000000001" customHeight="1">
      <c r="A25" s="332">
        <v>20</v>
      </c>
      <c r="B25" s="324" t="s">
        <v>79</v>
      </c>
      <c r="C25" s="293">
        <v>956.48096299999997</v>
      </c>
      <c r="D25" s="338">
        <v>2.7944038300946379</v>
      </c>
      <c r="E25" s="293">
        <v>1208.812318</v>
      </c>
      <c r="F25" s="338">
        <v>3.1505733010819243</v>
      </c>
      <c r="G25" s="293">
        <v>1058.03701</v>
      </c>
      <c r="H25" s="338">
        <v>2.1462897347827359</v>
      </c>
      <c r="I25" s="293">
        <v>1949.1295329999998</v>
      </c>
      <c r="J25" s="338">
        <v>2.9111285387630699</v>
      </c>
      <c r="K25" s="293">
        <v>250.43518</v>
      </c>
      <c r="L25" s="338">
        <v>0.63088699543918081</v>
      </c>
      <c r="M25" s="293">
        <v>807.26329899999996</v>
      </c>
      <c r="N25" s="338">
        <v>1.5703928878841189</v>
      </c>
      <c r="O25" s="293">
        <v>1113.7521240000001</v>
      </c>
      <c r="P25" s="338">
        <v>1.6284307612013629</v>
      </c>
      <c r="Q25" s="293">
        <v>1014.7245169999999</v>
      </c>
      <c r="R25" s="338">
        <v>1.4742394627127555</v>
      </c>
      <c r="S25" s="293">
        <v>888.27297699999997</v>
      </c>
      <c r="T25" s="338">
        <v>1.4028161054780002</v>
      </c>
      <c r="U25" s="293">
        <v>667.92677309999999</v>
      </c>
      <c r="V25" s="338">
        <v>1.238884832143202</v>
      </c>
      <c r="W25" s="339">
        <v>75.193863867818649</v>
      </c>
    </row>
    <row r="26" spans="1:23" ht="17.100000000000001" customHeight="1">
      <c r="A26" s="332">
        <v>21</v>
      </c>
      <c r="B26" s="323" t="s">
        <v>94</v>
      </c>
      <c r="C26" s="293">
        <v>290.68619100000001</v>
      </c>
      <c r="D26" s="338">
        <v>0.8492532908739362</v>
      </c>
      <c r="E26" s="293">
        <v>281.67807199999999</v>
      </c>
      <c r="F26" s="338">
        <v>0.73414822129851254</v>
      </c>
      <c r="G26" s="293">
        <v>323.89063899999996</v>
      </c>
      <c r="H26" s="338">
        <v>0.65703103682348574</v>
      </c>
      <c r="I26" s="293">
        <v>463.02657099999999</v>
      </c>
      <c r="J26" s="338">
        <v>0.6915547900857264</v>
      </c>
      <c r="K26" s="293">
        <v>393.59716700000001</v>
      </c>
      <c r="L26" s="338">
        <v>0.99153535099183543</v>
      </c>
      <c r="M26" s="293">
        <v>467.583913</v>
      </c>
      <c r="N26" s="338">
        <v>0.90960465113901667</v>
      </c>
      <c r="O26" s="293">
        <v>510.21696800000001</v>
      </c>
      <c r="P26" s="338">
        <v>0.74599454194000836</v>
      </c>
      <c r="Q26" s="293">
        <v>796.33753900000011</v>
      </c>
      <c r="R26" s="338">
        <v>1.1569565985300405</v>
      </c>
      <c r="S26" s="293">
        <v>701.82547000000011</v>
      </c>
      <c r="T26" s="338">
        <v>1.1083665697855258</v>
      </c>
      <c r="U26" s="293">
        <v>593.06232083000009</v>
      </c>
      <c r="V26" s="338">
        <v>1.10002464848333</v>
      </c>
      <c r="W26" s="339">
        <v>84.502821026144858</v>
      </c>
    </row>
    <row r="27" spans="1:23" ht="17.100000000000001" customHeight="1">
      <c r="A27" s="332">
        <v>22</v>
      </c>
      <c r="B27" s="73" t="s">
        <v>102</v>
      </c>
      <c r="C27" s="293">
        <v>290.46207800000002</v>
      </c>
      <c r="D27" s="338">
        <v>0.84859853427155729</v>
      </c>
      <c r="E27" s="293">
        <v>421.97489699999994</v>
      </c>
      <c r="F27" s="338">
        <v>1.0998091468943771</v>
      </c>
      <c r="G27" s="293">
        <v>631.06133699999998</v>
      </c>
      <c r="H27" s="338">
        <v>1.2801446989282241</v>
      </c>
      <c r="I27" s="293">
        <v>910.52102000000002</v>
      </c>
      <c r="J27" s="338">
        <v>1.3599115305517564</v>
      </c>
      <c r="K27" s="293">
        <v>545.98872499999993</v>
      </c>
      <c r="L27" s="338">
        <v>1.3754344986951077</v>
      </c>
      <c r="M27" s="293">
        <v>610.83670600000005</v>
      </c>
      <c r="N27" s="338">
        <v>1.1882784959371262</v>
      </c>
      <c r="O27" s="293">
        <v>708.32164399999999</v>
      </c>
      <c r="P27" s="338">
        <v>1.0356458399125088</v>
      </c>
      <c r="Q27" s="293">
        <v>766.97525899999994</v>
      </c>
      <c r="R27" s="338">
        <v>1.1142976983398702</v>
      </c>
      <c r="S27" s="293">
        <v>869.04926899999998</v>
      </c>
      <c r="T27" s="338">
        <v>1.3724568264188937</v>
      </c>
      <c r="U27" s="293">
        <v>591.55390819000002</v>
      </c>
      <c r="V27" s="338">
        <v>1.0972268125294935</v>
      </c>
      <c r="W27" s="339">
        <v>68.069087598530615</v>
      </c>
    </row>
    <row r="28" spans="1:23" ht="17.100000000000001" customHeight="1">
      <c r="A28" s="332">
        <v>23</v>
      </c>
      <c r="B28" s="324" t="s">
        <v>88</v>
      </c>
      <c r="C28" s="293">
        <v>358.21597100000002</v>
      </c>
      <c r="D28" s="338">
        <v>1.0465446988341889</v>
      </c>
      <c r="E28" s="293">
        <v>387.64002400000004</v>
      </c>
      <c r="F28" s="338">
        <v>1.0103208677305657</v>
      </c>
      <c r="G28" s="293">
        <v>324.82556</v>
      </c>
      <c r="H28" s="338">
        <v>0.65892757855706163</v>
      </c>
      <c r="I28" s="293">
        <v>640.58345700000007</v>
      </c>
      <c r="J28" s="338">
        <v>0.9567454351081377</v>
      </c>
      <c r="K28" s="293">
        <v>346.28018299999997</v>
      </c>
      <c r="L28" s="338">
        <v>0.87233616392473157</v>
      </c>
      <c r="M28" s="293">
        <v>506.51726500000007</v>
      </c>
      <c r="N28" s="338">
        <v>0.98534283861518113</v>
      </c>
      <c r="O28" s="293">
        <v>485.73903000000001</v>
      </c>
      <c r="P28" s="338">
        <v>0.71020504591927636</v>
      </c>
      <c r="Q28" s="293">
        <v>551.49599000000001</v>
      </c>
      <c r="R28" s="338">
        <v>0.80123929043279374</v>
      </c>
      <c r="S28" s="293">
        <v>547.21451000000002</v>
      </c>
      <c r="T28" s="338">
        <v>0.86419529542803175</v>
      </c>
      <c r="U28" s="293">
        <v>589.21120157999997</v>
      </c>
      <c r="V28" s="338">
        <v>1.0928815103164675</v>
      </c>
      <c r="W28" s="339">
        <v>107.67463048083282</v>
      </c>
    </row>
    <row r="29" spans="1:23" ht="17.100000000000001" customHeight="1">
      <c r="A29" s="332">
        <v>24</v>
      </c>
      <c r="B29" s="331" t="s">
        <v>86</v>
      </c>
      <c r="C29" s="293">
        <v>488.75136399999997</v>
      </c>
      <c r="D29" s="338">
        <v>1.4279099494482865</v>
      </c>
      <c r="E29" s="293">
        <v>625.79785400000003</v>
      </c>
      <c r="F29" s="338">
        <v>1.6310406349505484</v>
      </c>
      <c r="G29" s="293">
        <v>628.58534699999996</v>
      </c>
      <c r="H29" s="338">
        <v>1.2751220089181414</v>
      </c>
      <c r="I29" s="293">
        <v>670.80276900000001</v>
      </c>
      <c r="J29" s="338">
        <v>1.0018795835039003</v>
      </c>
      <c r="K29" s="293">
        <v>319.468118</v>
      </c>
      <c r="L29" s="338">
        <v>0.80479220652477679</v>
      </c>
      <c r="M29" s="293">
        <v>705.84373099999993</v>
      </c>
      <c r="N29" s="338">
        <v>1.3730984382581117</v>
      </c>
      <c r="O29" s="293">
        <v>950.69056</v>
      </c>
      <c r="P29" s="338">
        <v>1.390016430880225</v>
      </c>
      <c r="Q29" s="293">
        <v>551.74318700000003</v>
      </c>
      <c r="R29" s="338">
        <v>0.80159842985079233</v>
      </c>
      <c r="S29" s="293">
        <v>558.23691299999996</v>
      </c>
      <c r="T29" s="338">
        <v>0.88160256194388453</v>
      </c>
      <c r="U29" s="293">
        <v>584.51570347000006</v>
      </c>
      <c r="V29" s="338">
        <v>1.0841722002212351</v>
      </c>
      <c r="W29" s="339">
        <v>104.70746198576806</v>
      </c>
    </row>
    <row r="30" spans="1:23" ht="17.100000000000001" customHeight="1">
      <c r="A30" s="332">
        <v>25</v>
      </c>
      <c r="B30" s="324" t="s">
        <v>97</v>
      </c>
      <c r="C30" s="293">
        <v>543.01432499999999</v>
      </c>
      <c r="D30" s="338">
        <v>1.5864417257369443</v>
      </c>
      <c r="E30" s="293">
        <v>595.72036200000002</v>
      </c>
      <c r="F30" s="338">
        <v>1.552648529039939</v>
      </c>
      <c r="G30" s="293">
        <v>553.97312199999999</v>
      </c>
      <c r="H30" s="338">
        <v>1.1237667622743595</v>
      </c>
      <c r="I30" s="293">
        <v>1105.942391</v>
      </c>
      <c r="J30" s="338">
        <v>1.6517837332814997</v>
      </c>
      <c r="K30" s="293">
        <v>395.52916399999992</v>
      </c>
      <c r="L30" s="338">
        <v>0.99640236601155996</v>
      </c>
      <c r="M30" s="293">
        <v>450.57422599999995</v>
      </c>
      <c r="N30" s="338">
        <v>0.8765152099083493</v>
      </c>
      <c r="O30" s="293">
        <v>755.41380600000002</v>
      </c>
      <c r="P30" s="338">
        <v>1.1044998726544277</v>
      </c>
      <c r="Q30" s="293">
        <v>568.25757399999998</v>
      </c>
      <c r="R30" s="338">
        <v>0.82559130733628849</v>
      </c>
      <c r="S30" s="293">
        <v>591.26248299999997</v>
      </c>
      <c r="T30" s="338">
        <v>0.93375860258474619</v>
      </c>
      <c r="U30" s="293">
        <v>550.60389148000002</v>
      </c>
      <c r="V30" s="338">
        <v>1.0212718476722393</v>
      </c>
      <c r="W30" s="339">
        <v>93.123427802538259</v>
      </c>
    </row>
    <row r="31" spans="1:23" ht="17.100000000000001" customHeight="1">
      <c r="A31" s="332">
        <v>26</v>
      </c>
      <c r="B31" s="324" t="s">
        <v>82</v>
      </c>
      <c r="C31" s="293">
        <v>199.85642999999999</v>
      </c>
      <c r="D31" s="338">
        <v>0.58388989960591708</v>
      </c>
      <c r="E31" s="293">
        <v>351.36665600000003</v>
      </c>
      <c r="F31" s="338">
        <v>0.91578021567119483</v>
      </c>
      <c r="G31" s="293">
        <v>485.60680500000001</v>
      </c>
      <c r="H31" s="338">
        <v>0.98508170400593231</v>
      </c>
      <c r="I31" s="293">
        <v>513.47213199999999</v>
      </c>
      <c r="J31" s="338">
        <v>0.76689791623239345</v>
      </c>
      <c r="K31" s="293">
        <v>442.25048699999996</v>
      </c>
      <c r="L31" s="338">
        <v>1.1141009860313733</v>
      </c>
      <c r="M31" s="293">
        <v>476.86452099999997</v>
      </c>
      <c r="N31" s="338">
        <v>0.92765848910798443</v>
      </c>
      <c r="O31" s="293">
        <v>570.68831900000009</v>
      </c>
      <c r="P31" s="338">
        <v>0.83441045246248724</v>
      </c>
      <c r="Q31" s="293">
        <v>549.13449700000001</v>
      </c>
      <c r="R31" s="338">
        <v>0.79780840242999607</v>
      </c>
      <c r="S31" s="293">
        <v>690.500766</v>
      </c>
      <c r="T31" s="338">
        <v>1.0904818906696245</v>
      </c>
      <c r="U31" s="293">
        <v>532.71545630999992</v>
      </c>
      <c r="V31" s="338">
        <v>0.98809199638400214</v>
      </c>
      <c r="W31" s="339">
        <v>77.149147769374082</v>
      </c>
    </row>
    <row r="32" spans="1:23" ht="17.100000000000001" customHeight="1">
      <c r="A32" s="332">
        <v>27</v>
      </c>
      <c r="B32" s="324" t="s">
        <v>90</v>
      </c>
      <c r="C32" s="293">
        <v>317.33189600000003</v>
      </c>
      <c r="D32" s="338">
        <v>0.92709996319455601</v>
      </c>
      <c r="E32" s="293">
        <v>329.09559400000001</v>
      </c>
      <c r="F32" s="338">
        <v>0.85773430376318904</v>
      </c>
      <c r="G32" s="293">
        <v>429.41745800000001</v>
      </c>
      <c r="H32" s="338">
        <v>0.87109833902870426</v>
      </c>
      <c r="I32" s="293">
        <v>593.44910600000003</v>
      </c>
      <c r="J32" s="338">
        <v>0.88634777706178769</v>
      </c>
      <c r="K32" s="293">
        <v>328.664131</v>
      </c>
      <c r="L32" s="338">
        <v>0.82795846060932532</v>
      </c>
      <c r="M32" s="293">
        <v>507.99563499999999</v>
      </c>
      <c r="N32" s="338">
        <v>0.98821875498167155</v>
      </c>
      <c r="O32" s="293">
        <v>588.68281500000001</v>
      </c>
      <c r="P32" s="338">
        <v>0.86072042771395962</v>
      </c>
      <c r="Q32" s="293">
        <v>520.82064200000002</v>
      </c>
      <c r="R32" s="338">
        <v>0.75667270334791026</v>
      </c>
      <c r="S32" s="293">
        <v>554.60772700000007</v>
      </c>
      <c r="T32" s="338">
        <v>0.8758711249843032</v>
      </c>
      <c r="U32" s="293">
        <v>530.90094367999995</v>
      </c>
      <c r="V32" s="338">
        <v>0.98472639963661335</v>
      </c>
      <c r="W32" s="339">
        <v>95.725486291322426</v>
      </c>
    </row>
    <row r="33" spans="1:23" ht="17.100000000000001" customHeight="1">
      <c r="A33" s="332">
        <v>28</v>
      </c>
      <c r="B33" s="324" t="s">
        <v>92</v>
      </c>
      <c r="C33" s="293">
        <v>202.17269199999998</v>
      </c>
      <c r="D33" s="338">
        <v>0.59065696727865102</v>
      </c>
      <c r="E33" s="293">
        <v>88.577798000000001</v>
      </c>
      <c r="F33" s="338">
        <v>0.23086366782657805</v>
      </c>
      <c r="G33" s="293">
        <v>177.22926200000001</v>
      </c>
      <c r="H33" s="338">
        <v>0.3595198864865039</v>
      </c>
      <c r="I33" s="293">
        <v>625.66339800000003</v>
      </c>
      <c r="J33" s="338">
        <v>0.93446153410537713</v>
      </c>
      <c r="K33" s="293">
        <v>562.67710999999997</v>
      </c>
      <c r="L33" s="338">
        <v>1.4174752577904646</v>
      </c>
      <c r="M33" s="293">
        <v>498.002433</v>
      </c>
      <c r="N33" s="338">
        <v>0.96877868707888271</v>
      </c>
      <c r="O33" s="293">
        <v>467.57744699999995</v>
      </c>
      <c r="P33" s="338">
        <v>0.68365077069769942</v>
      </c>
      <c r="Q33" s="293">
        <v>481.909515</v>
      </c>
      <c r="R33" s="338">
        <v>0.70014078951219894</v>
      </c>
      <c r="S33" s="293">
        <v>407.53107999999997</v>
      </c>
      <c r="T33" s="338">
        <v>0.64359850778939476</v>
      </c>
      <c r="U33" s="293">
        <v>510.32848755999999</v>
      </c>
      <c r="V33" s="338">
        <v>0.94656816901395258</v>
      </c>
      <c r="W33" s="339">
        <v>125.22443381741584</v>
      </c>
    </row>
    <row r="34" spans="1:23" ht="17.100000000000001" customHeight="1">
      <c r="A34" s="332">
        <v>29</v>
      </c>
      <c r="B34" s="324" t="s">
        <v>101</v>
      </c>
      <c r="C34" s="293">
        <v>199.526656</v>
      </c>
      <c r="D34" s="338">
        <v>0.5829264494544627</v>
      </c>
      <c r="E34" s="293">
        <v>312.39334500000001</v>
      </c>
      <c r="F34" s="338">
        <v>0.81420259997108535</v>
      </c>
      <c r="G34" s="293">
        <v>527.59009900000001</v>
      </c>
      <c r="H34" s="338">
        <v>1.0702472625761053</v>
      </c>
      <c r="I34" s="293">
        <v>655.988427</v>
      </c>
      <c r="J34" s="338">
        <v>0.97975357645868433</v>
      </c>
      <c r="K34" s="293">
        <v>398.20828800000004</v>
      </c>
      <c r="L34" s="338">
        <v>1.0031515155949735</v>
      </c>
      <c r="M34" s="293">
        <v>527.52462000000003</v>
      </c>
      <c r="N34" s="338">
        <v>1.0262090602384395</v>
      </c>
      <c r="O34" s="293">
        <v>657.49934800000005</v>
      </c>
      <c r="P34" s="338">
        <v>0.96133793209541818</v>
      </c>
      <c r="Q34" s="293">
        <v>540.30332199999998</v>
      </c>
      <c r="R34" s="338">
        <v>0.78497805639123719</v>
      </c>
      <c r="S34" s="293">
        <v>533.63391999999999</v>
      </c>
      <c r="T34" s="338">
        <v>0.84274798039404819</v>
      </c>
      <c r="U34" s="293">
        <v>490.87802240999997</v>
      </c>
      <c r="V34" s="338">
        <v>0.91049103118546593</v>
      </c>
      <c r="W34" s="339">
        <v>91.987784886313079</v>
      </c>
    </row>
    <row r="35" spans="1:23" ht="17.100000000000001" customHeight="1">
      <c r="A35" s="332">
        <v>30</v>
      </c>
      <c r="B35" s="292" t="s">
        <v>109</v>
      </c>
      <c r="C35" s="293">
        <v>187.152434</v>
      </c>
      <c r="D35" s="338">
        <v>0.54677458162973813</v>
      </c>
      <c r="E35" s="293">
        <v>132.79178100000001</v>
      </c>
      <c r="F35" s="338">
        <v>0.34610024533330241</v>
      </c>
      <c r="G35" s="293">
        <v>196.615994</v>
      </c>
      <c r="H35" s="338">
        <v>0.39884700216328345</v>
      </c>
      <c r="I35" s="293">
        <v>376.94388400000003</v>
      </c>
      <c r="J35" s="338">
        <v>0.56298572241919664</v>
      </c>
      <c r="K35" s="293">
        <v>325.17220199999997</v>
      </c>
      <c r="L35" s="338">
        <v>0.81916172288622691</v>
      </c>
      <c r="M35" s="293">
        <v>208.94916699999999</v>
      </c>
      <c r="N35" s="338">
        <v>0.40647492112249617</v>
      </c>
      <c r="O35" s="293">
        <v>241.89984200000001</v>
      </c>
      <c r="P35" s="338">
        <v>0.35368475206836003</v>
      </c>
      <c r="Q35" s="293">
        <v>528.16487499999994</v>
      </c>
      <c r="R35" s="338">
        <v>0.76734275017398601</v>
      </c>
      <c r="S35" s="293">
        <v>395.09101299999998</v>
      </c>
      <c r="T35" s="338">
        <v>0.62395237783533064</v>
      </c>
      <c r="U35" s="293">
        <v>431.33487909999997</v>
      </c>
      <c r="V35" s="338">
        <v>0.80004913833766444</v>
      </c>
      <c r="W35" s="339">
        <v>109.17354860207868</v>
      </c>
    </row>
    <row r="36" spans="1:23" ht="17.100000000000001" customHeight="1">
      <c r="A36" s="332">
        <v>31</v>
      </c>
      <c r="B36" s="324" t="s">
        <v>110</v>
      </c>
      <c r="C36" s="293">
        <v>345.23357600000003</v>
      </c>
      <c r="D36" s="338">
        <v>1.0086160251698271</v>
      </c>
      <c r="E36" s="293">
        <v>392.60706400000004</v>
      </c>
      <c r="F36" s="338">
        <v>1.0232666520979004</v>
      </c>
      <c r="G36" s="293">
        <v>612.24115900000004</v>
      </c>
      <c r="H36" s="338">
        <v>1.241966871057927</v>
      </c>
      <c r="I36" s="293">
        <v>898.83095100000003</v>
      </c>
      <c r="J36" s="338">
        <v>1.3424517912630956</v>
      </c>
      <c r="K36" s="293">
        <v>318.62808799999999</v>
      </c>
      <c r="L36" s="338">
        <v>0.80267603417719069</v>
      </c>
      <c r="M36" s="293">
        <v>275.21160800000001</v>
      </c>
      <c r="N36" s="338">
        <v>0.53537718412533963</v>
      </c>
      <c r="O36" s="293">
        <v>394.32506799999999</v>
      </c>
      <c r="P36" s="338">
        <v>0.576547560993939</v>
      </c>
      <c r="Q36" s="293">
        <v>414.24816999999996</v>
      </c>
      <c r="R36" s="338">
        <v>0.60183920792222489</v>
      </c>
      <c r="S36" s="293">
        <v>450.42172500000004</v>
      </c>
      <c r="T36" s="338">
        <v>0.71133409036170969</v>
      </c>
      <c r="U36" s="293">
        <v>394.94434510000002</v>
      </c>
      <c r="V36" s="338">
        <v>0.73255119930918711</v>
      </c>
      <c r="W36" s="339">
        <v>87.683236216015118</v>
      </c>
    </row>
    <row r="37" spans="1:23" ht="17.100000000000001" customHeight="1">
      <c r="A37" s="332">
        <v>32</v>
      </c>
      <c r="B37" s="324" t="s">
        <v>87</v>
      </c>
      <c r="C37" s="293">
        <v>209.278075</v>
      </c>
      <c r="D37" s="338">
        <v>0.61141567575018529</v>
      </c>
      <c r="E37" s="293">
        <v>278.30036999999999</v>
      </c>
      <c r="F37" s="338">
        <v>0.72534478872113939</v>
      </c>
      <c r="G37" s="293">
        <v>363.33690000000001</v>
      </c>
      <c r="H37" s="338">
        <v>0.73705007610062845</v>
      </c>
      <c r="I37" s="293">
        <v>432.29936600000002</v>
      </c>
      <c r="J37" s="338">
        <v>0.64566207650386143</v>
      </c>
      <c r="K37" s="293">
        <v>193.500506</v>
      </c>
      <c r="L37" s="338">
        <v>0.48745928126512089</v>
      </c>
      <c r="M37" s="293">
        <v>264.35026399999998</v>
      </c>
      <c r="N37" s="338">
        <v>0.51424829421842611</v>
      </c>
      <c r="O37" s="293">
        <v>317.10615899999999</v>
      </c>
      <c r="P37" s="338">
        <v>0.46364483869842688</v>
      </c>
      <c r="Q37" s="293">
        <v>278.91203199999995</v>
      </c>
      <c r="R37" s="338">
        <v>0.40521650685592225</v>
      </c>
      <c r="S37" s="293">
        <v>324.81693999999999</v>
      </c>
      <c r="T37" s="338">
        <v>0.51297117728718356</v>
      </c>
      <c r="U37" s="293">
        <v>362.12317560999998</v>
      </c>
      <c r="V37" s="338">
        <v>0.67167379374324121</v>
      </c>
      <c r="W37" s="339">
        <v>111.48531096007493</v>
      </c>
    </row>
    <row r="38" spans="1:23" ht="17.100000000000001" customHeight="1">
      <c r="A38" s="332">
        <v>33</v>
      </c>
      <c r="B38" s="324" t="s">
        <v>111</v>
      </c>
      <c r="C38" s="293">
        <v>183.68392299999999</v>
      </c>
      <c r="D38" s="338">
        <v>0.5366411646585052</v>
      </c>
      <c r="E38" s="293">
        <v>227.28529999999995</v>
      </c>
      <c r="F38" s="338">
        <v>0.59238228072754906</v>
      </c>
      <c r="G38" s="293">
        <v>244.00927200000001</v>
      </c>
      <c r="H38" s="338">
        <v>0.49498702855905619</v>
      </c>
      <c r="I38" s="293">
        <v>490.03134100000005</v>
      </c>
      <c r="J38" s="338">
        <v>0.73188784917633176</v>
      </c>
      <c r="K38" s="293">
        <v>188.85315600000001</v>
      </c>
      <c r="L38" s="338">
        <v>0.47575184991200881</v>
      </c>
      <c r="M38" s="293">
        <v>231.97878399999996</v>
      </c>
      <c r="N38" s="338">
        <v>0.45127510811513577</v>
      </c>
      <c r="O38" s="293">
        <v>266.73411600000003</v>
      </c>
      <c r="P38" s="338">
        <v>0.38999525136371599</v>
      </c>
      <c r="Q38" s="293">
        <v>316.74814900000001</v>
      </c>
      <c r="R38" s="338">
        <v>0.46018659564625458</v>
      </c>
      <c r="S38" s="293">
        <v>298.48765900000001</v>
      </c>
      <c r="T38" s="338">
        <v>0.47139033402298963</v>
      </c>
      <c r="U38" s="293">
        <v>329.29999348000001</v>
      </c>
      <c r="V38" s="338">
        <v>0.61079265508967406</v>
      </c>
      <c r="W38" s="339">
        <v>110.32281689073116</v>
      </c>
    </row>
    <row r="39" spans="1:23" ht="17.100000000000001" customHeight="1">
      <c r="A39" s="332">
        <v>34</v>
      </c>
      <c r="B39" s="292" t="s">
        <v>112</v>
      </c>
      <c r="C39" s="293">
        <v>19.930515999999997</v>
      </c>
      <c r="D39" s="338">
        <v>5.8227933853987703E-2</v>
      </c>
      <c r="E39" s="293">
        <v>37.371214000000002</v>
      </c>
      <c r="F39" s="338">
        <v>9.7402009645486606E-2</v>
      </c>
      <c r="G39" s="293">
        <v>80.727594000000011</v>
      </c>
      <c r="H39" s="338">
        <v>0.16376062905012029</v>
      </c>
      <c r="I39" s="293">
        <v>63.138541000000004</v>
      </c>
      <c r="J39" s="338">
        <v>9.4300766310825901E-2</v>
      </c>
      <c r="K39" s="293">
        <v>63.578534999999995</v>
      </c>
      <c r="L39" s="338">
        <v>0.16016468181736604</v>
      </c>
      <c r="M39" s="293">
        <v>121.78803599999999</v>
      </c>
      <c r="N39" s="338">
        <v>0.23691782569663808</v>
      </c>
      <c r="O39" s="293">
        <v>192.26734899999997</v>
      </c>
      <c r="P39" s="338">
        <v>0.28111646993926448</v>
      </c>
      <c r="Q39" s="293">
        <v>345.87170300000002</v>
      </c>
      <c r="R39" s="338">
        <v>0.50249866348529926</v>
      </c>
      <c r="S39" s="293">
        <v>267.163884</v>
      </c>
      <c r="T39" s="338">
        <v>0.42192187422274385</v>
      </c>
      <c r="U39" s="293">
        <v>310.31011301000001</v>
      </c>
      <c r="V39" s="338">
        <v>0.57556981955441822</v>
      </c>
      <c r="W39" s="339">
        <v>116.14972366923668</v>
      </c>
    </row>
    <row r="40" spans="1:23" ht="17.100000000000001" customHeight="1">
      <c r="A40" s="332">
        <v>35</v>
      </c>
      <c r="B40" s="292" t="s">
        <v>113</v>
      </c>
      <c r="C40" s="293">
        <v>102.400389</v>
      </c>
      <c r="D40" s="338">
        <v>0.29916752166951482</v>
      </c>
      <c r="E40" s="293">
        <v>104.78613799999999</v>
      </c>
      <c r="F40" s="338">
        <v>0.2731080778962463</v>
      </c>
      <c r="G40" s="293">
        <v>136.19004000000001</v>
      </c>
      <c r="H40" s="338">
        <v>0.27626943298670636</v>
      </c>
      <c r="I40" s="293">
        <v>339.85285399999998</v>
      </c>
      <c r="J40" s="338">
        <v>0.50758829801153038</v>
      </c>
      <c r="K40" s="293">
        <v>694.09913200000005</v>
      </c>
      <c r="L40" s="338">
        <v>1.7485487299524907</v>
      </c>
      <c r="M40" s="293">
        <v>1031.9054570000001</v>
      </c>
      <c r="N40" s="338">
        <v>2.0073958430279282</v>
      </c>
      <c r="O40" s="293">
        <v>1362.2245369999998</v>
      </c>
      <c r="P40" s="338">
        <v>1.9917253506526948</v>
      </c>
      <c r="Q40" s="293">
        <v>1423.9099099999999</v>
      </c>
      <c r="R40" s="338">
        <v>2.0687232302969658</v>
      </c>
      <c r="S40" s="293">
        <v>373.71560299999999</v>
      </c>
      <c r="T40" s="338">
        <v>0.59019499673108089</v>
      </c>
      <c r="U40" s="293">
        <v>272.31160762000002</v>
      </c>
      <c r="V40" s="338">
        <v>0.50508938087804456</v>
      </c>
      <c r="W40" s="339">
        <v>72.865999020115851</v>
      </c>
    </row>
    <row r="41" spans="1:23" ht="17.100000000000001" customHeight="1">
      <c r="A41" s="333">
        <v>36</v>
      </c>
      <c r="B41" s="334" t="s">
        <v>95</v>
      </c>
      <c r="C41" s="295">
        <v>82.00913700000001</v>
      </c>
      <c r="D41" s="340">
        <v>0.23959352606117254</v>
      </c>
      <c r="E41" s="295">
        <v>98.586764000000002</v>
      </c>
      <c r="F41" s="340">
        <v>0.25695041477767649</v>
      </c>
      <c r="G41" s="295">
        <v>91.038724999999999</v>
      </c>
      <c r="H41" s="340">
        <v>0.18467735919295336</v>
      </c>
      <c r="I41" s="295">
        <v>115.671413</v>
      </c>
      <c r="J41" s="340">
        <v>0.17276140236050161</v>
      </c>
      <c r="K41" s="295">
        <v>111.16394</v>
      </c>
      <c r="L41" s="340">
        <v>0.28004006508902368</v>
      </c>
      <c r="M41" s="295">
        <v>104.80441499999999</v>
      </c>
      <c r="N41" s="340">
        <v>0.20387909141755203</v>
      </c>
      <c r="O41" s="295">
        <v>152.52276700000002</v>
      </c>
      <c r="P41" s="340">
        <v>0.22300542482857535</v>
      </c>
      <c r="Q41" s="295">
        <v>320.517653</v>
      </c>
      <c r="R41" s="340">
        <v>0.46566310819577195</v>
      </c>
      <c r="S41" s="295">
        <v>458.43890700000003</v>
      </c>
      <c r="T41" s="340">
        <v>0.72399532437575342</v>
      </c>
      <c r="U41" s="295">
        <v>209.56088764000003</v>
      </c>
      <c r="V41" s="340">
        <v>0.38869800637380952</v>
      </c>
      <c r="W41" s="341">
        <v>45.711846102102328</v>
      </c>
    </row>
    <row r="42" spans="1:23">
      <c r="A42" s="133" t="s">
        <v>106</v>
      </c>
      <c r="B42" s="132"/>
      <c r="C42" s="132"/>
      <c r="D42" s="132"/>
      <c r="E42" s="155"/>
      <c r="F42" s="155"/>
      <c r="H42" s="155"/>
      <c r="J42" s="155"/>
      <c r="L42" s="155"/>
      <c r="N42" s="155"/>
      <c r="P42" s="155"/>
      <c r="R42" s="155"/>
      <c r="T42" s="155"/>
    </row>
    <row r="43" spans="1:23">
      <c r="A43" s="131" t="s">
        <v>59</v>
      </c>
      <c r="B43" s="309"/>
      <c r="C43" s="310"/>
      <c r="D43" s="310"/>
      <c r="E43" s="310"/>
      <c r="F43" s="310"/>
      <c r="G43" s="310"/>
      <c r="H43" s="310"/>
      <c r="I43" s="310"/>
      <c r="J43" s="310"/>
      <c r="L43" s="138"/>
      <c r="N43" s="138"/>
      <c r="P43" s="138"/>
      <c r="R43" s="138"/>
      <c r="T43" s="138"/>
    </row>
    <row r="44" spans="1:23">
      <c r="A44" s="133" t="s">
        <v>60</v>
      </c>
      <c r="B44" s="132"/>
      <c r="C44" s="132"/>
      <c r="D44" s="132"/>
      <c r="E44" s="132"/>
      <c r="F44" s="132"/>
      <c r="G44" s="132"/>
      <c r="H44" s="132"/>
      <c r="I44" s="132"/>
      <c r="J44" s="134"/>
      <c r="L44" s="156"/>
      <c r="N44" s="156"/>
      <c r="P44" s="156"/>
      <c r="R44" s="156"/>
      <c r="T44" s="156"/>
    </row>
    <row r="46" spans="1:23">
      <c r="B46" s="327"/>
    </row>
    <row r="49" spans="2:2">
      <c r="B49" s="327"/>
    </row>
  </sheetData>
  <mergeCells count="23">
    <mergeCell ref="P4:P5"/>
    <mergeCell ref="R4:R5"/>
    <mergeCell ref="Q4:Q5"/>
    <mergeCell ref="U4:U5"/>
    <mergeCell ref="W4:W5"/>
    <mergeCell ref="T4:T5"/>
    <mergeCell ref="V4:V5"/>
    <mergeCell ref="A4:A5"/>
    <mergeCell ref="C4:C5"/>
    <mergeCell ref="E4:E5"/>
    <mergeCell ref="S4:S5"/>
    <mergeCell ref="D4:D5"/>
    <mergeCell ref="F4:F5"/>
    <mergeCell ref="H4:H5"/>
    <mergeCell ref="M4:M5"/>
    <mergeCell ref="O4:O5"/>
    <mergeCell ref="B4:B5"/>
    <mergeCell ref="L4:L5"/>
    <mergeCell ref="N4:N5"/>
    <mergeCell ref="J4:J5"/>
    <mergeCell ref="G4:G5"/>
    <mergeCell ref="I4:I5"/>
    <mergeCell ref="K4:K5"/>
  </mergeCells>
  <phoneticPr fontId="10" type="noConversion"/>
  <printOptions horizontalCentered="1"/>
  <pageMargins left="0.72" right="0.64" top="0.38" bottom="0.4" header="0.19" footer="0.05"/>
  <pageSetup paperSize="9" scale="74" orientation="landscape" horizontalDpi="300" verticalDpi="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W48"/>
  <sheetViews>
    <sheetView workbookViewId="0">
      <selection activeCell="Y10" sqref="Y10"/>
    </sheetView>
  </sheetViews>
  <sheetFormatPr defaultRowHeight="12.75"/>
  <cols>
    <col min="1" max="1" width="5.85546875" style="146" customWidth="1"/>
    <col min="2" max="2" width="17.85546875" style="146" customWidth="1"/>
    <col min="3" max="3" width="7.7109375" style="146" hidden="1" customWidth="1"/>
    <col min="4" max="4" width="10.7109375" style="146" hidden="1" customWidth="1"/>
    <col min="5" max="5" width="6.5703125" style="146" hidden="1" customWidth="1"/>
    <col min="6" max="6" width="10.7109375" style="146" hidden="1" customWidth="1"/>
    <col min="7" max="7" width="7.5703125" style="146" hidden="1" customWidth="1"/>
    <col min="8" max="8" width="10.7109375" style="146" hidden="1" customWidth="1"/>
    <col min="9" max="9" width="7.5703125" style="146" hidden="1" customWidth="1"/>
    <col min="10" max="10" width="10.7109375" style="146" hidden="1" customWidth="1"/>
    <col min="11" max="11" width="7.140625" style="146" hidden="1" customWidth="1"/>
    <col min="12" max="12" width="10.7109375" style="146" hidden="1" customWidth="1"/>
    <col min="13" max="23" width="10.7109375" style="146" customWidth="1"/>
    <col min="24" max="29" width="13.7109375" style="146" customWidth="1"/>
    <col min="30" max="16384" width="9.140625" style="146"/>
  </cols>
  <sheetData>
    <row r="1" spans="1:23" s="5" customFormat="1" ht="15.75">
      <c r="A1" s="329" t="s">
        <v>114</v>
      </c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</row>
    <row r="2" spans="1:23" s="5" customFormat="1" ht="15">
      <c r="A2" s="298" t="s">
        <v>14</v>
      </c>
      <c r="B2" s="156"/>
      <c r="C2" s="330"/>
      <c r="D2" s="330"/>
    </row>
    <row r="3" spans="1:23" s="5" customFormat="1" ht="17.45" customHeight="1">
      <c r="A3" s="298" t="s">
        <v>41</v>
      </c>
      <c r="B3" s="330"/>
      <c r="C3" s="335"/>
      <c r="D3" s="335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3" ht="15" customHeight="1">
      <c r="A4" s="480" t="s">
        <v>63</v>
      </c>
      <c r="B4" s="476" t="s">
        <v>64</v>
      </c>
      <c r="C4" s="482">
        <v>2005</v>
      </c>
      <c r="D4" s="478" t="s">
        <v>50</v>
      </c>
      <c r="E4" s="482">
        <v>2006</v>
      </c>
      <c r="F4" s="478" t="s">
        <v>50</v>
      </c>
      <c r="G4" s="482">
        <v>2007</v>
      </c>
      <c r="H4" s="478" t="s">
        <v>50</v>
      </c>
      <c r="I4" s="482">
        <v>2008</v>
      </c>
      <c r="J4" s="478" t="s">
        <v>50</v>
      </c>
      <c r="K4" s="482">
        <v>2009</v>
      </c>
      <c r="L4" s="478" t="s">
        <v>50</v>
      </c>
      <c r="M4" s="482">
        <v>2010</v>
      </c>
      <c r="N4" s="478" t="s">
        <v>50</v>
      </c>
      <c r="O4" s="482">
        <v>2011</v>
      </c>
      <c r="P4" s="478" t="s">
        <v>50</v>
      </c>
      <c r="Q4" s="482">
        <v>2012</v>
      </c>
      <c r="R4" s="478" t="s">
        <v>50</v>
      </c>
      <c r="S4" s="482">
        <v>2013</v>
      </c>
      <c r="T4" s="478" t="s">
        <v>50</v>
      </c>
      <c r="U4" s="482">
        <v>2014</v>
      </c>
      <c r="V4" s="478" t="s">
        <v>50</v>
      </c>
      <c r="W4" s="478" t="s">
        <v>49</v>
      </c>
    </row>
    <row r="5" spans="1:23" ht="30" customHeight="1">
      <c r="A5" s="481"/>
      <c r="B5" s="477"/>
      <c r="C5" s="483"/>
      <c r="D5" s="479"/>
      <c r="E5" s="483"/>
      <c r="F5" s="479"/>
      <c r="G5" s="483"/>
      <c r="H5" s="479"/>
      <c r="I5" s="483"/>
      <c r="J5" s="479"/>
      <c r="K5" s="483"/>
      <c r="L5" s="479"/>
      <c r="M5" s="483"/>
      <c r="N5" s="479"/>
      <c r="O5" s="483"/>
      <c r="P5" s="479"/>
      <c r="Q5" s="483"/>
      <c r="R5" s="479"/>
      <c r="S5" s="483"/>
      <c r="T5" s="479"/>
      <c r="U5" s="483"/>
      <c r="V5" s="479"/>
      <c r="W5" s="479"/>
    </row>
    <row r="6" spans="1:23" ht="17.100000000000001" customHeight="1">
      <c r="A6" s="291">
        <v>1</v>
      </c>
      <c r="B6" s="322" t="s">
        <v>70</v>
      </c>
      <c r="C6" s="294">
        <v>12842.524694999998</v>
      </c>
      <c r="D6" s="336">
        <v>35.539121391163917</v>
      </c>
      <c r="E6" s="294">
        <v>13787.003474000001</v>
      </c>
      <c r="F6" s="336">
        <v>30.611503463600737</v>
      </c>
      <c r="G6" s="294">
        <v>16838.245878999998</v>
      </c>
      <c r="H6" s="336">
        <v>27.777609740374942</v>
      </c>
      <c r="I6" s="294">
        <v>19414.212791000002</v>
      </c>
      <c r="J6" s="336">
        <v>22.697292915312588</v>
      </c>
      <c r="K6" s="294">
        <v>13235.754942</v>
      </c>
      <c r="L6" s="336">
        <v>29.132390524076367</v>
      </c>
      <c r="M6" s="294">
        <v>22197.956907</v>
      </c>
      <c r="N6" s="336">
        <v>36.544552019850038</v>
      </c>
      <c r="O6" s="294">
        <v>29132.19756619</v>
      </c>
      <c r="P6" s="336">
        <v>35.265486232642814</v>
      </c>
      <c r="Q6" s="294">
        <v>27462.302395999999</v>
      </c>
      <c r="R6" s="336">
        <v>32.416299598648621</v>
      </c>
      <c r="S6" s="294">
        <v>23244.042792</v>
      </c>
      <c r="T6" s="336">
        <v>30.192257511812858</v>
      </c>
      <c r="U6" s="294">
        <v>12678.683208960001</v>
      </c>
      <c r="V6" s="336">
        <v>23.314206192245422</v>
      </c>
      <c r="W6" s="337">
        <v>54.545946771891494</v>
      </c>
    </row>
    <row r="7" spans="1:23" ht="17.100000000000001" customHeight="1">
      <c r="A7" s="443">
        <v>2</v>
      </c>
      <c r="B7" s="323" t="s">
        <v>71</v>
      </c>
      <c r="C7" s="293">
        <v>1810.4842110000002</v>
      </c>
      <c r="D7" s="338">
        <v>5.01015335221161</v>
      </c>
      <c r="E7" s="293">
        <v>2310.4328730000002</v>
      </c>
      <c r="F7" s="338">
        <v>5.1298909170244036</v>
      </c>
      <c r="G7" s="293">
        <v>3307.5310220000001</v>
      </c>
      <c r="H7" s="338">
        <v>5.4563466167151518</v>
      </c>
      <c r="I7" s="293">
        <v>5601.5478510000003</v>
      </c>
      <c r="J7" s="338">
        <v>6.5488090463408355</v>
      </c>
      <c r="K7" s="293">
        <v>2734.2586450000003</v>
      </c>
      <c r="L7" s="338">
        <v>6.0182053074439512</v>
      </c>
      <c r="M7" s="293">
        <v>4700.393583</v>
      </c>
      <c r="N7" s="338">
        <v>7.7382697212798401</v>
      </c>
      <c r="O7" s="293">
        <v>6268.3337909799993</v>
      </c>
      <c r="P7" s="338">
        <v>7.5880248479423349</v>
      </c>
      <c r="Q7" s="293">
        <v>7901.3808899999995</v>
      </c>
      <c r="R7" s="338">
        <v>9.3267318406115809</v>
      </c>
      <c r="S7" s="293">
        <v>7903.2293680000002</v>
      </c>
      <c r="T7" s="338">
        <v>10.26569854430416</v>
      </c>
      <c r="U7" s="293">
        <v>5408.9171133600003</v>
      </c>
      <c r="V7" s="338">
        <v>9.9461913180796309</v>
      </c>
      <c r="W7" s="339">
        <v>68.439328551700456</v>
      </c>
    </row>
    <row r="8" spans="1:23" ht="17.100000000000001" customHeight="1">
      <c r="A8" s="443">
        <v>3</v>
      </c>
      <c r="B8" s="323" t="s">
        <v>72</v>
      </c>
      <c r="C8" s="293">
        <v>3383.7942659999999</v>
      </c>
      <c r="D8" s="338">
        <v>9.3639746107646804</v>
      </c>
      <c r="E8" s="293">
        <v>4268.2924650000004</v>
      </c>
      <c r="F8" s="338">
        <v>9.4769577611559566</v>
      </c>
      <c r="G8" s="293">
        <v>5829.9742260000003</v>
      </c>
      <c r="H8" s="338">
        <v>9.6175545843668395</v>
      </c>
      <c r="I8" s="293">
        <v>7165.2887549999996</v>
      </c>
      <c r="J8" s="338">
        <v>8.3769895512025787</v>
      </c>
      <c r="K8" s="293">
        <v>3852.1296839999995</v>
      </c>
      <c r="L8" s="338">
        <v>8.478681178024102</v>
      </c>
      <c r="M8" s="293">
        <v>4605.3009689999999</v>
      </c>
      <c r="N8" s="338">
        <v>7.5817185128246756</v>
      </c>
      <c r="O8" s="293">
        <v>6865.7141879400006</v>
      </c>
      <c r="P8" s="338">
        <v>8.3111735261969848</v>
      </c>
      <c r="Q8" s="293">
        <v>6807.2160200000008</v>
      </c>
      <c r="R8" s="338">
        <v>8.0351876821945307</v>
      </c>
      <c r="S8" s="293">
        <v>6772.8268410000001</v>
      </c>
      <c r="T8" s="338">
        <v>8.7973909657733529</v>
      </c>
      <c r="U8" s="293">
        <v>5360.2397541599994</v>
      </c>
      <c r="V8" s="338">
        <v>9.856680919359297</v>
      </c>
      <c r="W8" s="339">
        <v>79.143316077582853</v>
      </c>
    </row>
    <row r="9" spans="1:23" ht="17.100000000000001" customHeight="1">
      <c r="A9" s="443">
        <v>4</v>
      </c>
      <c r="B9" s="323" t="s">
        <v>74</v>
      </c>
      <c r="C9" s="293">
        <v>939.81644200000005</v>
      </c>
      <c r="D9" s="338">
        <v>2.6007542450475913</v>
      </c>
      <c r="E9" s="293">
        <v>1255.1584720000001</v>
      </c>
      <c r="F9" s="338">
        <v>2.7868483521784748</v>
      </c>
      <c r="G9" s="293">
        <v>1445.351312</v>
      </c>
      <c r="H9" s="338">
        <v>2.3843579058639608</v>
      </c>
      <c r="I9" s="293">
        <v>2809.6459089999998</v>
      </c>
      <c r="J9" s="338">
        <v>3.2847768215688702</v>
      </c>
      <c r="K9" s="293">
        <v>1692.8339510000001</v>
      </c>
      <c r="L9" s="338">
        <v>3.7259906948303758</v>
      </c>
      <c r="M9" s="293">
        <v>2567.5886880000003</v>
      </c>
      <c r="N9" s="338">
        <v>4.2270276840029961</v>
      </c>
      <c r="O9" s="293">
        <v>4211.7505636599999</v>
      </c>
      <c r="P9" s="338">
        <v>5.0984630040562546</v>
      </c>
      <c r="Q9" s="293">
        <v>5068.7870849999999</v>
      </c>
      <c r="R9" s="338">
        <v>5.9831589638694487</v>
      </c>
      <c r="S9" s="293">
        <v>3605.2561100000003</v>
      </c>
      <c r="T9" s="338">
        <v>4.6829556219290884</v>
      </c>
      <c r="U9" s="293">
        <v>3971.1113472100001</v>
      </c>
      <c r="V9" s="338">
        <v>7.3022810993330136</v>
      </c>
      <c r="W9" s="339">
        <v>110.14782933715075</v>
      </c>
    </row>
    <row r="10" spans="1:23" ht="17.100000000000001" customHeight="1">
      <c r="A10" s="443">
        <v>5</v>
      </c>
      <c r="B10" s="323" t="s">
        <v>73</v>
      </c>
      <c r="C10" s="293">
        <v>1405.9247400000002</v>
      </c>
      <c r="D10" s="338">
        <v>3.8906158398242101</v>
      </c>
      <c r="E10" s="293">
        <v>2109.1568580000003</v>
      </c>
      <c r="F10" s="338">
        <v>4.6829945742526364</v>
      </c>
      <c r="G10" s="293">
        <v>2920.5059310000001</v>
      </c>
      <c r="H10" s="338">
        <v>4.8178815405554749</v>
      </c>
      <c r="I10" s="293">
        <v>4280.3097349999998</v>
      </c>
      <c r="J10" s="338">
        <v>5.0041402589651351</v>
      </c>
      <c r="K10" s="293">
        <v>2170.3384060000003</v>
      </c>
      <c r="L10" s="338">
        <v>4.7769958185278574</v>
      </c>
      <c r="M10" s="293">
        <v>2788.8318859999999</v>
      </c>
      <c r="N10" s="338">
        <v>4.5912609146657397</v>
      </c>
      <c r="O10" s="293">
        <v>3183.3911546100003</v>
      </c>
      <c r="P10" s="338">
        <v>3.8536000135570312</v>
      </c>
      <c r="Q10" s="293">
        <v>3569.8575449999998</v>
      </c>
      <c r="R10" s="338">
        <v>4.2138335684509682</v>
      </c>
      <c r="S10" s="293">
        <v>4074.2479689999996</v>
      </c>
      <c r="T10" s="338">
        <v>5.2921406550398213</v>
      </c>
      <c r="U10" s="293">
        <v>3067.3944374100001</v>
      </c>
      <c r="V10" s="338">
        <v>5.6404805773666373</v>
      </c>
      <c r="W10" s="339">
        <v>75.287377222719073</v>
      </c>
    </row>
    <row r="11" spans="1:23" ht="17.100000000000001" customHeight="1">
      <c r="A11" s="443">
        <v>6</v>
      </c>
      <c r="B11" s="323" t="s">
        <v>79</v>
      </c>
      <c r="C11" s="293">
        <v>709.98999500000002</v>
      </c>
      <c r="D11" s="338">
        <v>1.9647554681082795</v>
      </c>
      <c r="E11" s="293">
        <v>879.05954099999985</v>
      </c>
      <c r="F11" s="338">
        <v>1.9517899037872373</v>
      </c>
      <c r="G11" s="293">
        <v>1404.506048</v>
      </c>
      <c r="H11" s="338">
        <v>2.3169765520526591</v>
      </c>
      <c r="I11" s="293">
        <v>2808.2293629999999</v>
      </c>
      <c r="J11" s="338">
        <v>3.2831207276630221</v>
      </c>
      <c r="K11" s="293">
        <v>1286.300964</v>
      </c>
      <c r="L11" s="338">
        <v>2.8311964205255604</v>
      </c>
      <c r="M11" s="293">
        <v>1766.757521</v>
      </c>
      <c r="N11" s="338">
        <v>2.9086173292049899</v>
      </c>
      <c r="O11" s="293">
        <v>2591.2290827100001</v>
      </c>
      <c r="P11" s="338">
        <v>3.1367682899414127</v>
      </c>
      <c r="Q11" s="293">
        <v>2904.9738360000001</v>
      </c>
      <c r="R11" s="338">
        <v>3.4290097325462265</v>
      </c>
      <c r="S11" s="293">
        <v>2759.1753749999998</v>
      </c>
      <c r="T11" s="338">
        <v>3.5839605953110913</v>
      </c>
      <c r="U11" s="293">
        <v>1926.5462351900001</v>
      </c>
      <c r="V11" s="338">
        <v>3.5426309992801013</v>
      </c>
      <c r="W11" s="339">
        <v>69.823261422445839</v>
      </c>
    </row>
    <row r="12" spans="1:23" ht="17.100000000000001" customHeight="1">
      <c r="A12" s="443">
        <v>7</v>
      </c>
      <c r="B12" s="323" t="s">
        <v>76</v>
      </c>
      <c r="C12" s="293">
        <v>1030.1729399999999</v>
      </c>
      <c r="D12" s="338">
        <v>2.8507978016819551</v>
      </c>
      <c r="E12" s="293">
        <v>1467.41381</v>
      </c>
      <c r="F12" s="338">
        <v>3.2581222607263234</v>
      </c>
      <c r="G12" s="293">
        <v>1788.7005559999998</v>
      </c>
      <c r="H12" s="338">
        <v>2.9507720901573178</v>
      </c>
      <c r="I12" s="293">
        <v>2432.0651809999999</v>
      </c>
      <c r="J12" s="338">
        <v>2.843344533025816</v>
      </c>
      <c r="K12" s="293">
        <v>1139.7557449999999</v>
      </c>
      <c r="L12" s="338">
        <v>2.5086449251214611</v>
      </c>
      <c r="M12" s="293">
        <v>1390.2716370000001</v>
      </c>
      <c r="N12" s="338">
        <v>2.2888076759914293</v>
      </c>
      <c r="O12" s="293">
        <v>2005.7532567099997</v>
      </c>
      <c r="P12" s="338">
        <v>2.428030487568734</v>
      </c>
      <c r="Q12" s="293">
        <v>2235.2024750000005</v>
      </c>
      <c r="R12" s="338">
        <v>2.638416548198617</v>
      </c>
      <c r="S12" s="293">
        <v>2086.6525459999998</v>
      </c>
      <c r="T12" s="338">
        <v>2.7104041913137054</v>
      </c>
      <c r="U12" s="293">
        <v>1508.55654592</v>
      </c>
      <c r="V12" s="338">
        <v>2.7740103435493437</v>
      </c>
      <c r="W12" s="339">
        <v>72.295531367300299</v>
      </c>
    </row>
    <row r="13" spans="1:23" ht="17.100000000000001" customHeight="1">
      <c r="A13" s="443">
        <v>8</v>
      </c>
      <c r="B13" s="323" t="s">
        <v>77</v>
      </c>
      <c r="C13" s="293">
        <v>647.71431600000005</v>
      </c>
      <c r="D13" s="338">
        <v>1.792419968020837</v>
      </c>
      <c r="E13" s="293">
        <v>802.23473100000001</v>
      </c>
      <c r="F13" s="338">
        <v>1.7812145541951072</v>
      </c>
      <c r="G13" s="293">
        <v>1240.8592020000001</v>
      </c>
      <c r="H13" s="338">
        <v>2.0470126700606239</v>
      </c>
      <c r="I13" s="293">
        <v>1282.6614720000002</v>
      </c>
      <c r="J13" s="338">
        <v>1.499568561165979</v>
      </c>
      <c r="K13" s="293">
        <v>678.32107599999995</v>
      </c>
      <c r="L13" s="338">
        <v>1.4930100000595556</v>
      </c>
      <c r="M13" s="293">
        <v>1214.6306010000001</v>
      </c>
      <c r="N13" s="338">
        <v>1.9996493987763657</v>
      </c>
      <c r="O13" s="293">
        <v>1326.7069399800002</v>
      </c>
      <c r="P13" s="338">
        <v>1.6060225192525812</v>
      </c>
      <c r="Q13" s="293">
        <v>1159.690955</v>
      </c>
      <c r="R13" s="338">
        <v>1.3688906668145386</v>
      </c>
      <c r="S13" s="293">
        <v>1400.578497</v>
      </c>
      <c r="T13" s="338">
        <v>1.8192457751577442</v>
      </c>
      <c r="U13" s="293">
        <v>1463.8883030499999</v>
      </c>
      <c r="V13" s="338">
        <v>2.6918721114196442</v>
      </c>
      <c r="W13" s="339">
        <v>104.52026117676429</v>
      </c>
    </row>
    <row r="14" spans="1:23" ht="17.100000000000001" customHeight="1">
      <c r="A14" s="443">
        <v>9</v>
      </c>
      <c r="B14" s="323" t="s">
        <v>75</v>
      </c>
      <c r="C14" s="293">
        <v>607.70152000000007</v>
      </c>
      <c r="D14" s="338">
        <v>1.6816925489178383</v>
      </c>
      <c r="E14" s="293">
        <v>769.22651900000005</v>
      </c>
      <c r="F14" s="338">
        <v>1.7079258952148746</v>
      </c>
      <c r="G14" s="293">
        <v>972.25429099999997</v>
      </c>
      <c r="H14" s="338">
        <v>1.6039022388599802</v>
      </c>
      <c r="I14" s="293">
        <v>1950.1338599999999</v>
      </c>
      <c r="J14" s="338">
        <v>2.2799152312273212</v>
      </c>
      <c r="K14" s="293">
        <v>952.24413300000003</v>
      </c>
      <c r="L14" s="338">
        <v>2.0959248700493593</v>
      </c>
      <c r="M14" s="293">
        <v>1298.282277</v>
      </c>
      <c r="N14" s="338">
        <v>2.1373653623642408</v>
      </c>
      <c r="O14" s="293">
        <v>1481.2420765300001</v>
      </c>
      <c r="P14" s="338">
        <v>1.7930924002006781</v>
      </c>
      <c r="Q14" s="293">
        <v>1953.7478730000003</v>
      </c>
      <c r="R14" s="338">
        <v>2.3061896077808566</v>
      </c>
      <c r="S14" s="293">
        <v>1852.897254</v>
      </c>
      <c r="T14" s="338">
        <v>2.406773706979799</v>
      </c>
      <c r="U14" s="293">
        <v>1298.15729096</v>
      </c>
      <c r="V14" s="338">
        <v>2.387117514697394</v>
      </c>
      <c r="W14" s="339">
        <v>70.060943107210193</v>
      </c>
    </row>
    <row r="15" spans="1:23" ht="17.100000000000001" customHeight="1">
      <c r="A15" s="443">
        <v>10</v>
      </c>
      <c r="B15" s="323" t="s">
        <v>82</v>
      </c>
      <c r="C15" s="293">
        <v>798.87987799999996</v>
      </c>
      <c r="D15" s="338">
        <v>2.2107404607330774</v>
      </c>
      <c r="E15" s="293">
        <v>989.76078100000007</v>
      </c>
      <c r="F15" s="338">
        <v>2.1975816306171816</v>
      </c>
      <c r="G15" s="293">
        <v>1330.0401160000001</v>
      </c>
      <c r="H15" s="338">
        <v>2.194132069740578</v>
      </c>
      <c r="I15" s="293">
        <v>1682.505885</v>
      </c>
      <c r="J15" s="338">
        <v>1.9670294806537556</v>
      </c>
      <c r="K15" s="293">
        <v>971.50078200000007</v>
      </c>
      <c r="L15" s="338">
        <v>2.1383094730668204</v>
      </c>
      <c r="M15" s="293">
        <v>1106.6580920000001</v>
      </c>
      <c r="N15" s="338">
        <v>1.8218939869429487</v>
      </c>
      <c r="O15" s="293">
        <v>1501.4697700300001</v>
      </c>
      <c r="P15" s="338">
        <v>1.8175786904992945</v>
      </c>
      <c r="Q15" s="293">
        <v>1664.8064370000002</v>
      </c>
      <c r="R15" s="338">
        <v>1.965125263619967</v>
      </c>
      <c r="S15" s="293">
        <v>1729.8613759999998</v>
      </c>
      <c r="T15" s="338">
        <v>2.2469593861661021</v>
      </c>
      <c r="U15" s="293">
        <v>1267.16498798</v>
      </c>
      <c r="V15" s="338">
        <v>2.3301272949608811</v>
      </c>
      <c r="W15" s="339">
        <v>73.252400773875664</v>
      </c>
    </row>
    <row r="16" spans="1:23" ht="17.100000000000001" customHeight="1">
      <c r="A16" s="443">
        <v>11</v>
      </c>
      <c r="B16" s="324" t="s">
        <v>87</v>
      </c>
      <c r="C16" s="293">
        <v>200.013419</v>
      </c>
      <c r="D16" s="338">
        <v>0.55349717804866039</v>
      </c>
      <c r="E16" s="293">
        <v>297.388441</v>
      </c>
      <c r="F16" s="338">
        <v>0.66029629345303542</v>
      </c>
      <c r="G16" s="293">
        <v>380.42049799999995</v>
      </c>
      <c r="H16" s="338">
        <v>0.62756965343177751</v>
      </c>
      <c r="I16" s="293">
        <v>723.92039699999998</v>
      </c>
      <c r="J16" s="338">
        <v>0.84634043496707934</v>
      </c>
      <c r="K16" s="293">
        <v>410.33541199999996</v>
      </c>
      <c r="L16" s="338">
        <v>0.90316355361860801</v>
      </c>
      <c r="M16" s="293">
        <v>637.53059399999995</v>
      </c>
      <c r="N16" s="338">
        <v>1.049568212709338</v>
      </c>
      <c r="O16" s="293">
        <v>822.84286818999999</v>
      </c>
      <c r="P16" s="338">
        <v>0.9960784377440921</v>
      </c>
      <c r="Q16" s="293">
        <v>912.17761299999995</v>
      </c>
      <c r="R16" s="338">
        <v>1.0767277398596802</v>
      </c>
      <c r="S16" s="293">
        <v>966.68258399999991</v>
      </c>
      <c r="T16" s="338">
        <v>1.2556477274408495</v>
      </c>
      <c r="U16" s="293">
        <v>1032.1876416800001</v>
      </c>
      <c r="V16" s="338">
        <v>1.8980390242898906</v>
      </c>
      <c r="W16" s="339">
        <v>106.77627369771669</v>
      </c>
    </row>
    <row r="17" spans="1:23" ht="17.100000000000001" customHeight="1">
      <c r="A17" s="443">
        <v>12</v>
      </c>
      <c r="B17" s="331" t="s">
        <v>86</v>
      </c>
      <c r="C17" s="293">
        <v>211.84940999999998</v>
      </c>
      <c r="D17" s="338">
        <v>0.58625091852598965</v>
      </c>
      <c r="E17" s="293">
        <v>446.09761700000001</v>
      </c>
      <c r="F17" s="338">
        <v>0.99047764611446953</v>
      </c>
      <c r="G17" s="293">
        <v>778.88062400000013</v>
      </c>
      <c r="H17" s="338">
        <v>1.2848988049755583</v>
      </c>
      <c r="I17" s="293">
        <v>1171.0799549999999</v>
      </c>
      <c r="J17" s="338">
        <v>1.3691178237321135</v>
      </c>
      <c r="K17" s="293">
        <v>488.11952400000007</v>
      </c>
      <c r="L17" s="338">
        <v>1.0743692866714205</v>
      </c>
      <c r="M17" s="293">
        <v>682.19542100000001</v>
      </c>
      <c r="N17" s="338">
        <v>1.1231000292002684</v>
      </c>
      <c r="O17" s="293">
        <v>1125.7191806800001</v>
      </c>
      <c r="P17" s="338">
        <v>1.3627202059815107</v>
      </c>
      <c r="Q17" s="293">
        <v>930.01811799999996</v>
      </c>
      <c r="R17" s="338">
        <v>1.0977865406379945</v>
      </c>
      <c r="S17" s="293">
        <v>897.21611000000007</v>
      </c>
      <c r="T17" s="338">
        <v>1.1654160198926473</v>
      </c>
      <c r="U17" s="293">
        <v>847.34470131</v>
      </c>
      <c r="V17" s="338">
        <v>1.5581404438188826</v>
      </c>
      <c r="W17" s="339">
        <v>94.441538874062331</v>
      </c>
    </row>
    <row r="18" spans="1:23" ht="17.100000000000001" customHeight="1">
      <c r="A18" s="443">
        <v>13</v>
      </c>
      <c r="B18" s="324" t="s">
        <v>81</v>
      </c>
      <c r="C18" s="293">
        <v>464.12817700000005</v>
      </c>
      <c r="D18" s="338">
        <v>1.2843820055011868</v>
      </c>
      <c r="E18" s="293">
        <v>641.25720100000001</v>
      </c>
      <c r="F18" s="338">
        <v>1.4237935796918486</v>
      </c>
      <c r="G18" s="293">
        <v>881.02499699999998</v>
      </c>
      <c r="H18" s="338">
        <v>1.4534036807659687</v>
      </c>
      <c r="I18" s="293">
        <v>1283.690666</v>
      </c>
      <c r="J18" s="338">
        <v>1.5007717991203662</v>
      </c>
      <c r="K18" s="293">
        <v>677.54031600000008</v>
      </c>
      <c r="L18" s="338">
        <v>1.4912915181652286</v>
      </c>
      <c r="M18" s="293">
        <v>837.88455199999999</v>
      </c>
      <c r="N18" s="338">
        <v>1.3794114352720841</v>
      </c>
      <c r="O18" s="293">
        <v>1186.8420033899999</v>
      </c>
      <c r="P18" s="338">
        <v>1.4367113993297738</v>
      </c>
      <c r="Q18" s="293">
        <v>1121.953317</v>
      </c>
      <c r="R18" s="338">
        <v>1.3243454367055172</v>
      </c>
      <c r="S18" s="293">
        <v>1062.282389</v>
      </c>
      <c r="T18" s="338">
        <v>1.3798246598474839</v>
      </c>
      <c r="U18" s="293">
        <v>763.64189876</v>
      </c>
      <c r="V18" s="338">
        <v>1.4042234821473103</v>
      </c>
      <c r="W18" s="339">
        <v>71.886901888571174</v>
      </c>
    </row>
    <row r="19" spans="1:23" ht="17.100000000000001" customHeight="1">
      <c r="A19" s="443">
        <v>14</v>
      </c>
      <c r="B19" s="324" t="s">
        <v>88</v>
      </c>
      <c r="C19" s="293">
        <v>502.69697000000002</v>
      </c>
      <c r="D19" s="338">
        <v>1.3911134347871534</v>
      </c>
      <c r="E19" s="293">
        <v>620.58748600000001</v>
      </c>
      <c r="F19" s="338">
        <v>1.3779002821738371</v>
      </c>
      <c r="G19" s="293">
        <v>886.42904600000008</v>
      </c>
      <c r="H19" s="338">
        <v>1.4623185977483297</v>
      </c>
      <c r="I19" s="293">
        <v>1375.7875730000001</v>
      </c>
      <c r="J19" s="338">
        <v>1.6084429417660437</v>
      </c>
      <c r="K19" s="293">
        <v>651.10333500000002</v>
      </c>
      <c r="L19" s="338">
        <v>1.4331027364792173</v>
      </c>
      <c r="M19" s="293">
        <v>820.97691499999996</v>
      </c>
      <c r="N19" s="338">
        <v>1.3515763501573637</v>
      </c>
      <c r="O19" s="293">
        <v>1128.5514843200001</v>
      </c>
      <c r="P19" s="338">
        <v>1.3661488029761639</v>
      </c>
      <c r="Q19" s="293">
        <v>1149.5912920000001</v>
      </c>
      <c r="R19" s="338">
        <v>1.3569690989528043</v>
      </c>
      <c r="S19" s="293">
        <v>1132.4476339999999</v>
      </c>
      <c r="T19" s="338">
        <v>1.4709640181930361</v>
      </c>
      <c r="U19" s="293">
        <v>691.69417321999993</v>
      </c>
      <c r="V19" s="338">
        <v>1.2719223527116266</v>
      </c>
      <c r="W19" s="339">
        <v>61.07957246348046</v>
      </c>
    </row>
    <row r="20" spans="1:23" ht="17.100000000000001" customHeight="1">
      <c r="A20" s="443">
        <v>15</v>
      </c>
      <c r="B20" s="324" t="s">
        <v>84</v>
      </c>
      <c r="C20" s="293">
        <v>593.93793100000005</v>
      </c>
      <c r="D20" s="338">
        <v>1.6436045660744389</v>
      </c>
      <c r="E20" s="293">
        <v>825.13364300000001</v>
      </c>
      <c r="F20" s="338">
        <v>1.8320573733270964</v>
      </c>
      <c r="G20" s="293">
        <v>1154.5998239999999</v>
      </c>
      <c r="H20" s="338">
        <v>1.9047128511988629</v>
      </c>
      <c r="I20" s="293">
        <v>1376.03305</v>
      </c>
      <c r="J20" s="338">
        <v>1.6087299306557274</v>
      </c>
      <c r="K20" s="293">
        <v>622.14888800000006</v>
      </c>
      <c r="L20" s="338">
        <v>1.3693729181870986</v>
      </c>
      <c r="M20" s="293">
        <v>747.92940699999997</v>
      </c>
      <c r="N20" s="338">
        <v>1.2313180548912528</v>
      </c>
      <c r="O20" s="293">
        <v>1181.2747587399999</v>
      </c>
      <c r="P20" s="338">
        <v>1.4299720660161008</v>
      </c>
      <c r="Q20" s="293">
        <v>1251.7792469999999</v>
      </c>
      <c r="R20" s="338">
        <v>1.4775910088308233</v>
      </c>
      <c r="S20" s="293">
        <v>999.40234800000007</v>
      </c>
      <c r="T20" s="338">
        <v>1.2981482317315127</v>
      </c>
      <c r="U20" s="293">
        <v>687.70273626999995</v>
      </c>
      <c r="V20" s="338">
        <v>1.2645826958622557</v>
      </c>
      <c r="W20" s="339">
        <v>68.811398897173675</v>
      </c>
    </row>
    <row r="21" spans="1:23" ht="17.100000000000001" customHeight="1">
      <c r="A21" s="443">
        <v>16</v>
      </c>
      <c r="B21" s="323" t="s">
        <v>80</v>
      </c>
      <c r="C21" s="293">
        <v>321.34366199999999</v>
      </c>
      <c r="D21" s="338">
        <v>0.88925438598108519</v>
      </c>
      <c r="E21" s="293">
        <v>367.94244900000001</v>
      </c>
      <c r="F21" s="338">
        <v>0.81694848146008658</v>
      </c>
      <c r="G21" s="293">
        <v>464.87411599999996</v>
      </c>
      <c r="H21" s="338">
        <v>0.7668905576889391</v>
      </c>
      <c r="I21" s="293">
        <v>649.935203</v>
      </c>
      <c r="J21" s="338">
        <v>0.7598438235570768</v>
      </c>
      <c r="K21" s="293">
        <v>476.788816</v>
      </c>
      <c r="L21" s="338">
        <v>1.0494299755541658</v>
      </c>
      <c r="M21" s="293">
        <v>680.74864400000001</v>
      </c>
      <c r="N21" s="338">
        <v>1.1207181966037312</v>
      </c>
      <c r="O21" s="293">
        <v>812.34831176</v>
      </c>
      <c r="P21" s="338">
        <v>0.9833744309674326</v>
      </c>
      <c r="Q21" s="293">
        <v>1021.578812</v>
      </c>
      <c r="R21" s="338">
        <v>1.2058641098587204</v>
      </c>
      <c r="S21" s="293">
        <v>838.56833099999994</v>
      </c>
      <c r="T21" s="338">
        <v>1.089236980733705</v>
      </c>
      <c r="U21" s="293">
        <v>656.37569067000004</v>
      </c>
      <c r="V21" s="338">
        <v>1.2069769344061982</v>
      </c>
      <c r="W21" s="339">
        <v>78.273369790541267</v>
      </c>
    </row>
    <row r="22" spans="1:23" ht="17.100000000000001" customHeight="1">
      <c r="A22" s="443">
        <v>17</v>
      </c>
      <c r="B22" s="323" t="s">
        <v>95</v>
      </c>
      <c r="C22" s="293">
        <v>548.16357600000003</v>
      </c>
      <c r="D22" s="338">
        <v>1.5169331834933655</v>
      </c>
      <c r="E22" s="293">
        <v>848.670255</v>
      </c>
      <c r="F22" s="338">
        <v>1.8843160879287248</v>
      </c>
      <c r="G22" s="293">
        <v>1406.621087</v>
      </c>
      <c r="H22" s="338">
        <v>2.3204656760593911</v>
      </c>
      <c r="I22" s="293">
        <v>2795.7696900000001</v>
      </c>
      <c r="J22" s="338">
        <v>3.2685540362007188</v>
      </c>
      <c r="K22" s="293">
        <v>519.50603899999999</v>
      </c>
      <c r="L22" s="338">
        <v>1.1434521773849904</v>
      </c>
      <c r="M22" s="293">
        <v>801.71797700000002</v>
      </c>
      <c r="N22" s="338">
        <v>1.319870312320786</v>
      </c>
      <c r="O22" s="293">
        <v>1014.1431851499999</v>
      </c>
      <c r="P22" s="338">
        <v>1.2276537824713516</v>
      </c>
      <c r="Q22" s="293">
        <v>1197.821091</v>
      </c>
      <c r="R22" s="338">
        <v>1.4138991986735883</v>
      </c>
      <c r="S22" s="293">
        <v>984.97282200000006</v>
      </c>
      <c r="T22" s="338">
        <v>1.2794053663589131</v>
      </c>
      <c r="U22" s="293">
        <v>612.55680127000005</v>
      </c>
      <c r="V22" s="338">
        <v>1.1264005365461403</v>
      </c>
      <c r="W22" s="339">
        <v>62.190223688222744</v>
      </c>
    </row>
    <row r="23" spans="1:23" ht="17.100000000000001" customHeight="1">
      <c r="A23" s="443">
        <v>18</v>
      </c>
      <c r="B23" s="323" t="s">
        <v>83</v>
      </c>
      <c r="C23" s="293">
        <v>233.50779900000001</v>
      </c>
      <c r="D23" s="338">
        <v>0.64618618313231169</v>
      </c>
      <c r="E23" s="293">
        <v>354.87889300000001</v>
      </c>
      <c r="F23" s="338">
        <v>0.78794325994874947</v>
      </c>
      <c r="G23" s="293">
        <v>429.300816</v>
      </c>
      <c r="H23" s="338">
        <v>0.70820622372220154</v>
      </c>
      <c r="I23" s="293">
        <v>660.17764599999998</v>
      </c>
      <c r="J23" s="338">
        <v>0.77181833580962422</v>
      </c>
      <c r="K23" s="293">
        <v>372.16151299999996</v>
      </c>
      <c r="L23" s="338">
        <v>0.81914137744747639</v>
      </c>
      <c r="M23" s="293">
        <v>468.59939800000006</v>
      </c>
      <c r="N23" s="338">
        <v>0.77145636188171984</v>
      </c>
      <c r="O23" s="293">
        <v>685.31485294000004</v>
      </c>
      <c r="P23" s="338">
        <v>0.8295962381989973</v>
      </c>
      <c r="Q23" s="293">
        <v>747.02573099999995</v>
      </c>
      <c r="R23" s="338">
        <v>0.8817836740273689</v>
      </c>
      <c r="S23" s="293">
        <v>863.45881899999995</v>
      </c>
      <c r="T23" s="338">
        <v>1.1215678463243215</v>
      </c>
      <c r="U23" s="293">
        <v>607.32919358000004</v>
      </c>
      <c r="V23" s="338">
        <v>1.1167877461981097</v>
      </c>
      <c r="W23" s="339">
        <v>70.336787373758952</v>
      </c>
    </row>
    <row r="24" spans="1:23" ht="17.100000000000001" customHeight="1">
      <c r="A24" s="443">
        <v>19</v>
      </c>
      <c r="B24" s="323" t="s">
        <v>90</v>
      </c>
      <c r="C24" s="293">
        <v>458.43938800000001</v>
      </c>
      <c r="D24" s="338">
        <v>1.268639418459993</v>
      </c>
      <c r="E24" s="293">
        <v>547.20685700000001</v>
      </c>
      <c r="F24" s="338">
        <v>1.2149721025276339</v>
      </c>
      <c r="G24" s="293">
        <v>800.36419899999999</v>
      </c>
      <c r="H24" s="338">
        <v>1.320339691542153</v>
      </c>
      <c r="I24" s="293">
        <v>1031.1978610000001</v>
      </c>
      <c r="J24" s="338">
        <v>1.205580682396302</v>
      </c>
      <c r="K24" s="293">
        <v>612.20685600000002</v>
      </c>
      <c r="L24" s="338">
        <v>1.3474901347647652</v>
      </c>
      <c r="M24" s="293">
        <v>697.58844799999997</v>
      </c>
      <c r="N24" s="338">
        <v>1.1484416080807582</v>
      </c>
      <c r="O24" s="293">
        <v>713.30592792000004</v>
      </c>
      <c r="P24" s="338">
        <v>0.86348035789512656</v>
      </c>
      <c r="Q24" s="293">
        <v>734.28369699999996</v>
      </c>
      <c r="R24" s="338">
        <v>0.86674307088768709</v>
      </c>
      <c r="S24" s="293">
        <v>968.61442600000009</v>
      </c>
      <c r="T24" s="338">
        <v>1.2581570444154431</v>
      </c>
      <c r="U24" s="293">
        <v>606.26210429000002</v>
      </c>
      <c r="V24" s="338">
        <v>1.1148255282514528</v>
      </c>
      <c r="W24" s="339">
        <v>62.590654032856619</v>
      </c>
    </row>
    <row r="25" spans="1:23" ht="17.100000000000001" customHeight="1">
      <c r="A25" s="443">
        <v>20</v>
      </c>
      <c r="B25" s="323" t="s">
        <v>103</v>
      </c>
      <c r="C25" s="293">
        <v>128.25841700000001</v>
      </c>
      <c r="D25" s="338">
        <v>0.35492954535459609</v>
      </c>
      <c r="E25" s="293">
        <v>179.748592</v>
      </c>
      <c r="F25" s="338">
        <v>0.39909866251661724</v>
      </c>
      <c r="G25" s="293">
        <v>240.92414200000002</v>
      </c>
      <c r="H25" s="338">
        <v>0.3974461972821674</v>
      </c>
      <c r="I25" s="293">
        <v>280.50479299999995</v>
      </c>
      <c r="J25" s="338">
        <v>0.32794012919347332</v>
      </c>
      <c r="K25" s="293">
        <v>259.81982000000005</v>
      </c>
      <c r="L25" s="338">
        <v>0.57187311908567895</v>
      </c>
      <c r="M25" s="293">
        <v>261.26744000000002</v>
      </c>
      <c r="N25" s="338">
        <v>0.43012524045229467</v>
      </c>
      <c r="O25" s="293">
        <v>272.11112054</v>
      </c>
      <c r="P25" s="338">
        <v>0.32939948843026445</v>
      </c>
      <c r="Q25" s="293">
        <v>382.46968099999998</v>
      </c>
      <c r="R25" s="338">
        <v>0.45146439609890199</v>
      </c>
      <c r="S25" s="293">
        <v>361.96169399999997</v>
      </c>
      <c r="T25" s="338">
        <v>0.4701609256381723</v>
      </c>
      <c r="U25" s="293">
        <v>587.73440688999995</v>
      </c>
      <c r="V25" s="338">
        <v>1.0807558578975263</v>
      </c>
      <c r="W25" s="339">
        <v>162.37475308367851</v>
      </c>
    </row>
    <row r="26" spans="1:23" ht="17.100000000000001" customHeight="1">
      <c r="A26" s="443">
        <v>21</v>
      </c>
      <c r="B26" s="323" t="s">
        <v>93</v>
      </c>
      <c r="C26" s="293">
        <v>314.00259799999998</v>
      </c>
      <c r="D26" s="338">
        <v>0.86893945797180683</v>
      </c>
      <c r="E26" s="293">
        <v>372.63151999999997</v>
      </c>
      <c r="F26" s="338">
        <v>0.82735970050621643</v>
      </c>
      <c r="G26" s="293">
        <v>562.00641299999995</v>
      </c>
      <c r="H26" s="338">
        <v>0.92712714400801399</v>
      </c>
      <c r="I26" s="293">
        <v>725.44237799999996</v>
      </c>
      <c r="J26" s="338">
        <v>0.84811979367404433</v>
      </c>
      <c r="K26" s="293">
        <v>464.006215</v>
      </c>
      <c r="L26" s="338">
        <v>1.0212949937660263</v>
      </c>
      <c r="M26" s="293">
        <v>588.29346999999996</v>
      </c>
      <c r="N26" s="338">
        <v>0.96850901222236019</v>
      </c>
      <c r="O26" s="293">
        <v>664.61812300999998</v>
      </c>
      <c r="P26" s="338">
        <v>0.80454216382823229</v>
      </c>
      <c r="Q26" s="293">
        <v>708.519319</v>
      </c>
      <c r="R26" s="338">
        <v>0.8363309887476813</v>
      </c>
      <c r="S26" s="293">
        <v>692.97109999999998</v>
      </c>
      <c r="T26" s="338">
        <v>0.90011716492989569</v>
      </c>
      <c r="U26" s="293">
        <v>553.26595055999996</v>
      </c>
      <c r="V26" s="338">
        <v>1.0173735109485844</v>
      </c>
      <c r="W26" s="339">
        <v>79.839686035968882</v>
      </c>
    </row>
    <row r="27" spans="1:23" ht="17.100000000000001" customHeight="1">
      <c r="A27" s="443">
        <v>22</v>
      </c>
      <c r="B27" s="323" t="s">
        <v>100</v>
      </c>
      <c r="C27" s="293">
        <v>252.463132</v>
      </c>
      <c r="D27" s="338">
        <v>0.69864128027993189</v>
      </c>
      <c r="E27" s="293">
        <v>283.20892599999996</v>
      </c>
      <c r="F27" s="338">
        <v>0.62881329039488443</v>
      </c>
      <c r="G27" s="293">
        <v>429.81216799999999</v>
      </c>
      <c r="H27" s="338">
        <v>0.70904978761822912</v>
      </c>
      <c r="I27" s="293">
        <v>1171.550624</v>
      </c>
      <c r="J27" s="338">
        <v>1.3696680861751063</v>
      </c>
      <c r="K27" s="293">
        <v>437.96822200000003</v>
      </c>
      <c r="L27" s="338">
        <v>0.96398439955638882</v>
      </c>
      <c r="M27" s="293">
        <v>508.232708</v>
      </c>
      <c r="N27" s="338">
        <v>0.83670477934112575</v>
      </c>
      <c r="O27" s="293">
        <v>790.02816473999997</v>
      </c>
      <c r="P27" s="338">
        <v>0.95635515665227089</v>
      </c>
      <c r="Q27" s="293">
        <v>764.323305</v>
      </c>
      <c r="R27" s="338">
        <v>0.90220160304979014</v>
      </c>
      <c r="S27" s="293">
        <v>904.25565600000004</v>
      </c>
      <c r="T27" s="338">
        <v>1.1745598589184214</v>
      </c>
      <c r="U27" s="293">
        <v>522.99367706999999</v>
      </c>
      <c r="V27" s="338">
        <v>0.96170731798343989</v>
      </c>
      <c r="W27" s="339">
        <v>57.836926271877253</v>
      </c>
    </row>
    <row r="28" spans="1:23" ht="17.100000000000001" customHeight="1">
      <c r="A28" s="443">
        <v>23</v>
      </c>
      <c r="B28" s="323" t="s">
        <v>92</v>
      </c>
      <c r="C28" s="293">
        <v>648.51759000000004</v>
      </c>
      <c r="D28" s="338">
        <v>1.7946428683363398</v>
      </c>
      <c r="E28" s="293">
        <v>935.41564600000004</v>
      </c>
      <c r="F28" s="338">
        <v>2.0769182615667861</v>
      </c>
      <c r="G28" s="293">
        <v>1564.922282</v>
      </c>
      <c r="H28" s="338">
        <v>2.5816109787081096</v>
      </c>
      <c r="I28" s="293">
        <v>2046.1879769999998</v>
      </c>
      <c r="J28" s="338">
        <v>2.3922127759560667</v>
      </c>
      <c r="K28" s="293">
        <v>567.64027800000008</v>
      </c>
      <c r="L28" s="338">
        <v>1.2493974335696247</v>
      </c>
      <c r="M28" s="293">
        <v>786.04327599999999</v>
      </c>
      <c r="N28" s="338">
        <v>1.2940650128290359</v>
      </c>
      <c r="O28" s="293">
        <v>1235.9645869899998</v>
      </c>
      <c r="P28" s="338">
        <v>1.4961759073443748</v>
      </c>
      <c r="Q28" s="293">
        <v>1549.6648340000002</v>
      </c>
      <c r="R28" s="338">
        <v>1.8292129629943537</v>
      </c>
      <c r="S28" s="293">
        <v>830.57728800000007</v>
      </c>
      <c r="T28" s="338">
        <v>1.0788572189081502</v>
      </c>
      <c r="U28" s="293">
        <v>478.28620525999997</v>
      </c>
      <c r="V28" s="338">
        <v>0.87949694968780068</v>
      </c>
      <c r="W28" s="339">
        <v>57.584792188538628</v>
      </c>
    </row>
    <row r="29" spans="1:23" ht="17.100000000000001" customHeight="1">
      <c r="A29" s="443">
        <v>24</v>
      </c>
      <c r="B29" s="324" t="s">
        <v>91</v>
      </c>
      <c r="C29" s="293">
        <v>304.03574199999997</v>
      </c>
      <c r="D29" s="338">
        <v>0.84135817518788858</v>
      </c>
      <c r="E29" s="293">
        <v>382.774587</v>
      </c>
      <c r="F29" s="338">
        <v>0.84988051376252527</v>
      </c>
      <c r="G29" s="293">
        <v>523.48219800000004</v>
      </c>
      <c r="H29" s="338">
        <v>0.86357476346231277</v>
      </c>
      <c r="I29" s="293">
        <v>742.46670300000005</v>
      </c>
      <c r="J29" s="338">
        <v>0.86802305194005092</v>
      </c>
      <c r="K29" s="293">
        <v>306.00554399999999</v>
      </c>
      <c r="L29" s="338">
        <v>0.67352962104580749</v>
      </c>
      <c r="M29" s="293">
        <v>442.57040499999999</v>
      </c>
      <c r="N29" s="338">
        <v>0.72860476555247145</v>
      </c>
      <c r="O29" s="293">
        <v>603.91119058000004</v>
      </c>
      <c r="P29" s="338">
        <v>0.73105441938423743</v>
      </c>
      <c r="Q29" s="293">
        <v>588.32516299999997</v>
      </c>
      <c r="R29" s="338">
        <v>0.69445469175263341</v>
      </c>
      <c r="S29" s="293">
        <v>663.802144</v>
      </c>
      <c r="T29" s="338">
        <v>0.86222889227511279</v>
      </c>
      <c r="U29" s="293">
        <v>426.81420785000006</v>
      </c>
      <c r="V29" s="338">
        <v>0.78484762838482802</v>
      </c>
      <c r="W29" s="339">
        <v>64.298407546270298</v>
      </c>
    </row>
    <row r="30" spans="1:23" ht="17.100000000000001" customHeight="1">
      <c r="A30" s="443">
        <v>25</v>
      </c>
      <c r="B30" s="323" t="s">
        <v>85</v>
      </c>
      <c r="C30" s="293">
        <v>186.43300499999998</v>
      </c>
      <c r="D30" s="338">
        <v>0.51591609542273653</v>
      </c>
      <c r="E30" s="293">
        <v>965.67826700000001</v>
      </c>
      <c r="F30" s="338">
        <v>2.1441108411078114</v>
      </c>
      <c r="G30" s="293">
        <v>1686.5520630000001</v>
      </c>
      <c r="H30" s="338">
        <v>2.7822604177116648</v>
      </c>
      <c r="I30" s="293">
        <v>3118.8523449999998</v>
      </c>
      <c r="J30" s="338">
        <v>3.6462722437497437</v>
      </c>
      <c r="K30" s="293">
        <v>2033.942155</v>
      </c>
      <c r="L30" s="338">
        <v>4.4767825804039783</v>
      </c>
      <c r="M30" s="293">
        <v>766.218298</v>
      </c>
      <c r="N30" s="338">
        <v>1.2614271019235994</v>
      </c>
      <c r="O30" s="293">
        <v>1675.9468074500001</v>
      </c>
      <c r="P30" s="338">
        <v>2.0287889003390194</v>
      </c>
      <c r="Q30" s="293">
        <v>1495.244905</v>
      </c>
      <c r="R30" s="338">
        <v>1.7649760793870219</v>
      </c>
      <c r="S30" s="293">
        <v>683.564255</v>
      </c>
      <c r="T30" s="338">
        <v>0.88789838314760361</v>
      </c>
      <c r="U30" s="293">
        <v>375.79507687</v>
      </c>
      <c r="V30" s="338">
        <v>0.69103106085861188</v>
      </c>
      <c r="W30" s="339">
        <v>54.975823285259409</v>
      </c>
    </row>
    <row r="31" spans="1:23" ht="17.100000000000001" customHeight="1">
      <c r="A31" s="443">
        <v>26</v>
      </c>
      <c r="B31" s="323" t="s">
        <v>115</v>
      </c>
      <c r="C31" s="293">
        <v>547.42429500000003</v>
      </c>
      <c r="D31" s="338">
        <v>1.5148873710207282</v>
      </c>
      <c r="E31" s="293">
        <v>565.01725899999997</v>
      </c>
      <c r="F31" s="338">
        <v>1.2545168218380542</v>
      </c>
      <c r="G31" s="293">
        <v>610.41270800000007</v>
      </c>
      <c r="H31" s="338">
        <v>1.0069817310683213</v>
      </c>
      <c r="I31" s="293">
        <v>696.22486000000004</v>
      </c>
      <c r="J31" s="338">
        <v>0.81396138759064951</v>
      </c>
      <c r="K31" s="293">
        <v>451.27935300000001</v>
      </c>
      <c r="L31" s="338">
        <v>0.9932826955968066</v>
      </c>
      <c r="M31" s="293">
        <v>358.86711499999996</v>
      </c>
      <c r="N31" s="338">
        <v>0.59080382970720058</v>
      </c>
      <c r="O31" s="293">
        <v>638.57474997999998</v>
      </c>
      <c r="P31" s="338">
        <v>0.77301580159777183</v>
      </c>
      <c r="Q31" s="293">
        <v>544.00533700000005</v>
      </c>
      <c r="R31" s="338">
        <v>0.64213989537979788</v>
      </c>
      <c r="S31" s="293">
        <v>481.32965199999995</v>
      </c>
      <c r="T31" s="338">
        <v>0.62521089516566175</v>
      </c>
      <c r="U31" s="293">
        <v>371.35383497999999</v>
      </c>
      <c r="V31" s="338">
        <v>0.68286427985568221</v>
      </c>
      <c r="W31" s="339">
        <v>77.151663820619973</v>
      </c>
    </row>
    <row r="32" spans="1:23" ht="17.100000000000001" customHeight="1">
      <c r="A32" s="443">
        <v>27</v>
      </c>
      <c r="B32" s="323" t="s">
        <v>94</v>
      </c>
      <c r="C32" s="293">
        <v>62.988883999999999</v>
      </c>
      <c r="D32" s="338">
        <v>0.17430915243958914</v>
      </c>
      <c r="E32" s="293">
        <v>89.638013000000015</v>
      </c>
      <c r="F32" s="338">
        <v>0.19902470834902092</v>
      </c>
      <c r="G32" s="293">
        <v>99.906711999999999</v>
      </c>
      <c r="H32" s="338">
        <v>0.16481346550718309</v>
      </c>
      <c r="I32" s="293">
        <v>172.267222</v>
      </c>
      <c r="J32" s="338">
        <v>0.20139882258083469</v>
      </c>
      <c r="K32" s="293">
        <v>79.881217000000007</v>
      </c>
      <c r="L32" s="338">
        <v>0.17582153941200465</v>
      </c>
      <c r="M32" s="293">
        <v>91.47598099999999</v>
      </c>
      <c r="N32" s="338">
        <v>0.15059713649444617</v>
      </c>
      <c r="O32" s="293">
        <v>142.95798930000001</v>
      </c>
      <c r="P32" s="338">
        <v>0.17305536226887502</v>
      </c>
      <c r="Q32" s="293">
        <v>266.90993500000002</v>
      </c>
      <c r="R32" s="338">
        <v>0.31505852255403266</v>
      </c>
      <c r="S32" s="293">
        <v>323.17165999999997</v>
      </c>
      <c r="T32" s="338">
        <v>0.41977559870085229</v>
      </c>
      <c r="U32" s="293">
        <v>325.63328317999998</v>
      </c>
      <c r="V32" s="338">
        <v>0.59879100865547263</v>
      </c>
      <c r="W32" s="339">
        <v>100.76170762621945</v>
      </c>
    </row>
    <row r="33" spans="1:23" ht="17.100000000000001" customHeight="1">
      <c r="A33" s="443">
        <v>28</v>
      </c>
      <c r="B33" s="323" t="s">
        <v>116</v>
      </c>
      <c r="C33" s="293">
        <v>351.06909400000001</v>
      </c>
      <c r="D33" s="338">
        <v>0.97151358044181968</v>
      </c>
      <c r="E33" s="293">
        <v>391.76059100000003</v>
      </c>
      <c r="F33" s="338">
        <v>0.86983228160596393</v>
      </c>
      <c r="G33" s="293">
        <v>544.623921</v>
      </c>
      <c r="H33" s="338">
        <v>0.89845170580851785</v>
      </c>
      <c r="I33" s="293">
        <v>686.34602900000004</v>
      </c>
      <c r="J33" s="338">
        <v>0.80241197668835351</v>
      </c>
      <c r="K33" s="293">
        <v>421.540145</v>
      </c>
      <c r="L33" s="338">
        <v>0.92782558906006196</v>
      </c>
      <c r="M33" s="293">
        <v>429.85756800000001</v>
      </c>
      <c r="N33" s="338">
        <v>0.70767559017778325</v>
      </c>
      <c r="O33" s="293">
        <v>522.65882224000006</v>
      </c>
      <c r="P33" s="338">
        <v>0.63269574697191655</v>
      </c>
      <c r="Q33" s="293">
        <v>485.21013700000003</v>
      </c>
      <c r="R33" s="338">
        <v>0.57273847409036982</v>
      </c>
      <c r="S33" s="293">
        <v>466.71307199999995</v>
      </c>
      <c r="T33" s="338">
        <v>0.60622506076279703</v>
      </c>
      <c r="U33" s="293">
        <v>319.18474416000004</v>
      </c>
      <c r="V33" s="338">
        <v>0.58693310780936803</v>
      </c>
      <c r="W33" s="339">
        <v>68.389930196769825</v>
      </c>
    </row>
    <row r="34" spans="1:23" ht="17.100000000000001" customHeight="1">
      <c r="A34" s="443">
        <v>29</v>
      </c>
      <c r="B34" s="323" t="s">
        <v>104</v>
      </c>
      <c r="C34" s="293">
        <v>67.739186999999987</v>
      </c>
      <c r="D34" s="338">
        <v>0.18745466696817223</v>
      </c>
      <c r="E34" s="293">
        <v>78.119264999999999</v>
      </c>
      <c r="F34" s="338">
        <v>0.17344944865148756</v>
      </c>
      <c r="G34" s="293">
        <v>117.290522</v>
      </c>
      <c r="H34" s="338">
        <v>0.19349107797648771</v>
      </c>
      <c r="I34" s="293">
        <v>171.84669400000001</v>
      </c>
      <c r="J34" s="338">
        <v>0.20090718033410321</v>
      </c>
      <c r="K34" s="293">
        <v>82.797962999999996</v>
      </c>
      <c r="L34" s="338">
        <v>0.1822414061973818</v>
      </c>
      <c r="M34" s="293">
        <v>104.142405</v>
      </c>
      <c r="N34" s="338">
        <v>0.1714499020310577</v>
      </c>
      <c r="O34" s="293">
        <v>128.69322363000001</v>
      </c>
      <c r="P34" s="338">
        <v>0.15578739282701282</v>
      </c>
      <c r="Q34" s="293">
        <v>192.053427</v>
      </c>
      <c r="R34" s="338">
        <v>0.22669845152844822</v>
      </c>
      <c r="S34" s="293">
        <v>277.510109</v>
      </c>
      <c r="T34" s="338">
        <v>0.36046468972871504</v>
      </c>
      <c r="U34" s="293">
        <v>308.39480956</v>
      </c>
      <c r="V34" s="338">
        <v>0.56709202842286921</v>
      </c>
      <c r="W34" s="339">
        <v>111.12921639910422</v>
      </c>
    </row>
    <row r="35" spans="1:23" ht="17.100000000000001" customHeight="1">
      <c r="A35" s="443">
        <v>30</v>
      </c>
      <c r="B35" s="323" t="s">
        <v>117</v>
      </c>
      <c r="C35" s="293">
        <v>41.311095999999999</v>
      </c>
      <c r="D35" s="338">
        <v>0.11432020497633361</v>
      </c>
      <c r="E35" s="293">
        <v>54.259052999999994</v>
      </c>
      <c r="F35" s="338">
        <v>0.12047223981436386</v>
      </c>
      <c r="G35" s="293">
        <v>82.814823000000004</v>
      </c>
      <c r="H35" s="338">
        <v>0.13661742740561789</v>
      </c>
      <c r="I35" s="293">
        <v>171.341228</v>
      </c>
      <c r="J35" s="338">
        <v>0.2003162364733225</v>
      </c>
      <c r="K35" s="293">
        <v>113.929007</v>
      </c>
      <c r="L35" s="338">
        <v>0.25076199570696389</v>
      </c>
      <c r="M35" s="293">
        <v>117.62425800000001</v>
      </c>
      <c r="N35" s="338">
        <v>0.19364511037147508</v>
      </c>
      <c r="O35" s="293">
        <v>209.79388431000001</v>
      </c>
      <c r="P35" s="338">
        <v>0.25396241811202858</v>
      </c>
      <c r="Q35" s="293">
        <v>321.50256200000001</v>
      </c>
      <c r="R35" s="338">
        <v>0.37949925760933656</v>
      </c>
      <c r="S35" s="293">
        <v>356.25388799999996</v>
      </c>
      <c r="T35" s="338">
        <v>0.46274691637474147</v>
      </c>
      <c r="U35" s="293">
        <v>290.12391987000001</v>
      </c>
      <c r="V35" s="338">
        <v>0.53349458912038727</v>
      </c>
      <c r="W35" s="339">
        <v>81.437404514726325</v>
      </c>
    </row>
    <row r="36" spans="1:23" ht="17.100000000000001" customHeight="1">
      <c r="A36" s="443">
        <v>31</v>
      </c>
      <c r="B36" s="323" t="s">
        <v>118</v>
      </c>
      <c r="C36" s="293">
        <v>124.00533999999999</v>
      </c>
      <c r="D36" s="338">
        <v>0.3431600044443251</v>
      </c>
      <c r="E36" s="293">
        <v>167.266493</v>
      </c>
      <c r="F36" s="338">
        <v>0.37138445924597352</v>
      </c>
      <c r="G36" s="293">
        <v>367.15905899999996</v>
      </c>
      <c r="H36" s="338">
        <v>0.60569260758122334</v>
      </c>
      <c r="I36" s="293">
        <v>426.01953400000002</v>
      </c>
      <c r="J36" s="338">
        <v>0.49806243780976439</v>
      </c>
      <c r="K36" s="293">
        <v>260.24134600000002</v>
      </c>
      <c r="L36" s="338">
        <v>0.5728009135410661</v>
      </c>
      <c r="M36" s="293">
        <v>408.64496499999996</v>
      </c>
      <c r="N36" s="338">
        <v>0.67275322876147325</v>
      </c>
      <c r="O36" s="293">
        <v>530.68282279000005</v>
      </c>
      <c r="P36" s="338">
        <v>0.64240906435155543</v>
      </c>
      <c r="Q36" s="293">
        <v>412.26764900000001</v>
      </c>
      <c r="R36" s="338">
        <v>0.48663769818371327</v>
      </c>
      <c r="S36" s="293">
        <v>445.06307299999997</v>
      </c>
      <c r="T36" s="338">
        <v>0.57810334584479395</v>
      </c>
      <c r="U36" s="293">
        <v>272.62294623000003</v>
      </c>
      <c r="V36" s="338">
        <v>0.50131291052779781</v>
      </c>
      <c r="W36" s="339">
        <v>61.254901331704069</v>
      </c>
    </row>
    <row r="37" spans="1:23" ht="17.100000000000001" customHeight="1">
      <c r="A37" s="443">
        <v>32</v>
      </c>
      <c r="B37" s="323" t="s">
        <v>119</v>
      </c>
      <c r="C37" s="293">
        <v>312.49071200000003</v>
      </c>
      <c r="D37" s="338">
        <v>0.86475561551406044</v>
      </c>
      <c r="E37" s="293">
        <v>279.80626799999999</v>
      </c>
      <c r="F37" s="338">
        <v>0.6212583146273889</v>
      </c>
      <c r="G37" s="293">
        <v>430.88939900000003</v>
      </c>
      <c r="H37" s="338">
        <v>0.7108268671628124</v>
      </c>
      <c r="I37" s="293">
        <v>562.26455199999998</v>
      </c>
      <c r="J37" s="338">
        <v>0.65734744797672828</v>
      </c>
      <c r="K37" s="293">
        <v>375.51660600000002</v>
      </c>
      <c r="L37" s="338">
        <v>0.82652606233692227</v>
      </c>
      <c r="M37" s="293">
        <v>459.72570199999996</v>
      </c>
      <c r="N37" s="338">
        <v>0.75684757394511126</v>
      </c>
      <c r="O37" s="293">
        <v>542.90487972999995</v>
      </c>
      <c r="P37" s="338">
        <v>0.65720426748626048</v>
      </c>
      <c r="Q37" s="293">
        <v>565.84095300000001</v>
      </c>
      <c r="R37" s="338">
        <v>0.66791449577456086</v>
      </c>
      <c r="S37" s="293">
        <v>463.28801199999998</v>
      </c>
      <c r="T37" s="338">
        <v>0.601776166289543</v>
      </c>
      <c r="U37" s="293">
        <v>261.17538201000002</v>
      </c>
      <c r="V37" s="338">
        <v>0.4802625484179977</v>
      </c>
      <c r="W37" s="339">
        <v>56.374301783142201</v>
      </c>
    </row>
    <row r="38" spans="1:23" ht="17.100000000000001" customHeight="1">
      <c r="A38" s="443">
        <v>33</v>
      </c>
      <c r="B38" s="323" t="s">
        <v>97</v>
      </c>
      <c r="C38" s="293">
        <v>108.68798699999999</v>
      </c>
      <c r="D38" s="338">
        <v>0.30077229014464013</v>
      </c>
      <c r="E38" s="293">
        <v>130.35696799999999</v>
      </c>
      <c r="F38" s="338">
        <v>0.28943365285732786</v>
      </c>
      <c r="G38" s="293">
        <v>169.58346699999998</v>
      </c>
      <c r="H38" s="338">
        <v>0.27975736894427095</v>
      </c>
      <c r="I38" s="293">
        <v>239.39856300000002</v>
      </c>
      <c r="J38" s="338">
        <v>0.27988254617436031</v>
      </c>
      <c r="K38" s="293">
        <v>151.76353599999999</v>
      </c>
      <c r="L38" s="338">
        <v>0.33403720584438745</v>
      </c>
      <c r="M38" s="293">
        <v>217.99774600000001</v>
      </c>
      <c r="N38" s="338">
        <v>0.35889023491143118</v>
      </c>
      <c r="O38" s="293">
        <v>269.65464882999999</v>
      </c>
      <c r="P38" s="338">
        <v>0.32642584838566918</v>
      </c>
      <c r="Q38" s="293">
        <v>280.71149000000003</v>
      </c>
      <c r="R38" s="338">
        <v>0.33134977648299646</v>
      </c>
      <c r="S38" s="293">
        <v>300.98354</v>
      </c>
      <c r="T38" s="338">
        <v>0.39095490521230092</v>
      </c>
      <c r="U38" s="293">
        <v>238.35184651999998</v>
      </c>
      <c r="V38" s="338">
        <v>0.4382934729485633</v>
      </c>
      <c r="W38" s="339">
        <v>79.190990484064343</v>
      </c>
    </row>
    <row r="39" spans="1:23" ht="17.100000000000001" customHeight="1">
      <c r="A39" s="443">
        <v>34</v>
      </c>
      <c r="B39" s="323" t="s">
        <v>89</v>
      </c>
      <c r="C39" s="293">
        <v>3.039952</v>
      </c>
      <c r="D39" s="338">
        <v>8.4124598330244087E-3</v>
      </c>
      <c r="E39" s="293">
        <v>4.6952829999999999</v>
      </c>
      <c r="F39" s="338">
        <v>1.0425011648697699E-2</v>
      </c>
      <c r="G39" s="293">
        <v>3.9526079999999997</v>
      </c>
      <c r="H39" s="338">
        <v>6.520513078955255E-3</v>
      </c>
      <c r="I39" s="293">
        <v>12.238721</v>
      </c>
      <c r="J39" s="338">
        <v>1.4308374922858717E-2</v>
      </c>
      <c r="K39" s="293">
        <v>8.3011800000000004</v>
      </c>
      <c r="L39" s="338">
        <v>1.8271206941378279E-2</v>
      </c>
      <c r="M39" s="293">
        <v>37.358941000000002</v>
      </c>
      <c r="N39" s="338">
        <v>6.1504118081717678E-2</v>
      </c>
      <c r="O39" s="293">
        <v>92.532478959999992</v>
      </c>
      <c r="P39" s="338">
        <v>0.11201361845161216</v>
      </c>
      <c r="Q39" s="293">
        <v>149.88924400000002</v>
      </c>
      <c r="R39" s="338">
        <v>0.17692816028515729</v>
      </c>
      <c r="S39" s="293">
        <v>184.02126099999998</v>
      </c>
      <c r="T39" s="338">
        <v>0.23902973116504336</v>
      </c>
      <c r="U39" s="293">
        <v>205.22471659000001</v>
      </c>
      <c r="V39" s="338">
        <v>0.37737762506307332</v>
      </c>
      <c r="W39" s="339">
        <v>111.52228578088052</v>
      </c>
    </row>
    <row r="40" spans="1:23" ht="17.100000000000001" customHeight="1">
      <c r="A40" s="443">
        <v>35</v>
      </c>
      <c r="B40" s="73" t="s">
        <v>120</v>
      </c>
      <c r="C40" s="293">
        <v>87.014904000000001</v>
      </c>
      <c r="D40" s="338">
        <v>0.24079636282891143</v>
      </c>
      <c r="E40" s="293">
        <v>98.745249999999999</v>
      </c>
      <c r="F40" s="338">
        <v>0.2192456517538062</v>
      </c>
      <c r="G40" s="293">
        <v>132.134242</v>
      </c>
      <c r="H40" s="338">
        <v>0.21797837102460926</v>
      </c>
      <c r="I40" s="293">
        <v>260.23689400000001</v>
      </c>
      <c r="J40" s="338">
        <v>0.30424478571839675</v>
      </c>
      <c r="K40" s="293">
        <v>136.18649600000001</v>
      </c>
      <c r="L40" s="338">
        <v>0.29975155954179833</v>
      </c>
      <c r="M40" s="293">
        <v>160.20488699999999</v>
      </c>
      <c r="N40" s="338">
        <v>0.26374570647803525</v>
      </c>
      <c r="O40" s="293">
        <v>207.82999805999998</v>
      </c>
      <c r="P40" s="338">
        <v>0.25158506901728567</v>
      </c>
      <c r="Q40" s="293">
        <v>193.06809400000003</v>
      </c>
      <c r="R40" s="338">
        <v>0.22789615698629992</v>
      </c>
      <c r="S40" s="293">
        <v>243.111086</v>
      </c>
      <c r="T40" s="338">
        <v>0.31578295471968176</v>
      </c>
      <c r="U40" s="293">
        <v>191.18835539999998</v>
      </c>
      <c r="V40" s="338">
        <v>0.35156685169023377</v>
      </c>
      <c r="W40" s="339">
        <v>78.642384658674089</v>
      </c>
    </row>
    <row r="41" spans="1:23" ht="17.100000000000001" customHeight="1">
      <c r="A41" s="444">
        <v>36</v>
      </c>
      <c r="B41" s="334" t="s">
        <v>121</v>
      </c>
      <c r="C41" s="295">
        <v>85.286146000000002</v>
      </c>
      <c r="D41" s="340">
        <v>0.23601237043823567</v>
      </c>
      <c r="E41" s="295">
        <v>88.118959000000004</v>
      </c>
      <c r="F41" s="340">
        <v>0.195651928551722</v>
      </c>
      <c r="G41" s="295">
        <v>120.57853900000001</v>
      </c>
      <c r="H41" s="340">
        <v>0.19891523282622925</v>
      </c>
      <c r="I41" s="295">
        <v>411.16383999999994</v>
      </c>
      <c r="J41" s="340">
        <v>0.48069454132031392</v>
      </c>
      <c r="K41" s="295">
        <v>141.973793</v>
      </c>
      <c r="L41" s="340">
        <v>0.31248961619377041</v>
      </c>
      <c r="M41" s="295">
        <v>246.58315300000004</v>
      </c>
      <c r="N41" s="340">
        <v>0.40595046200785667</v>
      </c>
      <c r="O41" s="295">
        <v>170.06986761999997</v>
      </c>
      <c r="P41" s="340">
        <v>0.20587518540314775</v>
      </c>
      <c r="Q41" s="295">
        <v>150.853205</v>
      </c>
      <c r="R41" s="340">
        <v>0.178066012753855</v>
      </c>
      <c r="S41" s="295">
        <v>50.436070000000001</v>
      </c>
      <c r="T41" s="340">
        <v>6.5512648851598243E-2</v>
      </c>
      <c r="U41" s="342">
        <v>138.8954722</v>
      </c>
      <c r="V41" s="340">
        <v>0.25540804393248312</v>
      </c>
      <c r="W41" s="341">
        <v>275.38916533346077</v>
      </c>
    </row>
    <row r="42" spans="1:23">
      <c r="A42" s="133" t="s">
        <v>106</v>
      </c>
      <c r="B42" s="132"/>
      <c r="C42" s="132"/>
      <c r="D42" s="132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</row>
    <row r="43" spans="1:23">
      <c r="A43" s="131" t="s">
        <v>59</v>
      </c>
      <c r="B43" s="309"/>
      <c r="C43" s="310"/>
      <c r="D43" s="310"/>
      <c r="E43" s="310"/>
      <c r="F43" s="310"/>
      <c r="G43" s="310"/>
      <c r="H43" s="310"/>
      <c r="I43" s="310"/>
      <c r="J43" s="310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</row>
    <row r="44" spans="1:23">
      <c r="A44" s="133" t="s">
        <v>60</v>
      </c>
      <c r="B44" s="132"/>
      <c r="C44" s="132"/>
      <c r="D44" s="132"/>
      <c r="E44" s="132"/>
      <c r="F44" s="132"/>
      <c r="G44" s="132"/>
      <c r="H44" s="132"/>
      <c r="I44" s="132"/>
      <c r="J44" s="134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</row>
    <row r="48" spans="1:23">
      <c r="B48" s="327"/>
    </row>
  </sheetData>
  <mergeCells count="23">
    <mergeCell ref="B4:B5"/>
    <mergeCell ref="A4:A5"/>
    <mergeCell ref="C4:C5"/>
    <mergeCell ref="E4:E5"/>
    <mergeCell ref="D4:D5"/>
    <mergeCell ref="F4:F5"/>
    <mergeCell ref="W4:W5"/>
    <mergeCell ref="V4:V5"/>
    <mergeCell ref="N4:N5"/>
    <mergeCell ref="P4:P5"/>
    <mergeCell ref="R4:R5"/>
    <mergeCell ref="T4:T5"/>
    <mergeCell ref="O4:O5"/>
    <mergeCell ref="Q4:Q5"/>
    <mergeCell ref="S4:S5"/>
    <mergeCell ref="U4:U5"/>
    <mergeCell ref="G4:G5"/>
    <mergeCell ref="I4:I5"/>
    <mergeCell ref="K4:K5"/>
    <mergeCell ref="M4:M5"/>
    <mergeCell ref="H4:H5"/>
    <mergeCell ref="J4:J5"/>
    <mergeCell ref="L4:L5"/>
  </mergeCells>
  <phoneticPr fontId="10" type="noConversion"/>
  <printOptions horizontalCentered="1"/>
  <pageMargins left="0.71" right="0.73" top="0.34" bottom="0.4" header="0.22" footer="0.04"/>
  <pageSetup paperSize="9" scale="74" orientation="landscape" horizontalDpi="300" verticalDpi="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V41"/>
  <sheetViews>
    <sheetView workbookViewId="0">
      <selection activeCell="P4" sqref="P4"/>
    </sheetView>
  </sheetViews>
  <sheetFormatPr defaultColWidth="47.42578125" defaultRowHeight="12.75"/>
  <cols>
    <col min="1" max="1" width="38.5703125" style="164" customWidth="1"/>
    <col min="2" max="5" width="6.42578125" style="164" hidden="1" customWidth="1"/>
    <col min="6" max="12" width="6.42578125" style="164" customWidth="1"/>
    <col min="13" max="15" width="6.85546875" style="164" bestFit="1" customWidth="1"/>
    <col min="16" max="16384" width="47.42578125" style="148"/>
  </cols>
  <sheetData>
    <row r="1" spans="1:17" s="173" customFormat="1" ht="15">
      <c r="A1" s="376" t="s">
        <v>134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7" s="159" customFormat="1">
      <c r="A2" s="298" t="s">
        <v>14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7">
      <c r="A3" s="378"/>
    </row>
    <row r="4" spans="1:17" s="161" customFormat="1">
      <c r="A4" s="447" t="s">
        <v>135</v>
      </c>
      <c r="B4" s="445" t="s">
        <v>123</v>
      </c>
      <c r="C4" s="445" t="s">
        <v>124</v>
      </c>
      <c r="D4" s="445" t="s">
        <v>125</v>
      </c>
      <c r="E4" s="445" t="s">
        <v>126</v>
      </c>
      <c r="F4" s="445" t="s">
        <v>6</v>
      </c>
      <c r="G4" s="445" t="s">
        <v>7</v>
      </c>
      <c r="H4" s="445" t="s">
        <v>8</v>
      </c>
      <c r="I4" s="445" t="s">
        <v>9</v>
      </c>
      <c r="J4" s="445" t="s">
        <v>127</v>
      </c>
      <c r="K4" s="445" t="s">
        <v>128</v>
      </c>
      <c r="L4" s="445" t="s">
        <v>0</v>
      </c>
      <c r="M4" s="445" t="s">
        <v>1</v>
      </c>
      <c r="N4" s="445" t="s">
        <v>2</v>
      </c>
      <c r="O4" s="449" t="s">
        <v>3</v>
      </c>
    </row>
    <row r="5" spans="1:17" s="162" customFormat="1">
      <c r="A5" s="448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50"/>
    </row>
    <row r="6" spans="1:17" s="384" customFormat="1">
      <c r="A6" s="16" t="s">
        <v>136</v>
      </c>
      <c r="B6" s="380">
        <v>17091</v>
      </c>
      <c r="C6" s="380">
        <v>18669</v>
      </c>
      <c r="D6" s="380">
        <v>23739</v>
      </c>
      <c r="E6" s="380">
        <v>33432</v>
      </c>
      <c r="F6" s="381">
        <v>35024</v>
      </c>
      <c r="G6" s="382">
        <v>38949</v>
      </c>
      <c r="H6" s="382">
        <v>49840</v>
      </c>
      <c r="I6" s="382">
        <v>67717</v>
      </c>
      <c r="J6" s="382">
        <v>40394</v>
      </c>
      <c r="K6" s="382">
        <v>52191</v>
      </c>
      <c r="L6" s="382">
        <v>69418</v>
      </c>
      <c r="M6" s="382">
        <v>70236</v>
      </c>
      <c r="N6" s="382">
        <v>64997</v>
      </c>
      <c r="O6" s="383">
        <v>55259</v>
      </c>
    </row>
    <row r="7" spans="1:17">
      <c r="A7" s="385"/>
      <c r="B7" s="386"/>
      <c r="C7" s="386"/>
      <c r="D7" s="386"/>
      <c r="E7" s="386"/>
      <c r="F7" s="387"/>
      <c r="G7" s="386"/>
      <c r="H7" s="386"/>
      <c r="I7" s="386"/>
      <c r="J7" s="386"/>
      <c r="K7" s="386"/>
      <c r="L7" s="386"/>
      <c r="M7" s="380"/>
      <c r="N7" s="386"/>
      <c r="O7" s="388"/>
    </row>
    <row r="8" spans="1:17" s="160" customFormat="1">
      <c r="A8" s="17" t="s">
        <v>52</v>
      </c>
      <c r="B8" s="380">
        <v>1824</v>
      </c>
      <c r="C8" s="380">
        <v>2389</v>
      </c>
      <c r="D8" s="380">
        <v>2732</v>
      </c>
      <c r="E8" s="380">
        <v>3473</v>
      </c>
      <c r="F8" s="390">
        <v>4307</v>
      </c>
      <c r="G8" s="380">
        <v>4713</v>
      </c>
      <c r="H8" s="380">
        <v>6248</v>
      </c>
      <c r="I8" s="380">
        <v>10831</v>
      </c>
      <c r="J8" s="380">
        <v>9515</v>
      </c>
      <c r="K8" s="380">
        <v>9936</v>
      </c>
      <c r="L8" s="380">
        <v>12804</v>
      </c>
      <c r="M8" s="380">
        <v>17906</v>
      </c>
      <c r="N8" s="380">
        <v>17039</v>
      </c>
      <c r="O8" s="391">
        <v>16671</v>
      </c>
    </row>
    <row r="9" spans="1:17" s="160" customFormat="1">
      <c r="A9" s="17" t="s">
        <v>53</v>
      </c>
      <c r="B9" s="380">
        <v>1614</v>
      </c>
      <c r="C9" s="380">
        <v>2087</v>
      </c>
      <c r="D9" s="380">
        <v>3293</v>
      </c>
      <c r="E9" s="380">
        <v>4067</v>
      </c>
      <c r="F9" s="390">
        <v>4390</v>
      </c>
      <c r="G9" s="380">
        <v>3466</v>
      </c>
      <c r="H9" s="380">
        <v>3735</v>
      </c>
      <c r="I9" s="380">
        <v>6263</v>
      </c>
      <c r="J9" s="380">
        <v>3471</v>
      </c>
      <c r="K9" s="380">
        <v>6237</v>
      </c>
      <c r="L9" s="380">
        <v>9608</v>
      </c>
      <c r="M9" s="380">
        <v>6948</v>
      </c>
      <c r="N9" s="380">
        <v>6783</v>
      </c>
      <c r="O9" s="391">
        <v>5485</v>
      </c>
    </row>
    <row r="10" spans="1:17" s="160" customFormat="1">
      <c r="A10" s="17" t="s">
        <v>54</v>
      </c>
      <c r="B10" s="380">
        <v>1871</v>
      </c>
      <c r="C10" s="380">
        <v>1818</v>
      </c>
      <c r="D10" s="380">
        <v>2511</v>
      </c>
      <c r="E10" s="380">
        <v>3479</v>
      </c>
      <c r="F10" s="390">
        <v>3884</v>
      </c>
      <c r="G10" s="380">
        <v>4597</v>
      </c>
      <c r="H10" s="380">
        <v>5574</v>
      </c>
      <c r="I10" s="380">
        <v>6826</v>
      </c>
      <c r="J10" s="380">
        <v>3508</v>
      </c>
      <c r="K10" s="380">
        <v>4658</v>
      </c>
      <c r="L10" s="380">
        <v>6980</v>
      </c>
      <c r="M10" s="380">
        <v>6765</v>
      </c>
      <c r="N10" s="380">
        <v>5827</v>
      </c>
      <c r="O10" s="391">
        <v>4260</v>
      </c>
    </row>
    <row r="11" spans="1:17" s="160" customFormat="1">
      <c r="A11" s="17" t="s">
        <v>55</v>
      </c>
      <c r="B11" s="380">
        <v>517</v>
      </c>
      <c r="C11" s="380">
        <v>568</v>
      </c>
      <c r="D11" s="380">
        <v>718</v>
      </c>
      <c r="E11" s="380">
        <v>910</v>
      </c>
      <c r="F11" s="390">
        <v>988</v>
      </c>
      <c r="G11" s="380">
        <v>1199</v>
      </c>
      <c r="H11" s="380">
        <v>1595</v>
      </c>
      <c r="I11" s="380">
        <v>1676</v>
      </c>
      <c r="J11" s="380">
        <v>1472</v>
      </c>
      <c r="K11" s="380">
        <v>1768</v>
      </c>
      <c r="L11" s="380">
        <v>2184</v>
      </c>
      <c r="M11" s="380">
        <v>2191</v>
      </c>
      <c r="N11" s="380">
        <v>2391</v>
      </c>
      <c r="O11" s="391">
        <v>2248</v>
      </c>
    </row>
    <row r="12" spans="1:17" s="160" customFormat="1">
      <c r="A12" s="17" t="s">
        <v>56</v>
      </c>
      <c r="B12" s="380">
        <v>840</v>
      </c>
      <c r="C12" s="380">
        <v>878</v>
      </c>
      <c r="D12" s="380">
        <v>1088</v>
      </c>
      <c r="E12" s="380">
        <v>1285</v>
      </c>
      <c r="F12" s="390">
        <v>1240</v>
      </c>
      <c r="G12" s="380">
        <v>1301</v>
      </c>
      <c r="H12" s="380">
        <v>1498</v>
      </c>
      <c r="I12" s="380">
        <v>1618</v>
      </c>
      <c r="J12" s="380">
        <v>1142</v>
      </c>
      <c r="K12" s="380">
        <v>1310</v>
      </c>
      <c r="L12" s="380">
        <v>1622</v>
      </c>
      <c r="M12" s="380">
        <v>1543</v>
      </c>
      <c r="N12" s="380">
        <v>1593</v>
      </c>
      <c r="O12" s="391">
        <v>1468</v>
      </c>
    </row>
    <row r="13" spans="1:17" s="160" customFormat="1" ht="18" customHeight="1">
      <c r="A13" s="17" t="s">
        <v>57</v>
      </c>
      <c r="B13" s="380">
        <v>6720</v>
      </c>
      <c r="C13" s="380">
        <v>7126</v>
      </c>
      <c r="D13" s="380">
        <v>8501</v>
      </c>
      <c r="E13" s="380">
        <v>13051</v>
      </c>
      <c r="F13" s="390">
        <v>14047</v>
      </c>
      <c r="G13" s="380">
        <v>16420</v>
      </c>
      <c r="H13" s="380">
        <v>20787</v>
      </c>
      <c r="I13" s="380">
        <v>27633</v>
      </c>
      <c r="J13" s="380">
        <v>12817</v>
      </c>
      <c r="K13" s="380">
        <v>17319</v>
      </c>
      <c r="L13" s="380">
        <v>22101</v>
      </c>
      <c r="M13" s="380">
        <v>18885</v>
      </c>
      <c r="N13" s="380">
        <v>17571</v>
      </c>
      <c r="O13" s="391">
        <v>15236</v>
      </c>
    </row>
    <row r="14" spans="1:17" s="160" customFormat="1">
      <c r="A14" s="17" t="s">
        <v>58</v>
      </c>
      <c r="B14" s="380">
        <v>2340</v>
      </c>
      <c r="C14" s="380">
        <v>2630</v>
      </c>
      <c r="D14" s="380">
        <v>3638</v>
      </c>
      <c r="E14" s="380">
        <v>5660</v>
      </c>
      <c r="F14" s="390">
        <v>4639</v>
      </c>
      <c r="G14" s="380">
        <v>5563</v>
      </c>
      <c r="H14" s="380">
        <v>8482</v>
      </c>
      <c r="I14" s="380">
        <v>10906</v>
      </c>
      <c r="J14" s="380">
        <v>6888</v>
      </c>
      <c r="K14" s="380">
        <v>9171</v>
      </c>
      <c r="L14" s="380">
        <v>11892</v>
      </c>
      <c r="M14" s="380">
        <v>13282</v>
      </c>
      <c r="N14" s="380">
        <v>10610</v>
      </c>
      <c r="O14" s="391">
        <v>7361</v>
      </c>
    </row>
    <row r="15" spans="1:17" s="160" customFormat="1">
      <c r="A15" s="17" t="s">
        <v>137</v>
      </c>
      <c r="B15" s="380">
        <v>1365</v>
      </c>
      <c r="C15" s="380">
        <v>1173</v>
      </c>
      <c r="D15" s="380">
        <v>1258</v>
      </c>
      <c r="E15" s="380">
        <v>1507</v>
      </c>
      <c r="F15" s="390">
        <v>1529</v>
      </c>
      <c r="G15" s="380">
        <v>1690</v>
      </c>
      <c r="H15" s="380">
        <v>1921</v>
      </c>
      <c r="I15" s="380">
        <v>1964</v>
      </c>
      <c r="J15" s="380">
        <v>1581</v>
      </c>
      <c r="K15" s="380">
        <v>1792</v>
      </c>
      <c r="L15" s="380">
        <v>2227</v>
      </c>
      <c r="M15" s="380">
        <v>2716</v>
      </c>
      <c r="N15" s="380">
        <v>3183</v>
      </c>
      <c r="O15" s="391">
        <v>2530</v>
      </c>
      <c r="Q15" s="413"/>
    </row>
    <row r="16" spans="1:17" s="160" customFormat="1">
      <c r="A16" s="32"/>
      <c r="B16" s="21"/>
      <c r="C16" s="21"/>
      <c r="D16" s="21"/>
      <c r="E16" s="21"/>
      <c r="F16" s="20"/>
      <c r="G16" s="21"/>
      <c r="H16" s="21"/>
      <c r="I16" s="21"/>
      <c r="J16" s="21"/>
      <c r="K16" s="21"/>
      <c r="L16" s="21"/>
      <c r="M16" s="21"/>
      <c r="N16" s="21"/>
      <c r="O16" s="22"/>
    </row>
    <row r="17" spans="1:15" s="160" customFormat="1" ht="13.5">
      <c r="A17" s="415" t="s">
        <v>27</v>
      </c>
      <c r="B17" s="392"/>
      <c r="C17" s="392"/>
      <c r="D17" s="392"/>
      <c r="E17" s="392"/>
      <c r="F17" s="393"/>
      <c r="G17" s="394"/>
      <c r="H17" s="394"/>
      <c r="I17" s="394"/>
      <c r="J17" s="394"/>
      <c r="K17" s="394"/>
      <c r="L17" s="394"/>
      <c r="M17" s="394"/>
      <c r="N17" s="394"/>
      <c r="O17" s="395"/>
    </row>
    <row r="18" spans="1:15" s="160" customFormat="1">
      <c r="A18" s="171" t="s">
        <v>28</v>
      </c>
      <c r="B18" s="396">
        <v>100</v>
      </c>
      <c r="C18" s="396">
        <v>100</v>
      </c>
      <c r="D18" s="396">
        <v>100</v>
      </c>
      <c r="E18" s="396">
        <v>100</v>
      </c>
      <c r="F18" s="397">
        <v>100</v>
      </c>
      <c r="G18" s="396">
        <v>100</v>
      </c>
      <c r="H18" s="396">
        <v>100</v>
      </c>
      <c r="I18" s="396">
        <v>100</v>
      </c>
      <c r="J18" s="396">
        <v>100</v>
      </c>
      <c r="K18" s="396">
        <v>100</v>
      </c>
      <c r="L18" s="396">
        <v>100</v>
      </c>
      <c r="M18" s="396">
        <v>100</v>
      </c>
      <c r="N18" s="396">
        <v>100</v>
      </c>
      <c r="O18" s="398">
        <v>100</v>
      </c>
    </row>
    <row r="19" spans="1:15" s="160" customFormat="1">
      <c r="A19" s="19" t="s">
        <v>52</v>
      </c>
      <c r="B19" s="396">
        <v>10.672283658065648</v>
      </c>
      <c r="C19" s="396">
        <v>12.796614708875676</v>
      </c>
      <c r="D19" s="396">
        <v>11.508488141876237</v>
      </c>
      <c r="E19" s="396">
        <v>10.388250777698014</v>
      </c>
      <c r="F19" s="397">
        <v>12.297281863864779</v>
      </c>
      <c r="G19" s="396">
        <v>12.100439035662019</v>
      </c>
      <c r="H19" s="396">
        <v>12.536115569823437</v>
      </c>
      <c r="I19" s="396">
        <v>15.994506549315535</v>
      </c>
      <c r="J19" s="396">
        <v>23.555478536416299</v>
      </c>
      <c r="K19" s="396">
        <v>19.037765131919297</v>
      </c>
      <c r="L19" s="396">
        <v>18.444783773661012</v>
      </c>
      <c r="M19" s="396">
        <v>25.494048636027109</v>
      </c>
      <c r="N19" s="396">
        <v>26.215056079511363</v>
      </c>
      <c r="O19" s="398">
        <v>30.1688412747245</v>
      </c>
    </row>
    <row r="20" spans="1:15" s="160" customFormat="1" ht="13.5" customHeight="1">
      <c r="A20" s="19" t="s">
        <v>53</v>
      </c>
      <c r="B20" s="396">
        <v>9.4435667895383535</v>
      </c>
      <c r="C20" s="396">
        <v>11.178959772885532</v>
      </c>
      <c r="D20" s="396">
        <v>13.871687939677324</v>
      </c>
      <c r="E20" s="396">
        <v>12.16499162479062</v>
      </c>
      <c r="F20" s="397">
        <v>12.534262220191868</v>
      </c>
      <c r="G20" s="396">
        <v>8.8988164009345567</v>
      </c>
      <c r="H20" s="396">
        <v>7.4939807383627617</v>
      </c>
      <c r="I20" s="396">
        <v>9.248785386239792</v>
      </c>
      <c r="J20" s="396">
        <v>8.5928603257909586</v>
      </c>
      <c r="K20" s="396">
        <v>11.950336264873254</v>
      </c>
      <c r="L20" s="396">
        <v>13.840790573050219</v>
      </c>
      <c r="M20" s="396">
        <v>9.8923628908252184</v>
      </c>
      <c r="N20" s="396">
        <v>10.435866270750958</v>
      </c>
      <c r="O20" s="398">
        <v>9.9259849074358932</v>
      </c>
    </row>
    <row r="21" spans="1:15" s="160" customFormat="1">
      <c r="A21" s="19" t="s">
        <v>54</v>
      </c>
      <c r="B21" s="396">
        <v>10.947282195307471</v>
      </c>
      <c r="C21" s="396">
        <v>9.7380684557287474</v>
      </c>
      <c r="D21" s="396">
        <v>10.577530645772779</v>
      </c>
      <c r="E21" s="396">
        <v>10.406197654941373</v>
      </c>
      <c r="F21" s="397">
        <v>11.089538602101417</v>
      </c>
      <c r="G21" s="396">
        <v>11.802613674292022</v>
      </c>
      <c r="H21" s="396">
        <v>11.18378812199037</v>
      </c>
      <c r="I21" s="396">
        <v>10.080186659184548</v>
      </c>
      <c r="J21" s="396">
        <v>8.6844580878348268</v>
      </c>
      <c r="K21" s="396">
        <v>8.9249104251690898</v>
      </c>
      <c r="L21" s="396">
        <v>10.055028955026074</v>
      </c>
      <c r="M21" s="396">
        <v>9.6318127456005467</v>
      </c>
      <c r="N21" s="396">
        <v>8.9650291551917789</v>
      </c>
      <c r="O21" s="398">
        <v>7.7091514504424614</v>
      </c>
    </row>
    <row r="22" spans="1:15" s="160" customFormat="1" ht="15" customHeight="1">
      <c r="A22" s="19" t="s">
        <v>55</v>
      </c>
      <c r="B22" s="396">
        <v>3.024983909660055</v>
      </c>
      <c r="C22" s="396">
        <v>3.0424768332529863</v>
      </c>
      <c r="D22" s="396">
        <v>3.0245587429967564</v>
      </c>
      <c r="E22" s="396">
        <v>2.7219430485762146</v>
      </c>
      <c r="F22" s="397">
        <v>2.8209227957971676</v>
      </c>
      <c r="G22" s="396">
        <v>3.0783845541605688</v>
      </c>
      <c r="H22" s="396">
        <v>3.2002407704654892</v>
      </c>
      <c r="I22" s="396">
        <v>2.4750062761197338</v>
      </c>
      <c r="J22" s="396">
        <v>3.6441055602317176</v>
      </c>
      <c r="K22" s="396">
        <v>3.3875572416700193</v>
      </c>
      <c r="L22" s="396">
        <v>3.1461580569881011</v>
      </c>
      <c r="M22" s="396">
        <v>3.1194828862691497</v>
      </c>
      <c r="N22" s="396">
        <v>3.678631321445605</v>
      </c>
      <c r="O22" s="398">
        <v>4.0681156010785573</v>
      </c>
    </row>
    <row r="23" spans="1:15" s="160" customFormat="1" ht="15.75" customHeight="1">
      <c r="A23" s="19" t="s">
        <v>56</v>
      </c>
      <c r="B23" s="396">
        <v>4.9148674741091805</v>
      </c>
      <c r="C23" s="396">
        <v>4.7029835556269752</v>
      </c>
      <c r="D23" s="396">
        <v>4.5831753654324103</v>
      </c>
      <c r="E23" s="396">
        <v>3.8436228762861928</v>
      </c>
      <c r="F23" s="397">
        <v>3.5404294198264048</v>
      </c>
      <c r="G23" s="396">
        <v>3.3402654753652214</v>
      </c>
      <c r="H23" s="396">
        <v>3.0056179775280896</v>
      </c>
      <c r="I23" s="396">
        <v>2.3893557009318189</v>
      </c>
      <c r="J23" s="396">
        <v>2.8271525474080308</v>
      </c>
      <c r="K23" s="396">
        <v>2.5100113046310666</v>
      </c>
      <c r="L23" s="396">
        <v>2.3365697657668041</v>
      </c>
      <c r="M23" s="396">
        <v>2.1968790933424454</v>
      </c>
      <c r="N23" s="396">
        <v>2.4508823484160809</v>
      </c>
      <c r="O23" s="398">
        <v>2.6565808284623316</v>
      </c>
    </row>
    <row r="24" spans="1:15" s="160" customFormat="1" ht="17.25" customHeight="1">
      <c r="A24" s="19" t="s">
        <v>57</v>
      </c>
      <c r="B24" s="396">
        <v>39.318939792873444</v>
      </c>
      <c r="C24" s="396">
        <v>38.170228721409821</v>
      </c>
      <c r="D24" s="396">
        <v>35.810270019798644</v>
      </c>
      <c r="E24" s="396">
        <v>39.037449150514476</v>
      </c>
      <c r="F24" s="397">
        <v>40.106783919597987</v>
      </c>
      <c r="G24" s="396">
        <v>42.157693393925385</v>
      </c>
      <c r="H24" s="396">
        <v>41.707463884430176</v>
      </c>
      <c r="I24" s="396">
        <v>40.806592140821358</v>
      </c>
      <c r="J24" s="396">
        <v>31.729959895033915</v>
      </c>
      <c r="K24" s="396">
        <v>33.183882278553774</v>
      </c>
      <c r="L24" s="396">
        <v>31.837563744273815</v>
      </c>
      <c r="M24" s="396">
        <v>26.887920724414833</v>
      </c>
      <c r="N24" s="396">
        <v>27.033555394864379</v>
      </c>
      <c r="O24" s="398">
        <v>27.571979225103604</v>
      </c>
    </row>
    <row r="25" spans="1:15" s="160" customFormat="1">
      <c r="A25" s="19" t="s">
        <v>58</v>
      </c>
      <c r="B25" s="396">
        <v>13.69141653501843</v>
      </c>
      <c r="C25" s="396">
        <v>14.087524773689003</v>
      </c>
      <c r="D25" s="396">
        <v>15.324992628164624</v>
      </c>
      <c r="E25" s="396">
        <v>16.929887532902608</v>
      </c>
      <c r="F25" s="397">
        <v>13.245203289173139</v>
      </c>
      <c r="G25" s="396">
        <v>14.282780045700788</v>
      </c>
      <c r="H25" s="396">
        <v>17.018459069020867</v>
      </c>
      <c r="I25" s="396">
        <v>16.105261603437839</v>
      </c>
      <c r="J25" s="396">
        <v>17.052037431301677</v>
      </c>
      <c r="K25" s="396">
        <v>17.571995171581307</v>
      </c>
      <c r="L25" s="396">
        <v>17.131003486127515</v>
      </c>
      <c r="M25" s="396">
        <v>18.910530212426675</v>
      </c>
      <c r="N25" s="396">
        <v>16.323830330630646</v>
      </c>
      <c r="O25" s="398">
        <v>13.320907001574403</v>
      </c>
    </row>
    <row r="26" spans="1:15" s="160" customFormat="1">
      <c r="A26" s="19" t="s">
        <v>137</v>
      </c>
      <c r="B26" s="396">
        <v>7.9866596454274186</v>
      </c>
      <c r="C26" s="396">
        <v>6.2831431785312546</v>
      </c>
      <c r="D26" s="396">
        <v>5.2992965162812249</v>
      </c>
      <c r="E26" s="396">
        <v>4.5076573342905002</v>
      </c>
      <c r="F26" s="397">
        <v>4.3655778894472359</v>
      </c>
      <c r="G26" s="396">
        <v>4.339007419959434</v>
      </c>
      <c r="H26" s="396">
        <v>3.854333868378812</v>
      </c>
      <c r="I26" s="396">
        <v>2.9003056839493775</v>
      </c>
      <c r="J26" s="396">
        <v>3.9139476159825715</v>
      </c>
      <c r="K26" s="396">
        <v>3.433542181602192</v>
      </c>
      <c r="L26" s="396">
        <v>3.2081016451064563</v>
      </c>
      <c r="M26" s="396">
        <v>3.8669628110940262</v>
      </c>
      <c r="N26" s="396">
        <v>4.8971490991891935</v>
      </c>
      <c r="O26" s="398">
        <v>4.5784397111782695</v>
      </c>
    </row>
    <row r="27" spans="1:15" s="160" customFormat="1">
      <c r="A27" s="409"/>
      <c r="B27" s="400"/>
      <c r="C27" s="400"/>
      <c r="D27" s="400"/>
      <c r="E27" s="400"/>
      <c r="F27" s="401"/>
      <c r="G27" s="400"/>
      <c r="H27" s="400"/>
      <c r="I27" s="400"/>
      <c r="J27" s="400"/>
      <c r="K27" s="400"/>
      <c r="L27" s="400"/>
      <c r="M27" s="400"/>
      <c r="N27" s="400"/>
      <c r="O27" s="402"/>
    </row>
    <row r="28" spans="1:15" s="160" customFormat="1" ht="19.5" customHeight="1">
      <c r="A28" s="18" t="s">
        <v>138</v>
      </c>
      <c r="B28" s="396"/>
      <c r="C28" s="396"/>
      <c r="D28" s="396"/>
      <c r="E28" s="396"/>
      <c r="F28" s="403"/>
      <c r="G28" s="404"/>
      <c r="H28" s="404"/>
      <c r="I28" s="404"/>
      <c r="J28" s="404"/>
      <c r="K28" s="404"/>
      <c r="L28" s="404"/>
      <c r="M28" s="404"/>
      <c r="N28" s="404"/>
      <c r="O28" s="405"/>
    </row>
    <row r="29" spans="1:15" s="163" customFormat="1" ht="13.5">
      <c r="A29" s="171" t="s">
        <v>28</v>
      </c>
      <c r="B29" s="406"/>
      <c r="C29" s="406">
        <v>109.23292961207653</v>
      </c>
      <c r="D29" s="406">
        <v>127.15731962076168</v>
      </c>
      <c r="E29" s="406">
        <v>140.83154303045623</v>
      </c>
      <c r="F29" s="407">
        <v>104.76190476190477</v>
      </c>
      <c r="G29" s="406">
        <v>111.20660118775696</v>
      </c>
      <c r="H29" s="406">
        <v>127.96220698862615</v>
      </c>
      <c r="I29" s="406">
        <v>135.86878009630817</v>
      </c>
      <c r="J29" s="406">
        <v>59.651195416217497</v>
      </c>
      <c r="K29" s="406">
        <v>129.20483240085161</v>
      </c>
      <c r="L29" s="406">
        <v>133.00760667548045</v>
      </c>
      <c r="M29" s="406">
        <v>101.17836872280965</v>
      </c>
      <c r="N29" s="406">
        <v>92.54086223589043</v>
      </c>
      <c r="O29" s="408">
        <v>85.017770050925421</v>
      </c>
    </row>
    <row r="30" spans="1:15" s="160" customFormat="1">
      <c r="A30" s="19" t="s">
        <v>52</v>
      </c>
      <c r="B30" s="396"/>
      <c r="C30" s="396">
        <v>130.97587719298244</v>
      </c>
      <c r="D30" s="396">
        <v>114.35747174550022</v>
      </c>
      <c r="E30" s="396">
        <v>127.1229868228404</v>
      </c>
      <c r="F30" s="397">
        <v>124.01382090411748</v>
      </c>
      <c r="G30" s="396">
        <v>109.42651497562107</v>
      </c>
      <c r="H30" s="396">
        <v>132.56948864841925</v>
      </c>
      <c r="I30" s="396">
        <v>173.35147247119079</v>
      </c>
      <c r="J30" s="396">
        <v>87.849690702612875</v>
      </c>
      <c r="K30" s="396">
        <v>104.42459274829217</v>
      </c>
      <c r="L30" s="396">
        <v>128.8647342995169</v>
      </c>
      <c r="M30" s="396">
        <v>139.84692283661354</v>
      </c>
      <c r="N30" s="396">
        <v>95.158047581816149</v>
      </c>
      <c r="O30" s="398">
        <v>97.840248840894418</v>
      </c>
    </row>
    <row r="31" spans="1:15" s="160" customFormat="1">
      <c r="A31" s="19" t="s">
        <v>53</v>
      </c>
      <c r="B31" s="396"/>
      <c r="C31" s="396">
        <v>129.30607187112764</v>
      </c>
      <c r="D31" s="396">
        <v>157.78629611883085</v>
      </c>
      <c r="E31" s="396">
        <v>123.50440327968417</v>
      </c>
      <c r="F31" s="397">
        <v>107.9419719695107</v>
      </c>
      <c r="G31" s="396">
        <v>78.952164009111613</v>
      </c>
      <c r="H31" s="396">
        <v>107.76110790536642</v>
      </c>
      <c r="I31" s="396">
        <v>167.68406961178047</v>
      </c>
      <c r="J31" s="396">
        <v>55.420724892224172</v>
      </c>
      <c r="K31" s="396">
        <v>179.68885047536733</v>
      </c>
      <c r="L31" s="396">
        <v>154.04842071508739</v>
      </c>
      <c r="M31" s="396">
        <v>72.314737718567855</v>
      </c>
      <c r="N31" s="396">
        <v>97.625215889464585</v>
      </c>
      <c r="O31" s="398">
        <v>80.863924517175292</v>
      </c>
    </row>
    <row r="32" spans="1:15" s="160" customFormat="1">
      <c r="A32" s="19" t="s">
        <v>54</v>
      </c>
      <c r="B32" s="396"/>
      <c r="C32" s="396">
        <v>97.167290219134145</v>
      </c>
      <c r="D32" s="396">
        <v>138.11881188118809</v>
      </c>
      <c r="E32" s="396">
        <v>138.55037833532458</v>
      </c>
      <c r="F32" s="397">
        <v>111.64127622880137</v>
      </c>
      <c r="G32" s="396">
        <v>118.35736354273945</v>
      </c>
      <c r="H32" s="396">
        <v>121.25299108113987</v>
      </c>
      <c r="I32" s="396">
        <v>122.46142805884463</v>
      </c>
      <c r="J32" s="396">
        <v>51.391737474362728</v>
      </c>
      <c r="K32" s="396">
        <v>132.78221208665906</v>
      </c>
      <c r="L32" s="396">
        <v>149.84972091026191</v>
      </c>
      <c r="M32" s="396">
        <v>96.919770773638973</v>
      </c>
      <c r="N32" s="396">
        <v>86.134515890613443</v>
      </c>
      <c r="O32" s="398">
        <v>73.107945769692805</v>
      </c>
    </row>
    <row r="33" spans="1:22" s="160" customFormat="1" ht="15.75" customHeight="1">
      <c r="A33" s="19" t="s">
        <v>55</v>
      </c>
      <c r="B33" s="396"/>
      <c r="C33" s="396">
        <v>109.86460348162477</v>
      </c>
      <c r="D33" s="396">
        <v>126.40845070422534</v>
      </c>
      <c r="E33" s="396">
        <v>126.74094707520891</v>
      </c>
      <c r="F33" s="397">
        <v>108.57142857142857</v>
      </c>
      <c r="G33" s="396">
        <v>121.35627530364373</v>
      </c>
      <c r="H33" s="396">
        <v>133.02752293577981</v>
      </c>
      <c r="I33" s="396">
        <v>105.07836990595611</v>
      </c>
      <c r="J33" s="396">
        <v>87.828162291169448</v>
      </c>
      <c r="K33" s="396">
        <v>120.10869565217391</v>
      </c>
      <c r="L33" s="396">
        <v>123.52941176470588</v>
      </c>
      <c r="M33" s="396">
        <v>100.32051282051282</v>
      </c>
      <c r="N33" s="396">
        <v>109.12825193975353</v>
      </c>
      <c r="O33" s="398">
        <v>94.019238812212464</v>
      </c>
    </row>
    <row r="34" spans="1:22" s="160" customFormat="1" ht="13.5" customHeight="1">
      <c r="A34" s="19" t="s">
        <v>56</v>
      </c>
      <c r="B34" s="396"/>
      <c r="C34" s="396">
        <v>104.52380952380953</v>
      </c>
      <c r="D34" s="396">
        <v>123.91799544419135</v>
      </c>
      <c r="E34" s="396">
        <v>118.10661764705883</v>
      </c>
      <c r="F34" s="397">
        <v>96.498054474708169</v>
      </c>
      <c r="G34" s="396">
        <v>104.91935483870967</v>
      </c>
      <c r="H34" s="396">
        <v>115.14219830899309</v>
      </c>
      <c r="I34" s="396">
        <v>108.01068090787717</v>
      </c>
      <c r="J34" s="396">
        <v>70.580964153275644</v>
      </c>
      <c r="K34" s="396">
        <v>114.71103327495622</v>
      </c>
      <c r="L34" s="396">
        <v>123.81679389312976</v>
      </c>
      <c r="M34" s="396">
        <v>95.129469790382245</v>
      </c>
      <c r="N34" s="396">
        <v>103.24044069993519</v>
      </c>
      <c r="O34" s="398">
        <v>92.153170119271806</v>
      </c>
    </row>
    <row r="35" spans="1:22" s="160" customFormat="1" ht="18" customHeight="1">
      <c r="A35" s="19" t="s">
        <v>57</v>
      </c>
      <c r="B35" s="396"/>
      <c r="C35" s="396">
        <v>106.04166666666666</v>
      </c>
      <c r="D35" s="396">
        <v>119.29553746842549</v>
      </c>
      <c r="E35" s="396">
        <v>153.52311492765557</v>
      </c>
      <c r="F35" s="397">
        <v>107.63159911117921</v>
      </c>
      <c r="G35" s="396">
        <v>116.89328682280915</v>
      </c>
      <c r="H35" s="396">
        <v>126.59561510353228</v>
      </c>
      <c r="I35" s="396">
        <v>132.93404531678453</v>
      </c>
      <c r="J35" s="396">
        <v>46.382947924582922</v>
      </c>
      <c r="K35" s="396">
        <v>135.12522431146135</v>
      </c>
      <c r="L35" s="396">
        <v>127.61129395461633</v>
      </c>
      <c r="M35" s="396">
        <v>85.448622234288038</v>
      </c>
      <c r="N35" s="396">
        <v>93.042096902303413</v>
      </c>
      <c r="O35" s="398">
        <v>86.711057993284385</v>
      </c>
    </row>
    <row r="36" spans="1:22" s="160" customFormat="1">
      <c r="A36" s="19" t="s">
        <v>58</v>
      </c>
      <c r="B36" s="396"/>
      <c r="C36" s="396">
        <v>112.3931623931624</v>
      </c>
      <c r="D36" s="396">
        <v>138.32699619771861</v>
      </c>
      <c r="E36" s="396">
        <v>155.57998900494778</v>
      </c>
      <c r="F36" s="397">
        <v>81.961130742049477</v>
      </c>
      <c r="G36" s="396">
        <v>119.91808579435224</v>
      </c>
      <c r="H36" s="396">
        <v>152.47168793816286</v>
      </c>
      <c r="I36" s="396">
        <v>128.57816552699833</v>
      </c>
      <c r="J36" s="396">
        <v>63.157894736842103</v>
      </c>
      <c r="K36" s="396">
        <v>133.14459930313589</v>
      </c>
      <c r="L36" s="396">
        <v>129.66961072947333</v>
      </c>
      <c r="M36" s="396">
        <v>111.68853010427178</v>
      </c>
      <c r="N36" s="396">
        <v>79.882547809064903</v>
      </c>
      <c r="O36" s="398">
        <v>69.377945334590009</v>
      </c>
    </row>
    <row r="37" spans="1:22" s="160" customFormat="1">
      <c r="A37" s="19" t="s">
        <v>137</v>
      </c>
      <c r="B37" s="396"/>
      <c r="C37" s="396">
        <v>85.934065934065927</v>
      </c>
      <c r="D37" s="396">
        <v>107.24637681159422</v>
      </c>
      <c r="E37" s="396">
        <v>119.79332273449921</v>
      </c>
      <c r="F37" s="397">
        <v>101.45985401459853</v>
      </c>
      <c r="G37" s="396">
        <v>110.5297580117724</v>
      </c>
      <c r="H37" s="396">
        <v>113.66863905325444</v>
      </c>
      <c r="I37" s="396">
        <v>102.23841749089016</v>
      </c>
      <c r="J37" s="396">
        <v>80.498981670061099</v>
      </c>
      <c r="K37" s="396">
        <v>113.34598355471222</v>
      </c>
      <c r="L37" s="396">
        <v>124.27455357142858</v>
      </c>
      <c r="M37" s="396">
        <v>121.95779074988775</v>
      </c>
      <c r="N37" s="396">
        <v>117.19440353460972</v>
      </c>
      <c r="O37" s="398">
        <v>79.484762802387692</v>
      </c>
    </row>
    <row r="38" spans="1:22" ht="13.5" thickBot="1">
      <c r="A38" s="414"/>
      <c r="B38" s="411"/>
      <c r="C38" s="411"/>
      <c r="D38" s="411"/>
      <c r="E38" s="411"/>
      <c r="F38" s="20"/>
      <c r="G38" s="21"/>
      <c r="H38" s="21"/>
      <c r="I38" s="21"/>
      <c r="J38" s="21"/>
      <c r="K38" s="21"/>
      <c r="L38" s="21"/>
      <c r="M38" s="21"/>
      <c r="N38" s="21"/>
      <c r="O38" s="22"/>
    </row>
    <row r="39" spans="1:22">
      <c r="A39" s="147" t="s">
        <v>139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</row>
    <row r="40" spans="1:22" s="146" customFormat="1">
      <c r="A40" s="131" t="s">
        <v>59</v>
      </c>
      <c r="B40" s="309"/>
      <c r="C40" s="310"/>
      <c r="D40" s="310"/>
      <c r="E40" s="310"/>
      <c r="F40" s="310"/>
      <c r="G40" s="310"/>
      <c r="H40" s="310"/>
      <c r="I40" s="310"/>
      <c r="J40" s="310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spans="1:22" s="146" customFormat="1">
      <c r="A41" s="133" t="s">
        <v>60</v>
      </c>
      <c r="B41" s="132"/>
      <c r="C41" s="132"/>
      <c r="D41" s="132"/>
      <c r="E41" s="132"/>
      <c r="F41" s="132"/>
      <c r="G41" s="132"/>
      <c r="H41" s="132"/>
      <c r="I41" s="132"/>
      <c r="J41" s="134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</row>
  </sheetData>
  <mergeCells count="15">
    <mergeCell ref="N4:N5"/>
    <mergeCell ref="O4:O5"/>
    <mergeCell ref="B4:B5"/>
    <mergeCell ref="C4:C5"/>
    <mergeCell ref="D4:D5"/>
    <mergeCell ref="E4:E5"/>
    <mergeCell ref="I4:I5"/>
    <mergeCell ref="J4:J5"/>
    <mergeCell ref="K4:K5"/>
    <mergeCell ref="L4:L5"/>
    <mergeCell ref="A4:A5"/>
    <mergeCell ref="F4:F5"/>
    <mergeCell ref="G4:G5"/>
    <mergeCell ref="H4:H5"/>
    <mergeCell ref="M4:M5"/>
  </mergeCells>
  <phoneticPr fontId="7" type="noConversion"/>
  <printOptions horizontalCentered="1"/>
  <pageMargins left="0.47244094488188981" right="0.47244094488188981" top="0.62992125984251968" bottom="1.24" header="0.43307086614173229" footer="0.77"/>
  <pageSetup paperSize="9" scale="91" orientation="portrait" r:id="rId1"/>
  <headerFooter alignWithMargins="0">
    <oddHeader>&amp;L&amp;"Arial,обычный"&amp;9
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V41"/>
  <sheetViews>
    <sheetView topLeftCell="A16" zoomScale="80" zoomScaleNormal="75" workbookViewId="0">
      <selection activeCell="Q19" sqref="Q19"/>
    </sheetView>
  </sheetViews>
  <sheetFormatPr defaultColWidth="46.42578125" defaultRowHeight="12.75"/>
  <cols>
    <col min="1" max="1" width="36.5703125" style="164" customWidth="1"/>
    <col min="2" max="5" width="6.42578125" style="164" hidden="1" customWidth="1"/>
    <col min="6" max="12" width="6.42578125" style="164" customWidth="1"/>
    <col min="13" max="15" width="7.140625" style="164" bestFit="1" customWidth="1"/>
    <col min="16" max="16" width="9.85546875" style="148" customWidth="1"/>
    <col min="17" max="16384" width="46.42578125" style="148"/>
  </cols>
  <sheetData>
    <row r="1" spans="1:15" s="173" customFormat="1" ht="15">
      <c r="A1" s="376" t="s">
        <v>140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5" s="159" customFormat="1">
      <c r="A2" s="298" t="s">
        <v>14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5">
      <c r="A3" s="378"/>
      <c r="L3" s="379"/>
    </row>
    <row r="4" spans="1:15" s="161" customFormat="1">
      <c r="A4" s="447" t="s">
        <v>135</v>
      </c>
      <c r="B4" s="445" t="s">
        <v>123</v>
      </c>
      <c r="C4" s="445" t="s">
        <v>124</v>
      </c>
      <c r="D4" s="445" t="s">
        <v>125</v>
      </c>
      <c r="E4" s="445" t="s">
        <v>126</v>
      </c>
      <c r="F4" s="445" t="s">
        <v>6</v>
      </c>
      <c r="G4" s="445" t="s">
        <v>7</v>
      </c>
      <c r="H4" s="445" t="s">
        <v>8</v>
      </c>
      <c r="I4" s="445" t="s">
        <v>9</v>
      </c>
      <c r="J4" s="445" t="s">
        <v>127</v>
      </c>
      <c r="K4" s="452" t="s">
        <v>128</v>
      </c>
      <c r="L4" s="445" t="s">
        <v>0</v>
      </c>
      <c r="M4" s="449" t="s">
        <v>1</v>
      </c>
      <c r="N4" s="445" t="s">
        <v>2</v>
      </c>
      <c r="O4" s="445" t="s">
        <v>3</v>
      </c>
    </row>
    <row r="5" spans="1:15" s="162" customFormat="1" ht="17.25" customHeight="1">
      <c r="A5" s="451"/>
      <c r="B5" s="446"/>
      <c r="C5" s="446"/>
      <c r="D5" s="446"/>
      <c r="E5" s="446"/>
      <c r="F5" s="446"/>
      <c r="G5" s="446"/>
      <c r="H5" s="446"/>
      <c r="I5" s="446"/>
      <c r="J5" s="446"/>
      <c r="K5" s="453"/>
      <c r="L5" s="446"/>
      <c r="M5" s="450"/>
      <c r="N5" s="446"/>
      <c r="O5" s="446"/>
    </row>
    <row r="6" spans="1:15" s="384" customFormat="1" ht="18.75" customHeight="1">
      <c r="A6" s="16" t="s">
        <v>136</v>
      </c>
      <c r="B6" s="380">
        <v>16893</v>
      </c>
      <c r="C6" s="380">
        <v>17959</v>
      </c>
      <c r="D6" s="380">
        <v>23221</v>
      </c>
      <c r="E6" s="380">
        <v>29691</v>
      </c>
      <c r="F6" s="381">
        <v>36159</v>
      </c>
      <c r="G6" s="382">
        <v>44143</v>
      </c>
      <c r="H6" s="382">
        <v>60412</v>
      </c>
      <c r="I6" s="382">
        <v>83808</v>
      </c>
      <c r="J6" s="382">
        <v>44701</v>
      </c>
      <c r="K6" s="382">
        <v>60579</v>
      </c>
      <c r="L6" s="382">
        <v>85670</v>
      </c>
      <c r="M6" s="382">
        <v>89714</v>
      </c>
      <c r="N6" s="382">
        <v>84974</v>
      </c>
      <c r="O6" s="383">
        <v>60848</v>
      </c>
    </row>
    <row r="7" spans="1:15">
      <c r="A7" s="385"/>
      <c r="B7" s="386"/>
      <c r="C7" s="386"/>
      <c r="D7" s="386"/>
      <c r="E7" s="386"/>
      <c r="F7" s="387"/>
      <c r="G7" s="386"/>
      <c r="H7" s="386"/>
      <c r="I7" s="386"/>
      <c r="J7" s="386"/>
      <c r="K7" s="386"/>
      <c r="L7" s="386"/>
      <c r="M7" s="380"/>
      <c r="N7" s="386"/>
      <c r="O7" s="388"/>
    </row>
    <row r="8" spans="1:15" s="160" customFormat="1">
      <c r="A8" s="17" t="s">
        <v>52</v>
      </c>
      <c r="B8" s="380">
        <v>1126</v>
      </c>
      <c r="C8" s="380">
        <v>1114</v>
      </c>
      <c r="D8" s="380">
        <v>2174</v>
      </c>
      <c r="E8" s="380">
        <v>1909</v>
      </c>
      <c r="F8" s="390">
        <v>2684</v>
      </c>
      <c r="G8" s="380">
        <v>3166</v>
      </c>
      <c r="H8" s="380">
        <v>4111</v>
      </c>
      <c r="I8" s="380">
        <v>6457</v>
      </c>
      <c r="J8" s="380">
        <v>4936</v>
      </c>
      <c r="K8" s="380">
        <v>5764</v>
      </c>
      <c r="L8" s="380">
        <v>6347</v>
      </c>
      <c r="M8" s="380">
        <v>7514</v>
      </c>
      <c r="N8" s="380">
        <v>8187</v>
      </c>
      <c r="O8" s="391">
        <v>6052</v>
      </c>
    </row>
    <row r="9" spans="1:15" s="160" customFormat="1">
      <c r="A9" s="17" t="s">
        <v>53</v>
      </c>
      <c r="B9" s="380">
        <v>6590</v>
      </c>
      <c r="C9" s="380">
        <v>6940</v>
      </c>
      <c r="D9" s="380">
        <v>7761</v>
      </c>
      <c r="E9" s="380">
        <v>10027</v>
      </c>
      <c r="F9" s="390">
        <v>10483</v>
      </c>
      <c r="G9" s="380">
        <v>11600</v>
      </c>
      <c r="H9" s="380">
        <v>15280</v>
      </c>
      <c r="I9" s="380">
        <v>22936</v>
      </c>
      <c r="J9" s="380">
        <v>14798</v>
      </c>
      <c r="K9" s="380">
        <v>20707</v>
      </c>
      <c r="L9" s="380">
        <v>29465</v>
      </c>
      <c r="M9" s="380">
        <v>27124</v>
      </c>
      <c r="N9" s="380">
        <v>21985</v>
      </c>
      <c r="O9" s="391">
        <v>15783</v>
      </c>
    </row>
    <row r="10" spans="1:15" s="160" customFormat="1">
      <c r="A10" s="17" t="s">
        <v>54</v>
      </c>
      <c r="B10" s="380">
        <v>1959</v>
      </c>
      <c r="C10" s="380">
        <v>2218</v>
      </c>
      <c r="D10" s="380">
        <v>2944</v>
      </c>
      <c r="E10" s="380">
        <v>3835</v>
      </c>
      <c r="F10" s="390">
        <v>5262</v>
      </c>
      <c r="G10" s="380">
        <v>6672</v>
      </c>
      <c r="H10" s="380">
        <v>9053</v>
      </c>
      <c r="I10" s="380">
        <v>11982</v>
      </c>
      <c r="J10" s="380">
        <v>8277</v>
      </c>
      <c r="K10" s="380">
        <v>10558</v>
      </c>
      <c r="L10" s="380">
        <v>12961</v>
      </c>
      <c r="M10" s="380">
        <v>13523</v>
      </c>
      <c r="N10" s="380">
        <v>13421</v>
      </c>
      <c r="O10" s="391">
        <v>10698</v>
      </c>
    </row>
    <row r="11" spans="1:15" s="160" customFormat="1">
      <c r="A11" s="17" t="s">
        <v>55</v>
      </c>
      <c r="B11" s="380">
        <v>611</v>
      </c>
      <c r="C11" s="380">
        <v>767</v>
      </c>
      <c r="D11" s="380">
        <v>949</v>
      </c>
      <c r="E11" s="380">
        <v>942</v>
      </c>
      <c r="F11" s="390">
        <v>1204</v>
      </c>
      <c r="G11" s="380">
        <v>1438</v>
      </c>
      <c r="H11" s="380">
        <v>1898</v>
      </c>
      <c r="I11" s="380">
        <v>2381</v>
      </c>
      <c r="J11" s="380">
        <v>1655</v>
      </c>
      <c r="K11" s="380">
        <v>2007</v>
      </c>
      <c r="L11" s="380">
        <v>2230</v>
      </c>
      <c r="M11" s="380">
        <v>2183</v>
      </c>
      <c r="N11" s="380">
        <v>2318</v>
      </c>
      <c r="O11" s="391">
        <v>1584</v>
      </c>
    </row>
    <row r="12" spans="1:15" s="160" customFormat="1">
      <c r="A12" s="17" t="s">
        <v>56</v>
      </c>
      <c r="B12" s="380">
        <v>875</v>
      </c>
      <c r="C12" s="380">
        <v>929</v>
      </c>
      <c r="D12" s="380">
        <v>1215</v>
      </c>
      <c r="E12" s="380">
        <v>1427</v>
      </c>
      <c r="F12" s="390">
        <v>2202</v>
      </c>
      <c r="G12" s="380">
        <v>2373</v>
      </c>
      <c r="H12" s="380">
        <v>2696</v>
      </c>
      <c r="I12" s="380">
        <v>3907</v>
      </c>
      <c r="J12" s="380">
        <v>2339</v>
      </c>
      <c r="K12" s="380">
        <v>3366</v>
      </c>
      <c r="L12" s="380">
        <v>3507</v>
      </c>
      <c r="M12" s="380">
        <v>4467</v>
      </c>
      <c r="N12" s="380">
        <v>4371</v>
      </c>
      <c r="O12" s="391">
        <v>3114</v>
      </c>
    </row>
    <row r="13" spans="1:15" s="160" customFormat="1">
      <c r="A13" s="17" t="s">
        <v>57</v>
      </c>
      <c r="B13" s="380">
        <v>821</v>
      </c>
      <c r="C13" s="380">
        <v>811</v>
      </c>
      <c r="D13" s="380">
        <v>1197</v>
      </c>
      <c r="E13" s="380">
        <v>1753</v>
      </c>
      <c r="F13" s="390">
        <v>2469</v>
      </c>
      <c r="G13" s="380">
        <v>3327</v>
      </c>
      <c r="H13" s="380">
        <v>4743</v>
      </c>
      <c r="I13" s="380">
        <v>6390</v>
      </c>
      <c r="J13" s="380">
        <v>2677</v>
      </c>
      <c r="K13" s="380">
        <v>4129</v>
      </c>
      <c r="L13" s="380">
        <v>5697</v>
      </c>
      <c r="M13" s="380">
        <v>5247</v>
      </c>
      <c r="N13" s="380">
        <v>5006</v>
      </c>
      <c r="O13" s="391">
        <v>3322</v>
      </c>
    </row>
    <row r="14" spans="1:15" s="160" customFormat="1">
      <c r="A14" s="17" t="s">
        <v>58</v>
      </c>
      <c r="B14" s="380">
        <v>3379</v>
      </c>
      <c r="C14" s="380">
        <v>3785</v>
      </c>
      <c r="D14" s="380">
        <v>5716</v>
      </c>
      <c r="E14" s="380">
        <v>7785</v>
      </c>
      <c r="F14" s="390">
        <v>10052</v>
      </c>
      <c r="G14" s="380">
        <v>13697</v>
      </c>
      <c r="H14" s="380">
        <v>19769</v>
      </c>
      <c r="I14" s="380">
        <v>26648</v>
      </c>
      <c r="J14" s="380">
        <v>9072</v>
      </c>
      <c r="K14" s="380">
        <v>12715</v>
      </c>
      <c r="L14" s="380">
        <v>20018</v>
      </c>
      <c r="M14" s="380">
        <v>22435</v>
      </c>
      <c r="N14" s="380">
        <v>19433</v>
      </c>
      <c r="O14" s="391">
        <v>12018</v>
      </c>
    </row>
    <row r="15" spans="1:15" s="160" customFormat="1">
      <c r="A15" s="17" t="s">
        <v>137</v>
      </c>
      <c r="B15" s="380">
        <v>1532</v>
      </c>
      <c r="C15" s="380">
        <v>1395</v>
      </c>
      <c r="D15" s="380">
        <v>1265</v>
      </c>
      <c r="E15" s="380">
        <v>2013</v>
      </c>
      <c r="F15" s="390">
        <v>1803</v>
      </c>
      <c r="G15" s="380">
        <v>1870</v>
      </c>
      <c r="H15" s="380">
        <v>2862</v>
      </c>
      <c r="I15" s="380">
        <v>3107</v>
      </c>
      <c r="J15" s="380">
        <v>947</v>
      </c>
      <c r="K15" s="380">
        <v>1333</v>
      </c>
      <c r="L15" s="380">
        <v>5445</v>
      </c>
      <c r="M15" s="380">
        <v>7221</v>
      </c>
      <c r="N15" s="380">
        <v>10253</v>
      </c>
      <c r="O15" s="391">
        <v>8277</v>
      </c>
    </row>
    <row r="16" spans="1:15" s="160" customFormat="1">
      <c r="A16" s="32"/>
      <c r="B16" s="21"/>
      <c r="C16" s="21"/>
      <c r="D16" s="21"/>
      <c r="E16" s="21"/>
      <c r="F16" s="20"/>
      <c r="G16" s="21"/>
      <c r="H16" s="21"/>
      <c r="I16" s="21"/>
      <c r="J16" s="21"/>
      <c r="K16" s="21"/>
      <c r="L16" s="21"/>
      <c r="M16" s="21"/>
      <c r="N16" s="21"/>
      <c r="O16" s="22"/>
    </row>
    <row r="17" spans="1:15" s="160" customFormat="1" ht="13.5">
      <c r="A17" s="415" t="s">
        <v>27</v>
      </c>
      <c r="B17" s="392"/>
      <c r="C17" s="392"/>
      <c r="D17" s="392"/>
      <c r="E17" s="392"/>
      <c r="F17" s="393"/>
      <c r="G17" s="394"/>
      <c r="H17" s="394"/>
      <c r="I17" s="394"/>
      <c r="J17" s="394"/>
      <c r="K17" s="394"/>
      <c r="L17" s="394"/>
      <c r="M17" s="394"/>
      <c r="N17" s="394"/>
      <c r="O17" s="395"/>
    </row>
    <row r="18" spans="1:15" s="160" customFormat="1">
      <c r="A18" s="171" t="s">
        <v>28</v>
      </c>
      <c r="B18" s="396">
        <v>100</v>
      </c>
      <c r="C18" s="396">
        <v>100</v>
      </c>
      <c r="D18" s="396">
        <v>100</v>
      </c>
      <c r="E18" s="396">
        <v>100</v>
      </c>
      <c r="F18" s="397">
        <v>100</v>
      </c>
      <c r="G18" s="396">
        <v>100</v>
      </c>
      <c r="H18" s="396">
        <v>100</v>
      </c>
      <c r="I18" s="396">
        <v>100</v>
      </c>
      <c r="J18" s="396">
        <v>100</v>
      </c>
      <c r="K18" s="396">
        <v>100</v>
      </c>
      <c r="L18" s="396">
        <v>100</v>
      </c>
      <c r="M18" s="396">
        <v>100</v>
      </c>
      <c r="N18" s="396">
        <v>100</v>
      </c>
      <c r="O18" s="398">
        <v>100</v>
      </c>
    </row>
    <row r="19" spans="1:15" s="160" customFormat="1">
      <c r="A19" s="19" t="s">
        <v>52</v>
      </c>
      <c r="B19" s="396">
        <v>6.6654827443319711</v>
      </c>
      <c r="C19" s="396">
        <v>6.2030179854112149</v>
      </c>
      <c r="D19" s="396">
        <v>9.3622152362086037</v>
      </c>
      <c r="E19" s="396">
        <v>6.4295577784513824</v>
      </c>
      <c r="F19" s="397">
        <v>7.4227716474460026</v>
      </c>
      <c r="G19" s="396">
        <v>7.1721450739641615</v>
      </c>
      <c r="H19" s="396">
        <v>6.8049394160100638</v>
      </c>
      <c r="I19" s="396">
        <v>7.704515082092402</v>
      </c>
      <c r="J19" s="396">
        <v>11.042258562448268</v>
      </c>
      <c r="K19" s="396">
        <v>9.514848379801581</v>
      </c>
      <c r="L19" s="396">
        <v>7.4086611415898211</v>
      </c>
      <c r="M19" s="396">
        <v>8.3755043805872003</v>
      </c>
      <c r="N19" s="396">
        <v>9.6347117941958711</v>
      </c>
      <c r="O19" s="398">
        <v>9.9460951880094655</v>
      </c>
    </row>
    <row r="20" spans="1:15" s="160" customFormat="1">
      <c r="A20" s="19" t="s">
        <v>53</v>
      </c>
      <c r="B20" s="396">
        <v>39.01024092819511</v>
      </c>
      <c r="C20" s="396">
        <v>38.643577036583324</v>
      </c>
      <c r="D20" s="396">
        <v>33.422333232849574</v>
      </c>
      <c r="E20" s="396">
        <v>33.771176450776331</v>
      </c>
      <c r="F20" s="397">
        <v>28.991399098426395</v>
      </c>
      <c r="G20" s="396">
        <v>26.278232109281202</v>
      </c>
      <c r="H20" s="396">
        <v>25.292988148050057</v>
      </c>
      <c r="I20" s="396">
        <v>27.367315769377626</v>
      </c>
      <c r="J20" s="396">
        <v>33.104404823158319</v>
      </c>
      <c r="K20" s="396">
        <v>34.181812179137985</v>
      </c>
      <c r="L20" s="396">
        <v>34.393603361736893</v>
      </c>
      <c r="M20" s="396">
        <v>30.233854247943466</v>
      </c>
      <c r="N20" s="396">
        <v>25.872619860192529</v>
      </c>
      <c r="O20" s="398">
        <v>25.938403891664475</v>
      </c>
    </row>
    <row r="21" spans="1:15" s="160" customFormat="1">
      <c r="A21" s="19" t="s">
        <v>54</v>
      </c>
      <c r="B21" s="396">
        <v>11.596519268335998</v>
      </c>
      <c r="C21" s="396">
        <v>12.350353583161645</v>
      </c>
      <c r="D21" s="396">
        <v>12.678179234313768</v>
      </c>
      <c r="E21" s="396">
        <v>12.916371964568388</v>
      </c>
      <c r="F21" s="397">
        <v>14.552393594955612</v>
      </c>
      <c r="G21" s="396">
        <v>15.114514192510702</v>
      </c>
      <c r="H21" s="396">
        <v>14.98543335761107</v>
      </c>
      <c r="I21" s="396">
        <v>14.296964490263459</v>
      </c>
      <c r="J21" s="396">
        <v>18.516364287152413</v>
      </c>
      <c r="K21" s="396">
        <v>17.428481817131349</v>
      </c>
      <c r="L21" s="396">
        <v>15.128983308042487</v>
      </c>
      <c r="M21" s="396">
        <v>15.073455647947922</v>
      </c>
      <c r="N21" s="396">
        <v>15.794242944900795</v>
      </c>
      <c r="O21" s="398">
        <v>17.581514593741783</v>
      </c>
    </row>
    <row r="22" spans="1:15" s="160" customFormat="1">
      <c r="A22" s="19" t="s">
        <v>55</v>
      </c>
      <c r="B22" s="396">
        <v>3.6168827324927482</v>
      </c>
      <c r="C22" s="396">
        <v>4.2708391335820481</v>
      </c>
      <c r="D22" s="396">
        <v>4.0868179664958442</v>
      </c>
      <c r="E22" s="396">
        <v>3.1726785894715572</v>
      </c>
      <c r="F22" s="397">
        <v>3.3297381011643021</v>
      </c>
      <c r="G22" s="396">
        <v>3.2575946356160657</v>
      </c>
      <c r="H22" s="396">
        <v>3.1417599152486266</v>
      </c>
      <c r="I22" s="396">
        <v>2.8410175639557083</v>
      </c>
      <c r="J22" s="396">
        <v>3.702378022863023</v>
      </c>
      <c r="K22" s="396">
        <v>3.3130292675679693</v>
      </c>
      <c r="L22" s="396">
        <v>2.6030115559705846</v>
      </c>
      <c r="M22" s="396">
        <v>2.4332880041019238</v>
      </c>
      <c r="N22" s="396">
        <v>2.7278932379316023</v>
      </c>
      <c r="O22" s="398">
        <v>2.603207993689193</v>
      </c>
    </row>
    <row r="23" spans="1:15" s="160" customFormat="1">
      <c r="A23" s="19" t="s">
        <v>56</v>
      </c>
      <c r="B23" s="396">
        <v>5.1796602142899424</v>
      </c>
      <c r="C23" s="396">
        <v>5.1728938136867315</v>
      </c>
      <c r="D23" s="396">
        <v>5.2323328022049012</v>
      </c>
      <c r="E23" s="396">
        <v>4.8061702199319658</v>
      </c>
      <c r="F23" s="397">
        <v>6.0897701816975029</v>
      </c>
      <c r="G23" s="396">
        <v>5.3757107582176111</v>
      </c>
      <c r="H23" s="396">
        <v>4.4626895318810833</v>
      </c>
      <c r="I23" s="396">
        <v>4.6618461244749909</v>
      </c>
      <c r="J23" s="396">
        <v>5.2325451332184958</v>
      </c>
      <c r="K23" s="396">
        <v>5.5563809240826032</v>
      </c>
      <c r="L23" s="396">
        <v>4.0936150344344577</v>
      </c>
      <c r="M23" s="396">
        <v>4.9791559845731994</v>
      </c>
      <c r="N23" s="396">
        <v>5.1439263774801702</v>
      </c>
      <c r="O23" s="398">
        <v>5.1176702603207991</v>
      </c>
    </row>
    <row r="24" spans="1:15" s="160" customFormat="1" ht="16.5" customHeight="1">
      <c r="A24" s="19" t="s">
        <v>57</v>
      </c>
      <c r="B24" s="396">
        <v>4.8600011839223347</v>
      </c>
      <c r="C24" s="396">
        <v>4.5158416392894924</v>
      </c>
      <c r="D24" s="396">
        <v>5.1548167606907542</v>
      </c>
      <c r="E24" s="396">
        <v>5.9041460375197872</v>
      </c>
      <c r="F24" s="397">
        <v>6.8281755579523775</v>
      </c>
      <c r="G24" s="396">
        <v>7.5368688127222887</v>
      </c>
      <c r="H24" s="396">
        <v>7.8510891875786264</v>
      </c>
      <c r="I24" s="396">
        <v>7.6245704467353956</v>
      </c>
      <c r="J24" s="396">
        <v>5.98868034272164</v>
      </c>
      <c r="K24" s="396">
        <v>6.8158932963568226</v>
      </c>
      <c r="L24" s="396">
        <v>6.6499358001634175</v>
      </c>
      <c r="M24" s="396">
        <v>5.8485855050493791</v>
      </c>
      <c r="N24" s="396">
        <v>5.8912137830395181</v>
      </c>
      <c r="O24" s="398">
        <v>5.459505653431501</v>
      </c>
    </row>
    <row r="25" spans="1:15" s="160" customFormat="1">
      <c r="A25" s="19" t="s">
        <v>58</v>
      </c>
      <c r="B25" s="396">
        <v>20.00236784466939</v>
      </c>
      <c r="C25" s="396">
        <v>21.075783729606325</v>
      </c>
      <c r="D25" s="396">
        <v>24.615649627492356</v>
      </c>
      <c r="E25" s="396">
        <v>26.220066686874809</v>
      </c>
      <c r="F25" s="397">
        <v>27.799441356232197</v>
      </c>
      <c r="G25" s="396">
        <v>31.028702172484877</v>
      </c>
      <c r="H25" s="396">
        <v>32.723631066675495</v>
      </c>
      <c r="I25" s="396">
        <v>31.796487208858341</v>
      </c>
      <c r="J25" s="396">
        <v>20.294847989977853</v>
      </c>
      <c r="K25" s="396">
        <v>20.989121642813515</v>
      </c>
      <c r="L25" s="396">
        <v>23.366405976421152</v>
      </c>
      <c r="M25" s="396">
        <v>25.007245246003968</v>
      </c>
      <c r="N25" s="396">
        <v>22.869348271235907</v>
      </c>
      <c r="O25" s="398">
        <v>19.750854588482778</v>
      </c>
    </row>
    <row r="26" spans="1:15" s="160" customFormat="1">
      <c r="A26" s="416" t="s">
        <v>137</v>
      </c>
      <c r="B26" s="396">
        <v>9.0688450837625059</v>
      </c>
      <c r="C26" s="396">
        <v>7.7676930786792138</v>
      </c>
      <c r="D26" s="396">
        <v>5.4476551397441977</v>
      </c>
      <c r="E26" s="396">
        <v>6.7798322724057796</v>
      </c>
      <c r="F26" s="397">
        <v>4.986310462125612</v>
      </c>
      <c r="G26" s="396">
        <v>4.2362322452030901</v>
      </c>
      <c r="H26" s="396">
        <v>4.7374693769449774</v>
      </c>
      <c r="I26" s="396">
        <v>3.7072833142420771</v>
      </c>
      <c r="J26" s="396">
        <v>2.1185208384599896</v>
      </c>
      <c r="K26" s="396">
        <v>2.2004324931081727</v>
      </c>
      <c r="L26" s="396">
        <v>6.3557838216411806</v>
      </c>
      <c r="M26" s="396">
        <v>8.0489109837929416</v>
      </c>
      <c r="N26" s="396">
        <v>12.066043731023607</v>
      </c>
      <c r="O26" s="398">
        <v>13.602747830660006</v>
      </c>
    </row>
    <row r="27" spans="1:15" s="160" customFormat="1">
      <c r="A27" s="399"/>
      <c r="B27" s="400"/>
      <c r="C27" s="400"/>
      <c r="D27" s="400"/>
      <c r="E27" s="400"/>
      <c r="F27" s="401"/>
      <c r="G27" s="400"/>
      <c r="H27" s="400"/>
      <c r="I27" s="400"/>
      <c r="J27" s="400"/>
      <c r="K27" s="400"/>
      <c r="L27" s="400"/>
      <c r="M27" s="400"/>
      <c r="N27" s="400"/>
      <c r="O27" s="402"/>
    </row>
    <row r="28" spans="1:15" s="160" customFormat="1" ht="19.5" customHeight="1">
      <c r="A28" s="417" t="s">
        <v>138</v>
      </c>
      <c r="B28" s="396"/>
      <c r="C28" s="396"/>
      <c r="D28" s="396"/>
      <c r="E28" s="396"/>
      <c r="F28" s="403"/>
      <c r="G28" s="404"/>
      <c r="H28" s="404"/>
      <c r="I28" s="404"/>
      <c r="J28" s="404"/>
      <c r="K28" s="404"/>
      <c r="L28" s="404"/>
      <c r="M28" s="404"/>
      <c r="N28" s="404"/>
      <c r="O28" s="405"/>
    </row>
    <row r="29" spans="1:15" s="163" customFormat="1" ht="16.5" customHeight="1">
      <c r="A29" s="171" t="s">
        <v>28</v>
      </c>
      <c r="B29" s="406"/>
      <c r="C29" s="406">
        <v>106.3103060439235</v>
      </c>
      <c r="D29" s="406">
        <v>129.30007238710394</v>
      </c>
      <c r="E29" s="406">
        <v>127.86271047758495</v>
      </c>
      <c r="F29" s="407">
        <v>121.78437910477922</v>
      </c>
      <c r="G29" s="406">
        <v>122.0802566442656</v>
      </c>
      <c r="H29" s="406">
        <v>136.85522053326687</v>
      </c>
      <c r="I29" s="406">
        <v>138.72740515129445</v>
      </c>
      <c r="J29" s="406">
        <v>53.337390225276827</v>
      </c>
      <c r="K29" s="406">
        <v>135.52045815529854</v>
      </c>
      <c r="L29" s="406">
        <v>141.41864342428894</v>
      </c>
      <c r="M29" s="406">
        <v>104.72043889342828</v>
      </c>
      <c r="N29" s="406">
        <v>94.716543683260142</v>
      </c>
      <c r="O29" s="408">
        <v>71.607785910984532</v>
      </c>
    </row>
    <row r="30" spans="1:15" s="160" customFormat="1">
      <c r="A30" s="19" t="s">
        <v>52</v>
      </c>
      <c r="B30" s="396"/>
      <c r="C30" s="396">
        <v>98.93428063943162</v>
      </c>
      <c r="D30" s="396">
        <v>195.15260323159785</v>
      </c>
      <c r="E30" s="396">
        <v>87.810487580496783</v>
      </c>
      <c r="F30" s="397">
        <v>140.59717129387113</v>
      </c>
      <c r="G30" s="396">
        <v>117.95827123695976</v>
      </c>
      <c r="H30" s="396">
        <v>129.84838913455465</v>
      </c>
      <c r="I30" s="396">
        <v>157.06640720019459</v>
      </c>
      <c r="J30" s="396">
        <v>76.444169118785808</v>
      </c>
      <c r="K30" s="396">
        <v>116.77471636952998</v>
      </c>
      <c r="L30" s="396">
        <v>110.11450381679388</v>
      </c>
      <c r="M30" s="396">
        <v>118.38663935717662</v>
      </c>
      <c r="N30" s="396">
        <v>108.95661431993614</v>
      </c>
      <c r="O30" s="398">
        <v>73.92207157689019</v>
      </c>
    </row>
    <row r="31" spans="1:15" s="160" customFormat="1">
      <c r="A31" s="19" t="s">
        <v>53</v>
      </c>
      <c r="B31" s="396"/>
      <c r="C31" s="396">
        <v>105.31107738998482</v>
      </c>
      <c r="D31" s="396">
        <v>111.8299711815562</v>
      </c>
      <c r="E31" s="396">
        <v>129.19726839324829</v>
      </c>
      <c r="F31" s="397">
        <v>104.54772115288719</v>
      </c>
      <c r="G31" s="396">
        <v>110.655346751884</v>
      </c>
      <c r="H31" s="396">
        <v>131.72413793103448</v>
      </c>
      <c r="I31" s="396">
        <v>150.10471204188482</v>
      </c>
      <c r="J31" s="396">
        <v>64.518660620858043</v>
      </c>
      <c r="K31" s="396">
        <v>139.93107176645492</v>
      </c>
      <c r="L31" s="396">
        <v>142.29487612884532</v>
      </c>
      <c r="M31" s="396">
        <v>92.054980485321565</v>
      </c>
      <c r="N31" s="396">
        <v>81.053679398318835</v>
      </c>
      <c r="O31" s="398">
        <v>71.789856720491244</v>
      </c>
    </row>
    <row r="32" spans="1:15" s="160" customFormat="1">
      <c r="A32" s="19" t="s">
        <v>54</v>
      </c>
      <c r="B32" s="396"/>
      <c r="C32" s="396">
        <v>113.22103113833589</v>
      </c>
      <c r="D32" s="396">
        <v>132.73219116321008</v>
      </c>
      <c r="E32" s="396">
        <v>130.26494565217391</v>
      </c>
      <c r="F32" s="397">
        <v>137.20990873533245</v>
      </c>
      <c r="G32" s="396">
        <v>126.79589509692133</v>
      </c>
      <c r="H32" s="396">
        <v>135.68645083932853</v>
      </c>
      <c r="I32" s="396">
        <v>132.35391582900695</v>
      </c>
      <c r="J32" s="396">
        <v>69.078617926890345</v>
      </c>
      <c r="K32" s="396">
        <v>127.558294067899</v>
      </c>
      <c r="L32" s="396">
        <v>122.75999242280736</v>
      </c>
      <c r="M32" s="396">
        <v>104.33608517861276</v>
      </c>
      <c r="N32" s="396">
        <v>99.245729497892484</v>
      </c>
      <c r="O32" s="398">
        <v>79.710900827062076</v>
      </c>
    </row>
    <row r="33" spans="1:22" s="160" customFormat="1">
      <c r="A33" s="19" t="s">
        <v>55</v>
      </c>
      <c r="B33" s="396"/>
      <c r="C33" s="396">
        <v>125.53191489361701</v>
      </c>
      <c r="D33" s="396">
        <v>123.72881355932203</v>
      </c>
      <c r="E33" s="396">
        <v>99.262381454162281</v>
      </c>
      <c r="F33" s="397">
        <v>127.81316348195328</v>
      </c>
      <c r="G33" s="396">
        <v>119.435215946844</v>
      </c>
      <c r="H33" s="396">
        <v>131.98887343532684</v>
      </c>
      <c r="I33" s="396">
        <v>125.44783983140147</v>
      </c>
      <c r="J33" s="396">
        <v>69.50860982780344</v>
      </c>
      <c r="K33" s="396">
        <v>121.26888217522658</v>
      </c>
      <c r="L33" s="396">
        <v>111.11111111111111</v>
      </c>
      <c r="M33" s="396">
        <v>97.892376681614351</v>
      </c>
      <c r="N33" s="396">
        <v>106.18415025194685</v>
      </c>
      <c r="O33" s="398">
        <v>68.334771354616052</v>
      </c>
    </row>
    <row r="34" spans="1:22" s="160" customFormat="1">
      <c r="A34" s="19" t="s">
        <v>56</v>
      </c>
      <c r="B34" s="396"/>
      <c r="C34" s="396">
        <v>106.17142857142856</v>
      </c>
      <c r="D34" s="396">
        <v>130.78579117330463</v>
      </c>
      <c r="E34" s="396">
        <v>117.44855967078189</v>
      </c>
      <c r="F34" s="397">
        <v>154.30974071478627</v>
      </c>
      <c r="G34" s="396">
        <v>107.76566757493188</v>
      </c>
      <c r="H34" s="396">
        <v>113.61146228402865</v>
      </c>
      <c r="I34" s="396">
        <v>144.91839762611275</v>
      </c>
      <c r="J34" s="396">
        <v>59.866905554133609</v>
      </c>
      <c r="K34" s="396">
        <v>143.90765284309535</v>
      </c>
      <c r="L34" s="396">
        <v>104.18894830659538</v>
      </c>
      <c r="M34" s="396">
        <v>127.37382378100941</v>
      </c>
      <c r="N34" s="396">
        <v>97.850906648757558</v>
      </c>
      <c r="O34" s="398">
        <v>71.242278654770075</v>
      </c>
    </row>
    <row r="35" spans="1:22" s="160" customFormat="1">
      <c r="A35" s="19" t="s">
        <v>57</v>
      </c>
      <c r="B35" s="396"/>
      <c r="C35" s="396">
        <v>98.781973203410473</v>
      </c>
      <c r="D35" s="396">
        <v>147.59556103575832</v>
      </c>
      <c r="E35" s="396">
        <v>146.44945697577276</v>
      </c>
      <c r="F35" s="397">
        <v>140.84426697090703</v>
      </c>
      <c r="G35" s="396">
        <v>134.75091130012152</v>
      </c>
      <c r="H35" s="396">
        <v>142.560865644725</v>
      </c>
      <c r="I35" s="396">
        <v>134.72485768500948</v>
      </c>
      <c r="J35" s="396">
        <v>41.893583724569638</v>
      </c>
      <c r="K35" s="396">
        <v>154.23982069480761</v>
      </c>
      <c r="L35" s="396">
        <v>137.97529668200531</v>
      </c>
      <c r="M35" s="396">
        <v>92.101105845181678</v>
      </c>
      <c r="N35" s="396">
        <v>95.406899180484089</v>
      </c>
      <c r="O35" s="398">
        <v>66.360367558929283</v>
      </c>
    </row>
    <row r="36" spans="1:22" s="160" customFormat="1">
      <c r="A36" s="19" t="s">
        <v>58</v>
      </c>
      <c r="B36" s="396"/>
      <c r="C36" s="396">
        <v>112.01538916839301</v>
      </c>
      <c r="D36" s="396">
        <v>151.01717305151917</v>
      </c>
      <c r="E36" s="396">
        <v>136.19664100769768</v>
      </c>
      <c r="F36" s="397">
        <v>129.12010276172126</v>
      </c>
      <c r="G36" s="396">
        <v>136.26144050935139</v>
      </c>
      <c r="H36" s="396">
        <v>144.33087537416952</v>
      </c>
      <c r="I36" s="396">
        <v>134.79690424401844</v>
      </c>
      <c r="J36" s="396">
        <v>34.043830681477033</v>
      </c>
      <c r="K36" s="396">
        <v>140.15652557319225</v>
      </c>
      <c r="L36" s="396">
        <v>157.43609909555641</v>
      </c>
      <c r="M36" s="396">
        <v>112.07413328004796</v>
      </c>
      <c r="N36" s="396">
        <v>86.619121907733458</v>
      </c>
      <c r="O36" s="398">
        <v>61.843256316574902</v>
      </c>
    </row>
    <row r="37" spans="1:22" s="160" customFormat="1">
      <c r="A37" s="418" t="s">
        <v>137</v>
      </c>
      <c r="B37" s="396"/>
      <c r="C37" s="396">
        <v>91.057441253263704</v>
      </c>
      <c r="D37" s="396">
        <v>90.681003584229387</v>
      </c>
      <c r="E37" s="396">
        <v>159.13043478260869</v>
      </c>
      <c r="F37" s="401">
        <v>89.567809239940388</v>
      </c>
      <c r="G37" s="400">
        <v>103.71602884082085</v>
      </c>
      <c r="H37" s="400">
        <v>153.048128342246</v>
      </c>
      <c r="I37" s="400">
        <v>108.56044723969251</v>
      </c>
      <c r="J37" s="400">
        <v>30.47956227872546</v>
      </c>
      <c r="K37" s="400">
        <v>140.76029567053854</v>
      </c>
      <c r="L37" s="400">
        <v>408.47711927981993</v>
      </c>
      <c r="M37" s="400">
        <v>132.61707988980714</v>
      </c>
      <c r="N37" s="400">
        <v>141.98864423210082</v>
      </c>
      <c r="O37" s="402">
        <v>80.727591924314837</v>
      </c>
    </row>
    <row r="38" spans="1:22" ht="2.25" hidden="1" customHeight="1" thickBot="1">
      <c r="A38" s="410"/>
      <c r="B38" s="411"/>
      <c r="C38" s="411"/>
      <c r="D38" s="411"/>
      <c r="E38" s="411"/>
      <c r="F38" s="20"/>
      <c r="G38" s="21"/>
      <c r="H38" s="21"/>
      <c r="I38" s="21"/>
      <c r="J38" s="21"/>
      <c r="K38" s="21"/>
      <c r="L38" s="21"/>
      <c r="M38" s="21"/>
      <c r="N38" s="21"/>
      <c r="O38" s="22"/>
    </row>
    <row r="39" spans="1:22">
      <c r="A39" s="412" t="s">
        <v>139</v>
      </c>
    </row>
    <row r="40" spans="1:22" s="146" customFormat="1">
      <c r="A40" s="131" t="s">
        <v>59</v>
      </c>
      <c r="B40" s="309"/>
      <c r="C40" s="310"/>
      <c r="D40" s="310"/>
      <c r="E40" s="310"/>
      <c r="F40" s="310"/>
      <c r="G40" s="310"/>
      <c r="H40" s="310"/>
      <c r="I40" s="310"/>
      <c r="J40" s="310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</row>
    <row r="41" spans="1:22" s="146" customFormat="1">
      <c r="A41" s="133" t="s">
        <v>60</v>
      </c>
      <c r="B41" s="132"/>
      <c r="C41" s="132"/>
      <c r="D41" s="132"/>
      <c r="E41" s="132"/>
      <c r="F41" s="132"/>
      <c r="G41" s="132"/>
      <c r="H41" s="132"/>
      <c r="I41" s="132"/>
      <c r="J41" s="134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</row>
  </sheetData>
  <mergeCells count="15">
    <mergeCell ref="N4:N5"/>
    <mergeCell ref="O4:O5"/>
    <mergeCell ref="B4:B5"/>
    <mergeCell ref="C4:C5"/>
    <mergeCell ref="D4:D5"/>
    <mergeCell ref="E4:E5"/>
    <mergeCell ref="I4:I5"/>
    <mergeCell ref="J4:J5"/>
    <mergeCell ref="K4:K5"/>
    <mergeCell ref="L4:L5"/>
    <mergeCell ref="A4:A5"/>
    <mergeCell ref="F4:F5"/>
    <mergeCell ref="G4:G5"/>
    <mergeCell ref="H4:H5"/>
    <mergeCell ref="M4:M5"/>
  </mergeCells>
  <phoneticPr fontId="7" type="noConversion"/>
  <printOptions horizontalCentered="1"/>
  <pageMargins left="0.35433070866141736" right="0.35433070866141736" top="0.62992125984251968" bottom="0.71" header="0.31496062992125984" footer="0.24"/>
  <pageSetup paperSize="9" scale="96" orientation="portrait" horizontalDpi="300" verticalDpi="30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6"/>
  <sheetViews>
    <sheetView zoomScale="75" workbookViewId="0">
      <selection activeCell="O13" sqref="O13"/>
    </sheetView>
  </sheetViews>
  <sheetFormatPr defaultColWidth="11.42578125" defaultRowHeight="12.75"/>
  <cols>
    <col min="1" max="1" width="25.85546875" style="146" customWidth="1"/>
    <col min="2" max="7" width="11.42578125" style="149" customWidth="1"/>
    <col min="8" max="8" width="11.42578125" style="42" customWidth="1"/>
    <col min="9" max="11" width="11.42578125" style="149" customWidth="1"/>
    <col min="12" max="16384" width="11.42578125" style="146"/>
  </cols>
  <sheetData>
    <row r="1" spans="1:32" s="3" customFormat="1" ht="15">
      <c r="A1" s="1" t="s">
        <v>141</v>
      </c>
      <c r="B1" s="2"/>
      <c r="C1" s="2"/>
      <c r="D1" s="2"/>
      <c r="E1" s="2"/>
      <c r="F1" s="373"/>
      <c r="G1" s="373"/>
      <c r="H1" s="372"/>
      <c r="I1" s="373"/>
      <c r="J1" s="373"/>
      <c r="K1" s="373"/>
      <c r="L1" s="373"/>
    </row>
    <row r="2" spans="1:32" s="3" customFormat="1" ht="15.75" customHeight="1">
      <c r="A2" s="419" t="s">
        <v>14</v>
      </c>
      <c r="B2" s="165"/>
      <c r="C2" s="165"/>
      <c r="D2" s="165"/>
      <c r="E2" s="165"/>
      <c r="F2" s="165"/>
      <c r="G2" s="165"/>
      <c r="H2" s="165"/>
      <c r="I2" s="165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6"/>
      <c r="AD2" s="146"/>
      <c r="AE2" s="146"/>
      <c r="AF2" s="146"/>
    </row>
    <row r="3" spans="1:32" ht="19.899999999999999" customHeight="1">
      <c r="A3" s="460" t="s">
        <v>142</v>
      </c>
      <c r="B3" s="456">
        <v>2005</v>
      </c>
      <c r="C3" s="454">
        <v>2006</v>
      </c>
      <c r="D3" s="456">
        <v>2007</v>
      </c>
      <c r="E3" s="454">
        <v>2008</v>
      </c>
      <c r="F3" s="456">
        <v>2009</v>
      </c>
      <c r="G3" s="454">
        <v>2010</v>
      </c>
      <c r="H3" s="456">
        <v>2011</v>
      </c>
      <c r="I3" s="454">
        <v>2012</v>
      </c>
      <c r="J3" s="454">
        <v>2013</v>
      </c>
      <c r="K3" s="458">
        <v>2014</v>
      </c>
    </row>
    <row r="4" spans="1:32" ht="18" customHeight="1">
      <c r="A4" s="461"/>
      <c r="B4" s="457"/>
      <c r="C4" s="455"/>
      <c r="D4" s="457"/>
      <c r="E4" s="455"/>
      <c r="F4" s="457"/>
      <c r="G4" s="455"/>
      <c r="H4" s="457"/>
      <c r="I4" s="455"/>
      <c r="J4" s="455"/>
      <c r="K4" s="459"/>
    </row>
    <row r="5" spans="1:32" s="154" customFormat="1" ht="21.6" customHeight="1">
      <c r="A5" s="421" t="s">
        <v>145</v>
      </c>
      <c r="B5" s="38">
        <v>34228</v>
      </c>
      <c r="C5" s="39">
        <v>38368</v>
      </c>
      <c r="D5" s="39">
        <v>49296</v>
      </c>
      <c r="E5" s="39">
        <v>66954</v>
      </c>
      <c r="F5" s="39">
        <v>39696</v>
      </c>
      <c r="G5" s="39">
        <v>51405</v>
      </c>
      <c r="H5" s="39">
        <v>68394</v>
      </c>
      <c r="I5" s="39">
        <v>68830</v>
      </c>
      <c r="J5" s="39">
        <v>63321</v>
      </c>
      <c r="K5" s="40">
        <v>53914</v>
      </c>
    </row>
    <row r="6" spans="1:32" s="154" customFormat="1" ht="22.9" customHeight="1">
      <c r="A6" s="422" t="s">
        <v>146</v>
      </c>
      <c r="B6" s="44">
        <v>2513</v>
      </c>
      <c r="C6" s="37">
        <v>2871</v>
      </c>
      <c r="D6" s="37">
        <v>4754</v>
      </c>
      <c r="E6" s="37">
        <v>6214</v>
      </c>
      <c r="F6" s="37">
        <v>3344</v>
      </c>
      <c r="G6" s="37">
        <v>4769</v>
      </c>
      <c r="H6" s="37">
        <v>6543</v>
      </c>
      <c r="I6" s="37">
        <v>7572</v>
      </c>
      <c r="J6" s="37">
        <v>5172</v>
      </c>
      <c r="K6" s="46">
        <v>2834</v>
      </c>
    </row>
    <row r="7" spans="1:32" s="154" customFormat="1" ht="19.149999999999999" customHeight="1">
      <c r="A7" s="422" t="s">
        <v>147</v>
      </c>
      <c r="B7" s="44">
        <v>27397</v>
      </c>
      <c r="C7" s="37">
        <v>30399</v>
      </c>
      <c r="D7" s="37">
        <v>37792</v>
      </c>
      <c r="E7" s="37">
        <v>54203</v>
      </c>
      <c r="F7" s="37">
        <v>31093</v>
      </c>
      <c r="G7" s="37">
        <v>40018</v>
      </c>
      <c r="H7" s="37">
        <v>53761</v>
      </c>
      <c r="I7" s="37">
        <v>53246</v>
      </c>
      <c r="J7" s="37">
        <v>50142</v>
      </c>
      <c r="K7" s="46">
        <v>42456</v>
      </c>
    </row>
    <row r="8" spans="1:32" s="154" customFormat="1" ht="17.45" customHeight="1">
      <c r="A8" s="422" t="s">
        <v>148</v>
      </c>
      <c r="B8" s="44">
        <v>3242</v>
      </c>
      <c r="C8" s="37">
        <v>3571</v>
      </c>
      <c r="D8" s="37">
        <v>4661</v>
      </c>
      <c r="E8" s="37">
        <v>6217</v>
      </c>
      <c r="F8" s="37">
        <v>4919</v>
      </c>
      <c r="G8" s="37">
        <v>6277</v>
      </c>
      <c r="H8" s="37">
        <v>7677</v>
      </c>
      <c r="I8" s="37">
        <v>7536</v>
      </c>
      <c r="J8" s="37">
        <v>7338</v>
      </c>
      <c r="K8" s="46">
        <v>8362</v>
      </c>
      <c r="L8" s="374"/>
    </row>
    <row r="9" spans="1:32" s="154" customFormat="1" ht="15" customHeight="1">
      <c r="A9" s="420" t="s">
        <v>144</v>
      </c>
      <c r="B9" s="49">
        <f t="shared" ref="B9:K9" si="0">B5-B6-B7-B8</f>
        <v>1076</v>
      </c>
      <c r="C9" s="48">
        <f t="shared" si="0"/>
        <v>1527</v>
      </c>
      <c r="D9" s="48">
        <f t="shared" si="0"/>
        <v>2089</v>
      </c>
      <c r="E9" s="48">
        <f t="shared" si="0"/>
        <v>320</v>
      </c>
      <c r="F9" s="48">
        <f t="shared" si="0"/>
        <v>340</v>
      </c>
      <c r="G9" s="48">
        <f t="shared" si="0"/>
        <v>341</v>
      </c>
      <c r="H9" s="48">
        <f t="shared" si="0"/>
        <v>413</v>
      </c>
      <c r="I9" s="48">
        <f t="shared" si="0"/>
        <v>476</v>
      </c>
      <c r="J9" s="48">
        <f t="shared" si="0"/>
        <v>669</v>
      </c>
      <c r="K9" s="50">
        <f t="shared" si="0"/>
        <v>262</v>
      </c>
    </row>
    <row r="10" spans="1:32" ht="5.45" customHeight="1">
      <c r="A10" s="41"/>
      <c r="B10" s="70"/>
      <c r="C10" s="36"/>
      <c r="D10" s="36"/>
      <c r="E10" s="36"/>
      <c r="F10" s="36"/>
      <c r="G10" s="36"/>
      <c r="H10" s="36"/>
      <c r="I10" s="36"/>
      <c r="J10" s="36"/>
      <c r="K10" s="71"/>
    </row>
    <row r="11" spans="1:32" ht="16.899999999999999" customHeight="1">
      <c r="A11" s="299" t="s">
        <v>27</v>
      </c>
      <c r="B11" s="52"/>
      <c r="C11" s="42"/>
      <c r="D11" s="42"/>
      <c r="E11" s="42"/>
      <c r="F11" s="42"/>
      <c r="G11" s="42"/>
      <c r="I11" s="42"/>
      <c r="J11" s="42"/>
      <c r="K11" s="72"/>
    </row>
    <row r="12" spans="1:32" ht="14.45" customHeight="1">
      <c r="A12" s="55" t="s">
        <v>149</v>
      </c>
      <c r="B12" s="57">
        <v>100</v>
      </c>
      <c r="C12" s="56">
        <v>100</v>
      </c>
      <c r="D12" s="56">
        <v>100</v>
      </c>
      <c r="E12" s="56">
        <v>100</v>
      </c>
      <c r="F12" s="56">
        <f t="shared" ref="F12:K12" si="1">F13+F14+F15+F16</f>
        <v>100</v>
      </c>
      <c r="G12" s="56">
        <f t="shared" si="1"/>
        <v>100</v>
      </c>
      <c r="H12" s="56">
        <f t="shared" si="1"/>
        <v>100</v>
      </c>
      <c r="I12" s="56">
        <f t="shared" si="1"/>
        <v>100</v>
      </c>
      <c r="J12" s="56">
        <f t="shared" si="1"/>
        <v>100.00000000000001</v>
      </c>
      <c r="K12" s="58">
        <f t="shared" si="1"/>
        <v>100</v>
      </c>
    </row>
    <row r="13" spans="1:32" ht="17.45" customHeight="1">
      <c r="A13" s="423" t="s">
        <v>146</v>
      </c>
      <c r="B13" s="57">
        <f t="shared" ref="B13:K13" si="2">B6/B5*100</f>
        <v>7.34194226948697</v>
      </c>
      <c r="C13" s="56">
        <f t="shared" si="2"/>
        <v>7.4827981651376145</v>
      </c>
      <c r="D13" s="56">
        <f t="shared" si="2"/>
        <v>9.6437844855566368</v>
      </c>
      <c r="E13" s="56">
        <f t="shared" si="2"/>
        <v>9.2809988947635684</v>
      </c>
      <c r="F13" s="56">
        <f t="shared" si="2"/>
        <v>8.4240225715437322</v>
      </c>
      <c r="G13" s="56">
        <f t="shared" si="2"/>
        <v>9.277307654897383</v>
      </c>
      <c r="H13" s="56">
        <f t="shared" si="2"/>
        <v>9.5666286516361083</v>
      </c>
      <c r="I13" s="56">
        <f t="shared" si="2"/>
        <v>11.001016998401859</v>
      </c>
      <c r="J13" s="56">
        <f t="shared" si="2"/>
        <v>8.1679063817690807</v>
      </c>
      <c r="K13" s="58">
        <f t="shared" si="2"/>
        <v>5.2565196423934415</v>
      </c>
    </row>
    <row r="14" spans="1:32" ht="17.45" customHeight="1">
      <c r="A14" s="423" t="s">
        <v>147</v>
      </c>
      <c r="B14" s="57">
        <f t="shared" ref="B14:K14" si="3">B7/B5*100</f>
        <v>80.042655136145839</v>
      </c>
      <c r="C14" s="56">
        <f t="shared" si="3"/>
        <v>79.230087572977482</v>
      </c>
      <c r="D14" s="56">
        <f t="shared" si="3"/>
        <v>76.663420967218428</v>
      </c>
      <c r="E14" s="56">
        <f t="shared" si="3"/>
        <v>80.95558144397647</v>
      </c>
      <c r="F14" s="56">
        <f t="shared" si="3"/>
        <v>78.327791213220479</v>
      </c>
      <c r="G14" s="56">
        <f t="shared" si="3"/>
        <v>77.848458321174988</v>
      </c>
      <c r="H14" s="56">
        <f t="shared" si="3"/>
        <v>78.604848378512742</v>
      </c>
      <c r="I14" s="56">
        <f t="shared" si="3"/>
        <v>77.358709864884503</v>
      </c>
      <c r="J14" s="56">
        <f t="shared" si="3"/>
        <v>79.186999573601184</v>
      </c>
      <c r="K14" s="58">
        <f t="shared" si="3"/>
        <v>78.747635122602659</v>
      </c>
    </row>
    <row r="15" spans="1:32" ht="17.45" customHeight="1">
      <c r="A15" s="423" t="s">
        <v>148</v>
      </c>
      <c r="B15" s="57">
        <f t="shared" ref="B15:K15" si="4">B8/B5*100</f>
        <v>9.4717774921117215</v>
      </c>
      <c r="C15" s="56">
        <f t="shared" si="4"/>
        <v>9.3072351959966646</v>
      </c>
      <c r="D15" s="56">
        <f t="shared" si="4"/>
        <v>9.4551282051282044</v>
      </c>
      <c r="E15" s="56">
        <f t="shared" si="4"/>
        <v>9.2854795829972812</v>
      </c>
      <c r="F15" s="56">
        <f t="shared" si="4"/>
        <v>12.39167674324869</v>
      </c>
      <c r="G15" s="56">
        <f t="shared" si="4"/>
        <v>12.210874428557533</v>
      </c>
      <c r="H15" s="56">
        <f t="shared" si="4"/>
        <v>11.224668830599176</v>
      </c>
      <c r="I15" s="56">
        <f t="shared" si="4"/>
        <v>10.948714223449077</v>
      </c>
      <c r="J15" s="56">
        <f t="shared" si="4"/>
        <v>11.58857251148908</v>
      </c>
      <c r="K15" s="58">
        <f t="shared" si="4"/>
        <v>15.509886114923768</v>
      </c>
    </row>
    <row r="16" spans="1:32" ht="17.45" customHeight="1">
      <c r="A16" s="424" t="s">
        <v>143</v>
      </c>
      <c r="B16" s="61">
        <f t="shared" ref="B16:K16" si="5">B9/B5*100</f>
        <v>3.1436251022554638</v>
      </c>
      <c r="C16" s="60">
        <f t="shared" si="5"/>
        <v>3.9798790658882401</v>
      </c>
      <c r="D16" s="60">
        <f t="shared" si="5"/>
        <v>4.2376663420967224</v>
      </c>
      <c r="E16" s="60">
        <f t="shared" si="5"/>
        <v>0.47794007826268781</v>
      </c>
      <c r="F16" s="60">
        <f t="shared" si="5"/>
        <v>0.85650947198710192</v>
      </c>
      <c r="G16" s="60">
        <f t="shared" si="5"/>
        <v>0.66335959537010014</v>
      </c>
      <c r="H16" s="60">
        <f t="shared" si="5"/>
        <v>0.60385413925198117</v>
      </c>
      <c r="I16" s="60">
        <f t="shared" si="5"/>
        <v>0.69155891326456487</v>
      </c>
      <c r="J16" s="60">
        <f t="shared" si="5"/>
        <v>1.0565215331406643</v>
      </c>
      <c r="K16" s="62">
        <f t="shared" si="5"/>
        <v>0.48595912008012759</v>
      </c>
    </row>
    <row r="17" spans="1:11" ht="9" customHeight="1">
      <c r="A17" s="41"/>
      <c r="B17" s="57"/>
      <c r="C17" s="56"/>
      <c r="D17" s="56"/>
      <c r="E17" s="56"/>
      <c r="F17" s="56"/>
      <c r="G17" s="56"/>
      <c r="H17" s="56"/>
      <c r="I17" s="56"/>
      <c r="J17" s="56"/>
      <c r="K17" s="58"/>
    </row>
    <row r="18" spans="1:11" s="151" customFormat="1" ht="18.75" customHeight="1">
      <c r="A18" s="18" t="s">
        <v>138</v>
      </c>
      <c r="B18" s="64"/>
      <c r="C18" s="63"/>
      <c r="D18" s="63"/>
      <c r="E18" s="63"/>
      <c r="F18" s="63"/>
      <c r="G18" s="63"/>
      <c r="H18" s="63"/>
      <c r="I18" s="63"/>
      <c r="J18" s="63"/>
      <c r="K18" s="65"/>
    </row>
    <row r="19" spans="1:11" s="151" customFormat="1" ht="15" customHeight="1">
      <c r="A19" s="425" t="s">
        <v>149</v>
      </c>
      <c r="B19" s="64"/>
      <c r="C19" s="63">
        <f t="shared" ref="C19:K19" si="6">C5/B5*100</f>
        <v>112.09536052354798</v>
      </c>
      <c r="D19" s="63">
        <f t="shared" si="6"/>
        <v>128.48206839032528</v>
      </c>
      <c r="E19" s="63">
        <f t="shared" si="6"/>
        <v>135.8203505355404</v>
      </c>
      <c r="F19" s="63">
        <f t="shared" si="6"/>
        <v>59.288466708486418</v>
      </c>
      <c r="G19" s="63">
        <f t="shared" si="6"/>
        <v>129.49667472793229</v>
      </c>
      <c r="H19" s="63">
        <f t="shared" si="6"/>
        <v>133.04931426904</v>
      </c>
      <c r="I19" s="63">
        <f t="shared" si="6"/>
        <v>100.63748282013043</v>
      </c>
      <c r="J19" s="63">
        <f t="shared" si="6"/>
        <v>91.99622257736452</v>
      </c>
      <c r="K19" s="65">
        <f t="shared" si="6"/>
        <v>85.143949084821784</v>
      </c>
    </row>
    <row r="20" spans="1:11" s="151" customFormat="1" ht="16.899999999999999" customHeight="1">
      <c r="A20" s="66" t="s">
        <v>146</v>
      </c>
      <c r="B20" s="64"/>
      <c r="C20" s="63">
        <f t="shared" ref="C20:K20" si="7">C6/B6*100</f>
        <v>114.24592120970951</v>
      </c>
      <c r="D20" s="63">
        <f t="shared" si="7"/>
        <v>165.586903517938</v>
      </c>
      <c r="E20" s="63">
        <f t="shared" si="7"/>
        <v>130.71098022717712</v>
      </c>
      <c r="F20" s="63">
        <f t="shared" si="7"/>
        <v>53.813968458319927</v>
      </c>
      <c r="G20" s="63">
        <f t="shared" si="7"/>
        <v>142.61363636363635</v>
      </c>
      <c r="H20" s="63">
        <f t="shared" si="7"/>
        <v>137.1985741245544</v>
      </c>
      <c r="I20" s="63">
        <f t="shared" si="7"/>
        <v>115.72673085740486</v>
      </c>
      <c r="J20" s="63">
        <f t="shared" si="7"/>
        <v>68.304278922345489</v>
      </c>
      <c r="K20" s="65">
        <f t="shared" si="7"/>
        <v>54.795050270688314</v>
      </c>
    </row>
    <row r="21" spans="1:11" s="151" customFormat="1" ht="16.899999999999999" customHeight="1">
      <c r="A21" s="66" t="s">
        <v>147</v>
      </c>
      <c r="B21" s="375"/>
      <c r="C21" s="63">
        <f t="shared" ref="C21:K21" si="8">C7/B7*100</f>
        <v>110.9574040953389</v>
      </c>
      <c r="D21" s="63">
        <f t="shared" si="8"/>
        <v>124.3198789433863</v>
      </c>
      <c r="E21" s="63">
        <f t="shared" si="8"/>
        <v>143.42453429297206</v>
      </c>
      <c r="F21" s="63">
        <f t="shared" si="8"/>
        <v>57.363983543346308</v>
      </c>
      <c r="G21" s="63">
        <f t="shared" si="8"/>
        <v>128.7042099507928</v>
      </c>
      <c r="H21" s="63">
        <f t="shared" si="8"/>
        <v>134.34204607926432</v>
      </c>
      <c r="I21" s="63">
        <f t="shared" si="8"/>
        <v>99.042056509365523</v>
      </c>
      <c r="J21" s="63">
        <f t="shared" si="8"/>
        <v>94.170454118619233</v>
      </c>
      <c r="K21" s="65">
        <f t="shared" si="8"/>
        <v>84.671532846715323</v>
      </c>
    </row>
    <row r="22" spans="1:11" s="151" customFormat="1" ht="16.899999999999999" customHeight="1">
      <c r="A22" s="66" t="s">
        <v>148</v>
      </c>
      <c r="B22" s="64"/>
      <c r="C22" s="63">
        <f t="shared" ref="C22:K22" si="9">C8/B8*100</f>
        <v>110.14805675508946</v>
      </c>
      <c r="D22" s="63">
        <f t="shared" si="9"/>
        <v>130.52366283954075</v>
      </c>
      <c r="E22" s="63">
        <f t="shared" si="9"/>
        <v>133.38339412143316</v>
      </c>
      <c r="F22" s="63">
        <f t="shared" si="9"/>
        <v>79.121762908155063</v>
      </c>
      <c r="G22" s="63">
        <f t="shared" si="9"/>
        <v>127.60723724334215</v>
      </c>
      <c r="H22" s="63">
        <f t="shared" si="9"/>
        <v>122.30364823960491</v>
      </c>
      <c r="I22" s="63">
        <f t="shared" si="9"/>
        <v>98.163345056662749</v>
      </c>
      <c r="J22" s="63">
        <f t="shared" si="9"/>
        <v>97.372611464968145</v>
      </c>
      <c r="K22" s="65">
        <f t="shared" si="9"/>
        <v>113.95475606432271</v>
      </c>
    </row>
    <row r="23" spans="1:11" ht="7.9" customHeight="1">
      <c r="A23" s="59"/>
      <c r="B23" s="61"/>
      <c r="C23" s="60"/>
      <c r="D23" s="60"/>
      <c r="E23" s="60"/>
      <c r="F23" s="60"/>
      <c r="G23" s="60"/>
      <c r="H23" s="60"/>
      <c r="I23" s="60"/>
      <c r="J23" s="60"/>
      <c r="K23" s="62"/>
    </row>
    <row r="24" spans="1:11" ht="6" customHeight="1"/>
    <row r="25" spans="1:11">
      <c r="A25" s="146" t="s">
        <v>106</v>
      </c>
      <c r="B25" s="146"/>
      <c r="C25" s="146"/>
      <c r="D25" s="146"/>
    </row>
    <row r="26" spans="1:11">
      <c r="A26" s="146" t="s">
        <v>170</v>
      </c>
    </row>
  </sheetData>
  <mergeCells count="11">
    <mergeCell ref="A3:A4"/>
    <mergeCell ref="B3:B4"/>
    <mergeCell ref="C3:C4"/>
    <mergeCell ref="D3:D4"/>
    <mergeCell ref="E3:E4"/>
    <mergeCell ref="G3:G4"/>
    <mergeCell ref="F3:F4"/>
    <mergeCell ref="K3:K4"/>
    <mergeCell ref="J3:J4"/>
    <mergeCell ref="I3:I4"/>
    <mergeCell ref="H3:H4"/>
  </mergeCells>
  <phoneticPr fontId="10" type="noConversion"/>
  <printOptions horizontalCentered="1"/>
  <pageMargins left="0.39370078740157483" right="0.19685039370078741" top="0.59055118110236227" bottom="1.39" header="0.27559055118110237" footer="0.87"/>
  <pageSetup paperSize="9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O109"/>
  <sheetViews>
    <sheetView topLeftCell="A19" zoomScale="75" workbookViewId="0">
      <selection activeCell="N11" sqref="N11"/>
    </sheetView>
  </sheetViews>
  <sheetFormatPr defaultColWidth="8.85546875" defaultRowHeight="12.75"/>
  <cols>
    <col min="1" max="1" width="29.7109375" style="146" customWidth="1"/>
    <col min="2" max="2" width="7.28515625" style="146" customWidth="1"/>
    <col min="3" max="3" width="7.7109375" style="146" customWidth="1"/>
    <col min="4" max="11" width="7.28515625" style="146" customWidth="1"/>
    <col min="12" max="16384" width="8.85546875" style="146"/>
  </cols>
  <sheetData>
    <row r="1" spans="1:93" s="3" customFormat="1" ht="17.25" customHeight="1">
      <c r="A1" s="366" t="s">
        <v>152</v>
      </c>
      <c r="B1" s="426"/>
      <c r="C1" s="426"/>
      <c r="D1" s="367"/>
      <c r="E1" s="367"/>
      <c r="F1" s="367"/>
      <c r="G1" s="367"/>
      <c r="H1" s="367"/>
      <c r="I1" s="367"/>
      <c r="J1" s="367"/>
      <c r="K1" s="367"/>
    </row>
    <row r="2" spans="1:93" s="3" customFormat="1" ht="13.5" customHeight="1">
      <c r="A2" s="298" t="s">
        <v>14</v>
      </c>
      <c r="B2" s="354"/>
      <c r="C2" s="354"/>
      <c r="D2" s="354"/>
      <c r="E2" s="354"/>
      <c r="F2" s="355"/>
    </row>
    <row r="3" spans="1:93" s="3" customFormat="1" ht="15.75" customHeight="1">
      <c r="A3" s="298" t="s">
        <v>41</v>
      </c>
      <c r="B3" s="354"/>
      <c r="C3" s="354"/>
      <c r="D3" s="354"/>
      <c r="E3" s="354"/>
      <c r="F3" s="355"/>
    </row>
    <row r="4" spans="1:93" ht="18" customHeight="1">
      <c r="A4" s="460" t="s">
        <v>150</v>
      </c>
      <c r="B4" s="464">
        <v>2005</v>
      </c>
      <c r="C4" s="460">
        <v>2006</v>
      </c>
      <c r="D4" s="464">
        <v>2007</v>
      </c>
      <c r="E4" s="460">
        <v>2008</v>
      </c>
      <c r="F4" s="464">
        <v>2009</v>
      </c>
      <c r="G4" s="460">
        <v>2010</v>
      </c>
      <c r="H4" s="464">
        <v>2011</v>
      </c>
      <c r="I4" s="460">
        <v>2012</v>
      </c>
      <c r="J4" s="464">
        <v>2013</v>
      </c>
      <c r="K4" s="460">
        <v>2014</v>
      </c>
    </row>
    <row r="5" spans="1:93" ht="16.899999999999999" customHeight="1">
      <c r="A5" s="462"/>
      <c r="B5" s="465"/>
      <c r="C5" s="463"/>
      <c r="D5" s="465"/>
      <c r="E5" s="463"/>
      <c r="F5" s="465"/>
      <c r="G5" s="463"/>
      <c r="H5" s="465"/>
      <c r="I5" s="463"/>
      <c r="J5" s="465"/>
      <c r="K5" s="463"/>
    </row>
    <row r="6" spans="1:93" s="1" customFormat="1" ht="18" customHeight="1">
      <c r="A6" s="166" t="s">
        <v>151</v>
      </c>
      <c r="B6" s="36">
        <v>34228</v>
      </c>
      <c r="C6" s="36">
        <v>38368</v>
      </c>
      <c r="D6" s="36">
        <v>49296</v>
      </c>
      <c r="E6" s="36">
        <v>66954</v>
      </c>
      <c r="F6" s="36">
        <v>39696</v>
      </c>
      <c r="G6" s="36">
        <v>51405</v>
      </c>
      <c r="H6" s="36">
        <v>68394</v>
      </c>
      <c r="I6" s="36">
        <v>68830</v>
      </c>
      <c r="J6" s="36">
        <v>63321</v>
      </c>
      <c r="K6" s="71">
        <v>53914</v>
      </c>
    </row>
    <row r="7" spans="1:93" s="1" customFormat="1" ht="5.45" customHeight="1">
      <c r="A7" s="76"/>
      <c r="B7" s="36"/>
      <c r="C7" s="77"/>
      <c r="D7" s="36"/>
      <c r="E7" s="77"/>
      <c r="F7" s="77"/>
      <c r="G7" s="36"/>
      <c r="H7" s="36"/>
      <c r="I7" s="36"/>
      <c r="J7" s="36"/>
      <c r="K7" s="71"/>
    </row>
    <row r="8" spans="1:93" s="1" customFormat="1" ht="14.25">
      <c r="A8" s="422" t="s">
        <v>153</v>
      </c>
      <c r="B8" s="36">
        <v>2513</v>
      </c>
      <c r="C8" s="36">
        <v>2871</v>
      </c>
      <c r="D8" s="36">
        <v>4754</v>
      </c>
      <c r="E8" s="36">
        <v>6214</v>
      </c>
      <c r="F8" s="36">
        <v>3344</v>
      </c>
      <c r="G8" s="36">
        <v>4769</v>
      </c>
      <c r="H8" s="36">
        <v>6543</v>
      </c>
      <c r="I8" s="36">
        <v>7572</v>
      </c>
      <c r="J8" s="36">
        <v>5172</v>
      </c>
      <c r="K8" s="71">
        <v>2834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pans="1:93" s="1" customFormat="1" ht="14.25">
      <c r="A9" s="422" t="s">
        <v>154</v>
      </c>
      <c r="B9" s="36">
        <v>27397</v>
      </c>
      <c r="C9" s="36">
        <v>30399</v>
      </c>
      <c r="D9" s="36">
        <v>37792</v>
      </c>
      <c r="E9" s="36">
        <v>54203</v>
      </c>
      <c r="F9" s="36">
        <v>31093</v>
      </c>
      <c r="G9" s="36">
        <v>40018</v>
      </c>
      <c r="H9" s="36">
        <v>53761</v>
      </c>
      <c r="I9" s="36">
        <v>53246</v>
      </c>
      <c r="J9" s="36">
        <v>50142</v>
      </c>
      <c r="K9" s="71">
        <v>42456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1" customFormat="1" ht="14.25">
      <c r="A10" s="422" t="s">
        <v>155</v>
      </c>
      <c r="B10" s="36">
        <v>3242</v>
      </c>
      <c r="C10" s="36">
        <v>3571</v>
      </c>
      <c r="D10" s="36">
        <v>4661</v>
      </c>
      <c r="E10" s="36">
        <v>6217</v>
      </c>
      <c r="F10" s="36">
        <v>4919</v>
      </c>
      <c r="G10" s="36">
        <v>6277</v>
      </c>
      <c r="H10" s="36">
        <v>7677</v>
      </c>
      <c r="I10" s="36">
        <v>7536</v>
      </c>
      <c r="J10" s="36">
        <v>7338</v>
      </c>
      <c r="K10" s="71">
        <v>8362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1" customFormat="1" ht="14.25">
      <c r="A11" s="420" t="s">
        <v>157</v>
      </c>
      <c r="B11" s="47">
        <f t="shared" ref="B11:K11" si="0">B6-B8-B9-B10</f>
        <v>1076</v>
      </c>
      <c r="C11" s="47">
        <f t="shared" si="0"/>
        <v>1527</v>
      </c>
      <c r="D11" s="47">
        <f t="shared" si="0"/>
        <v>2089</v>
      </c>
      <c r="E11" s="47">
        <f t="shared" si="0"/>
        <v>320</v>
      </c>
      <c r="F11" s="47">
        <f t="shared" si="0"/>
        <v>340</v>
      </c>
      <c r="G11" s="47">
        <f t="shared" si="0"/>
        <v>341</v>
      </c>
      <c r="H11" s="47">
        <f t="shared" si="0"/>
        <v>413</v>
      </c>
      <c r="I11" s="47">
        <f t="shared" si="0"/>
        <v>476</v>
      </c>
      <c r="J11" s="47">
        <f t="shared" si="0"/>
        <v>669</v>
      </c>
      <c r="K11" s="75">
        <f t="shared" si="0"/>
        <v>262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154" customFormat="1" ht="4.9000000000000004" customHeight="1">
      <c r="A12" s="67"/>
      <c r="B12" s="36"/>
      <c r="C12" s="78"/>
      <c r="D12" s="36"/>
      <c r="E12" s="78"/>
      <c r="F12" s="78"/>
      <c r="G12" s="36"/>
      <c r="H12" s="36"/>
      <c r="I12" s="36"/>
      <c r="J12" s="36"/>
      <c r="K12" s="71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</row>
    <row r="13" spans="1:93" s="154" customFormat="1" ht="12.75" customHeight="1">
      <c r="A13" s="389" t="s">
        <v>52</v>
      </c>
      <c r="B13" s="36">
        <v>4305</v>
      </c>
      <c r="C13" s="36">
        <v>4713</v>
      </c>
      <c r="D13" s="36">
        <v>6287</v>
      </c>
      <c r="E13" s="36">
        <v>10825</v>
      </c>
      <c r="F13" s="36">
        <v>9515</v>
      </c>
      <c r="G13" s="36">
        <v>9936</v>
      </c>
      <c r="H13" s="36">
        <v>12804</v>
      </c>
      <c r="I13" s="36">
        <v>17906</v>
      </c>
      <c r="J13" s="36">
        <v>17039</v>
      </c>
      <c r="K13" s="71">
        <v>16671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</row>
    <row r="14" spans="1:93">
      <c r="A14" s="423" t="s">
        <v>153</v>
      </c>
      <c r="B14" s="42">
        <v>0</v>
      </c>
      <c r="C14" s="42">
        <v>0</v>
      </c>
      <c r="D14" s="42">
        <v>1</v>
      </c>
      <c r="E14" s="42">
        <v>6</v>
      </c>
      <c r="F14" s="79">
        <v>8</v>
      </c>
      <c r="G14" s="42">
        <v>1</v>
      </c>
      <c r="H14" s="42">
        <v>6</v>
      </c>
      <c r="I14" s="42">
        <v>5</v>
      </c>
      <c r="J14" s="42">
        <v>7</v>
      </c>
      <c r="K14" s="72">
        <v>0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</row>
    <row r="15" spans="1:93">
      <c r="A15" s="423" t="s">
        <v>154</v>
      </c>
      <c r="B15" s="42">
        <v>2400</v>
      </c>
      <c r="C15" s="42">
        <v>2808</v>
      </c>
      <c r="D15" s="42">
        <v>3417</v>
      </c>
      <c r="E15" s="42">
        <v>7831</v>
      </c>
      <c r="F15" s="42">
        <v>6883</v>
      </c>
      <c r="G15" s="42">
        <v>6725</v>
      </c>
      <c r="H15" s="42">
        <v>9119</v>
      </c>
      <c r="I15" s="42">
        <v>13947</v>
      </c>
      <c r="J15" s="42">
        <v>13046</v>
      </c>
      <c r="K15" s="72">
        <v>11242</v>
      </c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</row>
    <row r="16" spans="1:93">
      <c r="A16" s="423" t="s">
        <v>155</v>
      </c>
      <c r="B16" s="42">
        <v>1732</v>
      </c>
      <c r="C16" s="42">
        <v>1641</v>
      </c>
      <c r="D16" s="42">
        <v>2252</v>
      </c>
      <c r="E16" s="42">
        <v>2988</v>
      </c>
      <c r="F16" s="42">
        <v>2625</v>
      </c>
      <c r="G16" s="42">
        <v>3210</v>
      </c>
      <c r="H16" s="42">
        <v>3678</v>
      </c>
      <c r="I16" s="42">
        <v>3953</v>
      </c>
      <c r="J16" s="42">
        <v>3986</v>
      </c>
      <c r="K16" s="72">
        <v>5365</v>
      </c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</row>
    <row r="17" spans="1:93" ht="4.1500000000000004" customHeight="1">
      <c r="A17" s="73"/>
      <c r="B17" s="42"/>
      <c r="C17" s="42"/>
      <c r="D17" s="42"/>
      <c r="E17" s="42"/>
      <c r="F17" s="42"/>
      <c r="G17" s="42"/>
      <c r="H17" s="42"/>
      <c r="I17" s="42"/>
      <c r="J17" s="42"/>
      <c r="K17" s="72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</row>
    <row r="18" spans="1:93" s="154" customFormat="1" ht="13.15" customHeight="1">
      <c r="A18" s="427" t="s">
        <v>53</v>
      </c>
      <c r="B18" s="36">
        <v>4388</v>
      </c>
      <c r="C18" s="36">
        <v>3466</v>
      </c>
      <c r="D18" s="36">
        <v>3735</v>
      </c>
      <c r="E18" s="36">
        <v>6263</v>
      </c>
      <c r="F18" s="36">
        <v>3471</v>
      </c>
      <c r="G18" s="36">
        <v>6237</v>
      </c>
      <c r="H18" s="36">
        <v>9608</v>
      </c>
      <c r="I18" s="36">
        <v>6948</v>
      </c>
      <c r="J18" s="36">
        <v>6783</v>
      </c>
      <c r="K18" s="71">
        <v>5485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</row>
    <row r="19" spans="1:93">
      <c r="A19" s="423" t="s">
        <v>154</v>
      </c>
      <c r="B19" s="42">
        <v>4382</v>
      </c>
      <c r="C19" s="42">
        <v>3461</v>
      </c>
      <c r="D19" s="42">
        <v>3731</v>
      </c>
      <c r="E19" s="42">
        <v>5772</v>
      </c>
      <c r="F19" s="42">
        <v>3243</v>
      </c>
      <c r="G19" s="42">
        <v>5798</v>
      </c>
      <c r="H19" s="42">
        <v>8940</v>
      </c>
      <c r="I19" s="42">
        <v>6670</v>
      </c>
      <c r="J19" s="42">
        <v>6621</v>
      </c>
      <c r="K19" s="72">
        <v>5412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</row>
    <row r="20" spans="1:93">
      <c r="A20" s="423" t="s">
        <v>155</v>
      </c>
      <c r="B20" s="79" t="s">
        <v>10</v>
      </c>
      <c r="C20" s="79" t="s">
        <v>10</v>
      </c>
      <c r="D20" s="79" t="s">
        <v>10</v>
      </c>
      <c r="E20" s="79">
        <v>491</v>
      </c>
      <c r="F20" s="42">
        <v>228</v>
      </c>
      <c r="G20" s="42">
        <v>439</v>
      </c>
      <c r="H20" s="42">
        <v>668</v>
      </c>
      <c r="I20" s="42">
        <v>278</v>
      </c>
      <c r="J20" s="42">
        <v>162</v>
      </c>
      <c r="K20" s="72">
        <v>73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</row>
    <row r="21" spans="1:93" ht="8.4499999999999993" customHeight="1">
      <c r="A21" s="73"/>
      <c r="B21" s="36"/>
      <c r="C21" s="42"/>
      <c r="D21" s="36"/>
      <c r="E21" s="42"/>
      <c r="F21" s="42"/>
      <c r="G21" s="42"/>
      <c r="H21" s="42"/>
      <c r="I21" s="42"/>
      <c r="J21" s="42"/>
      <c r="K21" s="72" t="s">
        <v>122</v>
      </c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</row>
    <row r="22" spans="1:93" s="154" customFormat="1" ht="12" customHeight="1">
      <c r="A22" s="389" t="s">
        <v>54</v>
      </c>
      <c r="B22" s="36">
        <v>3881</v>
      </c>
      <c r="C22" s="36">
        <v>4596</v>
      </c>
      <c r="D22" s="36">
        <v>5588</v>
      </c>
      <c r="E22" s="36">
        <v>6826</v>
      </c>
      <c r="F22" s="36">
        <v>3508</v>
      </c>
      <c r="G22" s="36">
        <v>4658</v>
      </c>
      <c r="H22" s="36">
        <v>6980</v>
      </c>
      <c r="I22" s="36">
        <v>6765</v>
      </c>
      <c r="J22" s="36">
        <v>5827</v>
      </c>
      <c r="K22" s="71">
        <v>4260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</row>
    <row r="23" spans="1:93">
      <c r="A23" s="423" t="s">
        <v>154</v>
      </c>
      <c r="B23" s="42">
        <v>3672</v>
      </c>
      <c r="C23" s="42">
        <v>4295</v>
      </c>
      <c r="D23" s="42">
        <v>5176</v>
      </c>
      <c r="E23" s="42">
        <v>6428</v>
      </c>
      <c r="F23" s="42">
        <v>3128</v>
      </c>
      <c r="G23" s="42">
        <v>4188</v>
      </c>
      <c r="H23" s="42">
        <v>6471</v>
      </c>
      <c r="I23" s="42">
        <v>6174</v>
      </c>
      <c r="J23" s="42">
        <v>5173</v>
      </c>
      <c r="K23" s="72">
        <v>3653</v>
      </c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</row>
    <row r="24" spans="1:93">
      <c r="A24" s="423" t="s">
        <v>155</v>
      </c>
      <c r="B24" s="42">
        <v>148</v>
      </c>
      <c r="C24" s="42">
        <v>230.82560807999999</v>
      </c>
      <c r="D24" s="42">
        <v>321</v>
      </c>
      <c r="E24" s="42">
        <v>392</v>
      </c>
      <c r="F24" s="42">
        <v>379</v>
      </c>
      <c r="G24" s="42">
        <v>471</v>
      </c>
      <c r="H24" s="42">
        <v>509</v>
      </c>
      <c r="I24" s="42">
        <v>591</v>
      </c>
      <c r="J24" s="42">
        <v>654</v>
      </c>
      <c r="K24" s="72">
        <v>607</v>
      </c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</row>
    <row r="25" spans="1:93" ht="9" customHeight="1">
      <c r="A25" s="73"/>
      <c r="B25" s="36"/>
      <c r="C25" s="42"/>
      <c r="D25" s="36"/>
      <c r="E25" s="42"/>
      <c r="F25" s="42"/>
      <c r="G25" s="42"/>
      <c r="H25" s="42"/>
      <c r="I25" s="42"/>
      <c r="J25" s="42"/>
      <c r="K25" s="72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</row>
    <row r="26" spans="1:93" s="154" customFormat="1">
      <c r="A26" s="389" t="s">
        <v>55</v>
      </c>
      <c r="B26" s="36">
        <v>988</v>
      </c>
      <c r="C26" s="36">
        <v>1199</v>
      </c>
      <c r="D26" s="36">
        <v>1595</v>
      </c>
      <c r="E26" s="36">
        <v>1676</v>
      </c>
      <c r="F26" s="36">
        <v>1472</v>
      </c>
      <c r="G26" s="36">
        <v>1769</v>
      </c>
      <c r="H26" s="36">
        <v>2184</v>
      </c>
      <c r="I26" s="36">
        <v>2191</v>
      </c>
      <c r="J26" s="36">
        <v>2391</v>
      </c>
      <c r="K26" s="71">
        <v>2248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</row>
    <row r="27" spans="1:93">
      <c r="A27" s="423" t="s">
        <v>154</v>
      </c>
      <c r="B27" s="42">
        <v>731</v>
      </c>
      <c r="C27" s="42">
        <v>832</v>
      </c>
      <c r="D27" s="42">
        <v>1117</v>
      </c>
      <c r="E27" s="42">
        <v>1487</v>
      </c>
      <c r="F27" s="42">
        <v>1270</v>
      </c>
      <c r="G27" s="42">
        <v>1568</v>
      </c>
      <c r="H27" s="42">
        <v>1716</v>
      </c>
      <c r="I27" s="42">
        <v>1733</v>
      </c>
      <c r="J27" s="42">
        <v>1884</v>
      </c>
      <c r="K27" s="72">
        <v>1866</v>
      </c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</row>
    <row r="28" spans="1:93">
      <c r="A28" s="423" t="s">
        <v>155</v>
      </c>
      <c r="B28" s="42">
        <v>57</v>
      </c>
      <c r="C28" s="42">
        <v>120</v>
      </c>
      <c r="D28" s="42">
        <v>138</v>
      </c>
      <c r="E28" s="42">
        <v>189</v>
      </c>
      <c r="F28" s="42">
        <v>202</v>
      </c>
      <c r="G28" s="42">
        <v>201</v>
      </c>
      <c r="H28" s="42">
        <v>467</v>
      </c>
      <c r="I28" s="42">
        <v>458</v>
      </c>
      <c r="J28" s="42">
        <v>507</v>
      </c>
      <c r="K28" s="72">
        <v>367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</row>
    <row r="29" spans="1:93" s="168" customFormat="1" ht="5.45" customHeight="1">
      <c r="A29" s="80"/>
      <c r="B29" s="81"/>
      <c r="C29" s="82"/>
      <c r="D29" s="83"/>
      <c r="E29" s="82"/>
      <c r="F29" s="42"/>
      <c r="G29" s="82"/>
      <c r="H29" s="82"/>
      <c r="I29" s="82"/>
      <c r="J29" s="82"/>
      <c r="K29" s="84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</row>
    <row r="30" spans="1:93" s="154" customFormat="1">
      <c r="A30" s="427" t="s">
        <v>56</v>
      </c>
      <c r="B30" s="36">
        <v>1240</v>
      </c>
      <c r="C30" s="36">
        <v>1301</v>
      </c>
      <c r="D30" s="36">
        <v>1498</v>
      </c>
      <c r="E30" s="36">
        <v>1618</v>
      </c>
      <c r="F30" s="36">
        <v>1143</v>
      </c>
      <c r="G30" s="36">
        <v>1310</v>
      </c>
      <c r="H30" s="36">
        <v>1622</v>
      </c>
      <c r="I30" s="36">
        <v>1543</v>
      </c>
      <c r="J30" s="36">
        <v>1593</v>
      </c>
      <c r="K30" s="71">
        <v>1468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</row>
    <row r="31" spans="1:93" s="154" customFormat="1">
      <c r="A31" s="423" t="s">
        <v>153</v>
      </c>
      <c r="B31" s="85">
        <v>0</v>
      </c>
      <c r="C31" s="85">
        <v>0</v>
      </c>
      <c r="D31" s="85">
        <v>0</v>
      </c>
      <c r="E31" s="85">
        <v>0</v>
      </c>
      <c r="F31" s="86">
        <v>0</v>
      </c>
      <c r="G31" s="85">
        <v>0</v>
      </c>
      <c r="H31" s="85">
        <v>0</v>
      </c>
      <c r="I31" s="85">
        <v>0</v>
      </c>
      <c r="J31" s="85">
        <v>0</v>
      </c>
      <c r="K31" s="356">
        <v>50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</row>
    <row r="32" spans="1:93">
      <c r="A32" s="423" t="s">
        <v>154</v>
      </c>
      <c r="B32" s="42">
        <v>324</v>
      </c>
      <c r="C32" s="42">
        <v>346</v>
      </c>
      <c r="D32" s="42">
        <v>445</v>
      </c>
      <c r="E32" s="42">
        <v>604</v>
      </c>
      <c r="F32" s="42">
        <v>356</v>
      </c>
      <c r="G32" s="42">
        <v>468</v>
      </c>
      <c r="H32" s="42">
        <v>624</v>
      </c>
      <c r="I32" s="42">
        <v>665</v>
      </c>
      <c r="J32" s="42">
        <v>690</v>
      </c>
      <c r="K32" s="72">
        <v>586</v>
      </c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</row>
    <row r="33" spans="1:93">
      <c r="A33" s="423" t="s">
        <v>155</v>
      </c>
      <c r="B33" s="42">
        <v>892</v>
      </c>
      <c r="C33" s="42">
        <v>916</v>
      </c>
      <c r="D33" s="42">
        <v>986</v>
      </c>
      <c r="E33" s="42">
        <v>1012</v>
      </c>
      <c r="F33" s="42">
        <v>787</v>
      </c>
      <c r="G33" s="42">
        <v>842</v>
      </c>
      <c r="H33" s="42">
        <v>998</v>
      </c>
      <c r="I33" s="42">
        <v>878</v>
      </c>
      <c r="J33" s="42">
        <v>903</v>
      </c>
      <c r="K33" s="72">
        <v>833</v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</row>
    <row r="34" spans="1:93" ht="8.4499999999999993" customHeight="1">
      <c r="A34" s="73"/>
      <c r="B34" s="36"/>
      <c r="C34" s="42"/>
      <c r="D34" s="36"/>
      <c r="E34" s="42"/>
      <c r="F34" s="42"/>
      <c r="G34" s="42"/>
      <c r="H34" s="42"/>
      <c r="I34" s="42"/>
      <c r="J34" s="42"/>
      <c r="K34" s="72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</row>
    <row r="35" spans="1:93" s="154" customFormat="1" ht="12.75" customHeight="1">
      <c r="A35" s="389" t="s">
        <v>57</v>
      </c>
      <c r="B35" s="36">
        <v>14009</v>
      </c>
      <c r="C35" s="36">
        <v>16426</v>
      </c>
      <c r="D35" s="36">
        <v>20777</v>
      </c>
      <c r="E35" s="36">
        <v>27594</v>
      </c>
      <c r="F35" s="36">
        <v>12816</v>
      </c>
      <c r="G35" s="36">
        <v>17319</v>
      </c>
      <c r="H35" s="36">
        <v>22101</v>
      </c>
      <c r="I35" s="36">
        <v>18885</v>
      </c>
      <c r="J35" s="36">
        <v>17571</v>
      </c>
      <c r="K35" s="71">
        <v>15236</v>
      </c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</row>
    <row r="36" spans="1:93">
      <c r="A36" s="423" t="s">
        <v>153</v>
      </c>
      <c r="B36" s="42">
        <v>62</v>
      </c>
      <c r="C36" s="42">
        <v>68</v>
      </c>
      <c r="D36" s="42">
        <v>95</v>
      </c>
      <c r="E36" s="42">
        <v>103</v>
      </c>
      <c r="F36" s="42">
        <v>79</v>
      </c>
      <c r="G36" s="42">
        <v>83</v>
      </c>
      <c r="H36" s="42">
        <v>71</v>
      </c>
      <c r="I36" s="42">
        <v>72</v>
      </c>
      <c r="J36" s="42">
        <v>89</v>
      </c>
      <c r="K36" s="72">
        <v>69</v>
      </c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</row>
    <row r="37" spans="1:93">
      <c r="A37" s="423" t="s">
        <v>154</v>
      </c>
      <c r="B37" s="42">
        <v>13826</v>
      </c>
      <c r="C37" s="42">
        <v>16181</v>
      </c>
      <c r="D37" s="42">
        <v>20511</v>
      </c>
      <c r="E37" s="42">
        <v>27401</v>
      </c>
      <c r="F37" s="42">
        <v>12657</v>
      </c>
      <c r="G37" s="42">
        <v>17135</v>
      </c>
      <c r="H37" s="42">
        <v>21906</v>
      </c>
      <c r="I37" s="42">
        <v>18684</v>
      </c>
      <c r="J37" s="42">
        <v>17366</v>
      </c>
      <c r="K37" s="72">
        <v>15088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</row>
    <row r="38" spans="1:93">
      <c r="A38" s="423" t="s">
        <v>155</v>
      </c>
      <c r="B38" s="42">
        <v>43</v>
      </c>
      <c r="C38" s="42">
        <v>50</v>
      </c>
      <c r="D38" s="42">
        <v>76</v>
      </c>
      <c r="E38" s="42">
        <v>89</v>
      </c>
      <c r="F38" s="42">
        <v>79</v>
      </c>
      <c r="G38" s="42">
        <v>102</v>
      </c>
      <c r="H38" s="42">
        <v>124</v>
      </c>
      <c r="I38" s="42">
        <v>129</v>
      </c>
      <c r="J38" s="42">
        <v>117</v>
      </c>
      <c r="K38" s="72">
        <v>78</v>
      </c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</row>
    <row r="39" spans="1:93" ht="11.45" customHeight="1">
      <c r="A39" s="73"/>
      <c r="B39" s="36"/>
      <c r="C39" s="42"/>
      <c r="D39" s="36"/>
      <c r="E39" s="42"/>
      <c r="F39" s="42"/>
      <c r="G39" s="42"/>
      <c r="H39" s="42"/>
      <c r="I39" s="42"/>
      <c r="J39" s="42"/>
      <c r="K39" s="72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</row>
    <row r="40" spans="1:93" s="154" customFormat="1" ht="11.25" customHeight="1">
      <c r="A40" s="389" t="s">
        <v>58</v>
      </c>
      <c r="B40" s="36">
        <v>4628</v>
      </c>
      <c r="C40" s="36">
        <v>5559</v>
      </c>
      <c r="D40" s="36">
        <v>8484</v>
      </c>
      <c r="E40" s="36">
        <v>10904</v>
      </c>
      <c r="F40" s="36">
        <v>6887</v>
      </c>
      <c r="G40" s="36">
        <v>9171</v>
      </c>
      <c r="H40" s="36">
        <v>11892</v>
      </c>
      <c r="I40" s="36">
        <v>13282</v>
      </c>
      <c r="J40" s="36">
        <v>10610</v>
      </c>
      <c r="K40" s="71">
        <v>7361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</row>
    <row r="41" spans="1:93">
      <c r="A41" s="423" t="s">
        <v>153</v>
      </c>
      <c r="B41" s="42">
        <v>2421</v>
      </c>
      <c r="C41" s="42">
        <v>2760</v>
      </c>
      <c r="D41" s="42">
        <v>4597</v>
      </c>
      <c r="E41" s="42">
        <v>6037</v>
      </c>
      <c r="F41" s="42">
        <v>3211</v>
      </c>
      <c r="G41" s="42">
        <v>4619</v>
      </c>
      <c r="H41" s="42">
        <v>6390</v>
      </c>
      <c r="I41" s="42">
        <v>7411</v>
      </c>
      <c r="J41" s="42">
        <v>4990</v>
      </c>
      <c r="K41" s="72">
        <v>2635</v>
      </c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</row>
    <row r="42" spans="1:93">
      <c r="A42" s="423" t="s">
        <v>154</v>
      </c>
      <c r="B42" s="42">
        <v>1961</v>
      </c>
      <c r="C42" s="42">
        <v>2361</v>
      </c>
      <c r="D42" s="42">
        <v>3259</v>
      </c>
      <c r="E42" s="42">
        <v>4153</v>
      </c>
      <c r="F42" s="42">
        <v>3285</v>
      </c>
      <c r="G42" s="42">
        <v>3878</v>
      </c>
      <c r="H42" s="42">
        <v>4660</v>
      </c>
      <c r="I42" s="42">
        <v>5011</v>
      </c>
      <c r="J42" s="42">
        <v>4989</v>
      </c>
      <c r="K42" s="72">
        <v>4219</v>
      </c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</row>
    <row r="43" spans="1:93">
      <c r="A43" s="423" t="s">
        <v>155</v>
      </c>
      <c r="B43" s="42">
        <v>189</v>
      </c>
      <c r="C43" s="42">
        <v>394</v>
      </c>
      <c r="D43" s="42">
        <v>602</v>
      </c>
      <c r="E43" s="42">
        <v>704</v>
      </c>
      <c r="F43" s="42">
        <v>361</v>
      </c>
      <c r="G43" s="42">
        <v>670</v>
      </c>
      <c r="H43" s="42">
        <v>804</v>
      </c>
      <c r="I43" s="42">
        <v>807</v>
      </c>
      <c r="J43" s="42">
        <v>537</v>
      </c>
      <c r="K43" s="72">
        <v>452</v>
      </c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</row>
    <row r="44" spans="1:93" ht="6.6" customHeight="1">
      <c r="A44" s="73"/>
      <c r="B44" s="83"/>
      <c r="C44" s="42"/>
      <c r="D44" s="83"/>
      <c r="E44" s="42"/>
      <c r="F44" s="42"/>
      <c r="G44" s="42"/>
      <c r="H44" s="42"/>
      <c r="I44" s="42"/>
      <c r="J44" s="42"/>
      <c r="K44" s="72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  <c r="CM44" s="149"/>
      <c r="CN44" s="149"/>
      <c r="CO44" s="149"/>
    </row>
    <row r="45" spans="1:93" s="154" customFormat="1">
      <c r="A45" s="32" t="s">
        <v>158</v>
      </c>
      <c r="B45" s="47">
        <f t="shared" ref="B45:K45" si="1">B6-B13-B18-B22-B26-B30-B35-B40</f>
        <v>789</v>
      </c>
      <c r="C45" s="47">
        <f t="shared" si="1"/>
        <v>1108</v>
      </c>
      <c r="D45" s="47">
        <f t="shared" si="1"/>
        <v>1332</v>
      </c>
      <c r="E45" s="47">
        <f t="shared" si="1"/>
        <v>1248</v>
      </c>
      <c r="F45" s="47">
        <f t="shared" si="1"/>
        <v>884</v>
      </c>
      <c r="G45" s="47">
        <f t="shared" si="1"/>
        <v>1005</v>
      </c>
      <c r="H45" s="47">
        <f t="shared" si="1"/>
        <v>1203</v>
      </c>
      <c r="I45" s="47">
        <f t="shared" si="1"/>
        <v>1310</v>
      </c>
      <c r="J45" s="47">
        <f t="shared" si="1"/>
        <v>1507</v>
      </c>
      <c r="K45" s="75">
        <f t="shared" si="1"/>
        <v>1185</v>
      </c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</row>
    <row r="46" spans="1:93">
      <c r="A46" s="146" t="s">
        <v>106</v>
      </c>
      <c r="B46" s="42"/>
      <c r="C46" s="42"/>
      <c r="D46" s="42"/>
      <c r="E46" s="42"/>
      <c r="F46" s="42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</row>
    <row r="47" spans="1:93">
      <c r="A47" s="146" t="s">
        <v>170</v>
      </c>
      <c r="B47" s="149"/>
      <c r="C47" s="149"/>
      <c r="D47" s="149"/>
      <c r="E47" s="149"/>
      <c r="F47" s="149"/>
      <c r="G47" s="149"/>
      <c r="H47" s="42"/>
      <c r="I47" s="149"/>
      <c r="J47" s="149"/>
      <c r="K47" s="149"/>
    </row>
    <row r="48" spans="1:93">
      <c r="A48" s="51"/>
      <c r="B48" s="42"/>
      <c r="C48" s="42"/>
      <c r="D48" s="42"/>
      <c r="E48" s="149"/>
      <c r="F48" s="149"/>
      <c r="G48" s="149"/>
    </row>
    <row r="49" spans="1:6">
      <c r="A49" s="51"/>
      <c r="B49" s="42"/>
      <c r="C49" s="42"/>
      <c r="D49" s="42"/>
      <c r="E49" s="149"/>
      <c r="F49" s="149"/>
    </row>
    <row r="50" spans="1:6">
      <c r="A50" s="51"/>
      <c r="B50" s="42"/>
      <c r="C50" s="42"/>
      <c r="D50" s="42"/>
      <c r="E50" s="149"/>
    </row>
    <row r="51" spans="1:6">
      <c r="A51" s="42"/>
      <c r="B51" s="43"/>
      <c r="C51" s="43"/>
      <c r="D51" s="43"/>
    </row>
    <row r="52" spans="1:6">
      <c r="A52" s="42"/>
      <c r="B52" s="51"/>
      <c r="C52" s="149"/>
    </row>
    <row r="53" spans="1:6">
      <c r="A53" s="42"/>
      <c r="B53" s="51"/>
      <c r="C53" s="149"/>
    </row>
    <row r="54" spans="1:6">
      <c r="A54" s="42"/>
      <c r="B54" s="51"/>
    </row>
    <row r="55" spans="1:6">
      <c r="A55" s="51"/>
      <c r="B55" s="51"/>
      <c r="C55" s="149"/>
    </row>
    <row r="56" spans="1:6">
      <c r="A56" s="51"/>
      <c r="B56" s="51"/>
    </row>
    <row r="57" spans="1:6">
      <c r="A57" s="51"/>
      <c r="B57" s="51"/>
    </row>
    <row r="58" spans="1:6">
      <c r="A58" s="51"/>
    </row>
    <row r="59" spans="1:6">
      <c r="A59" s="51"/>
    </row>
    <row r="60" spans="1:6">
      <c r="A60" s="51"/>
    </row>
    <row r="61" spans="1:6">
      <c r="A61" s="51"/>
    </row>
    <row r="62" spans="1:6">
      <c r="A62" s="51"/>
    </row>
    <row r="63" spans="1:6">
      <c r="A63" s="51"/>
    </row>
    <row r="64" spans="1:6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</sheetData>
  <mergeCells count="11">
    <mergeCell ref="J4:J5"/>
    <mergeCell ref="A4:A5"/>
    <mergeCell ref="G4:G5"/>
    <mergeCell ref="H4:H5"/>
    <mergeCell ref="I4:I5"/>
    <mergeCell ref="K4:K5"/>
    <mergeCell ref="B4:B5"/>
    <mergeCell ref="C4:C5"/>
    <mergeCell ref="D4:D5"/>
    <mergeCell ref="E4:E5"/>
    <mergeCell ref="F4:F5"/>
  </mergeCells>
  <phoneticPr fontId="10" type="noConversion"/>
  <printOptions horizontalCentered="1"/>
  <pageMargins left="0.67" right="0.47244094488188981" top="0.27559055118110237" bottom="0.52" header="0.11811023622047245" footer="7.874015748031496E-2"/>
  <pageSetup paperSize="9" scale="83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67"/>
  <sheetViews>
    <sheetView zoomScale="75" workbookViewId="0">
      <selection activeCell="S27" sqref="S27"/>
    </sheetView>
  </sheetViews>
  <sheetFormatPr defaultColWidth="8.85546875" defaultRowHeight="12.75"/>
  <cols>
    <col min="1" max="1" width="36.5703125" style="146" customWidth="1"/>
    <col min="2" max="12" width="9.5703125" style="146" customWidth="1"/>
    <col min="13" max="16384" width="8.85546875" style="146"/>
  </cols>
  <sheetData>
    <row r="1" spans="1:12" s="3" customFormat="1" ht="18" customHeight="1">
      <c r="A1" s="366" t="s">
        <v>159</v>
      </c>
    </row>
    <row r="2" spans="1:12" s="3" customFormat="1" ht="13.5" customHeight="1">
      <c r="A2" s="298" t="s">
        <v>14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</row>
    <row r="3" spans="1:12" s="3" customFormat="1" ht="13.5" customHeight="1">
      <c r="A3" s="298" t="s">
        <v>41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</row>
    <row r="4" spans="1:12" ht="18" customHeight="1">
      <c r="A4" s="460" t="s">
        <v>150</v>
      </c>
      <c r="B4" s="464">
        <v>2005</v>
      </c>
      <c r="C4" s="460">
        <v>2006</v>
      </c>
      <c r="D4" s="464">
        <v>2007</v>
      </c>
      <c r="E4" s="460">
        <v>2008</v>
      </c>
      <c r="F4" s="464">
        <v>2009</v>
      </c>
      <c r="G4" s="460">
        <v>2010</v>
      </c>
      <c r="H4" s="464">
        <v>2011</v>
      </c>
      <c r="I4" s="460">
        <v>2012</v>
      </c>
      <c r="J4" s="464">
        <v>2013</v>
      </c>
      <c r="K4" s="460">
        <v>2014</v>
      </c>
      <c r="L4" s="51"/>
    </row>
    <row r="5" spans="1:12" ht="16.149999999999999" customHeight="1">
      <c r="A5" s="466"/>
      <c r="B5" s="465"/>
      <c r="C5" s="463"/>
      <c r="D5" s="465"/>
      <c r="E5" s="463"/>
      <c r="F5" s="465"/>
      <c r="G5" s="463"/>
      <c r="H5" s="465"/>
      <c r="I5" s="463"/>
      <c r="J5" s="465"/>
      <c r="K5" s="463"/>
      <c r="L5" s="51"/>
    </row>
    <row r="6" spans="1:12" s="14" customFormat="1" ht="16.899999999999999" customHeight="1">
      <c r="A6" s="166" t="s">
        <v>151</v>
      </c>
      <c r="B6" s="38">
        <v>34228</v>
      </c>
      <c r="C6" s="39">
        <v>38368</v>
      </c>
      <c r="D6" s="39">
        <v>49296</v>
      </c>
      <c r="E6" s="39">
        <v>66954</v>
      </c>
      <c r="F6" s="39">
        <v>39696</v>
      </c>
      <c r="G6" s="39">
        <v>51405</v>
      </c>
      <c r="H6" s="39">
        <v>68394</v>
      </c>
      <c r="I6" s="39">
        <v>68830</v>
      </c>
      <c r="J6" s="39">
        <v>63321</v>
      </c>
      <c r="K6" s="40">
        <v>53914</v>
      </c>
      <c r="L6" s="368"/>
    </row>
    <row r="7" spans="1:12" s="154" customFormat="1" ht="7.9" customHeight="1">
      <c r="A7" s="67"/>
      <c r="B7" s="53"/>
      <c r="C7" s="43"/>
      <c r="D7" s="43"/>
      <c r="E7" s="43"/>
      <c r="F7" s="43"/>
      <c r="G7" s="43"/>
      <c r="H7" s="43"/>
      <c r="I7" s="43"/>
      <c r="J7" s="43"/>
      <c r="K7" s="54"/>
      <c r="L7" s="87"/>
    </row>
    <row r="8" spans="1:12" s="347" customFormat="1" ht="19.149999999999999" customHeight="1">
      <c r="A8" s="369" t="s">
        <v>160</v>
      </c>
      <c r="B8" s="343">
        <v>2513</v>
      </c>
      <c r="C8" s="344">
        <v>2871</v>
      </c>
      <c r="D8" s="344">
        <v>4754</v>
      </c>
      <c r="E8" s="344">
        <v>6214</v>
      </c>
      <c r="F8" s="344">
        <v>3344</v>
      </c>
      <c r="G8" s="344">
        <v>4769</v>
      </c>
      <c r="H8" s="344">
        <v>6543</v>
      </c>
      <c r="I8" s="344">
        <v>7572</v>
      </c>
      <c r="J8" s="344">
        <v>5172</v>
      </c>
      <c r="K8" s="345">
        <v>2834</v>
      </c>
      <c r="L8" s="370"/>
    </row>
    <row r="9" spans="1:12" ht="11.45" customHeight="1">
      <c r="A9" s="428" t="s">
        <v>51</v>
      </c>
      <c r="B9" s="53"/>
      <c r="C9" s="43"/>
      <c r="D9" s="43"/>
      <c r="E9" s="43"/>
      <c r="F9" s="43"/>
      <c r="G9" s="43"/>
      <c r="H9" s="43"/>
      <c r="I9" s="43"/>
      <c r="J9" s="43"/>
      <c r="K9" s="54"/>
      <c r="L9" s="51"/>
    </row>
    <row r="10" spans="1:12" s="149" customFormat="1" ht="13.5" customHeight="1">
      <c r="A10" s="429" t="s">
        <v>52</v>
      </c>
      <c r="B10" s="53">
        <v>0</v>
      </c>
      <c r="C10" s="43">
        <v>0</v>
      </c>
      <c r="D10" s="43">
        <v>1</v>
      </c>
      <c r="E10" s="43">
        <v>6</v>
      </c>
      <c r="F10" s="43">
        <v>8</v>
      </c>
      <c r="G10" s="43">
        <v>1</v>
      </c>
      <c r="H10" s="43">
        <v>6</v>
      </c>
      <c r="I10" s="43">
        <v>5</v>
      </c>
      <c r="J10" s="43">
        <v>7</v>
      </c>
      <c r="K10" s="54">
        <v>0</v>
      </c>
      <c r="L10" s="42"/>
    </row>
    <row r="11" spans="1:12" s="149" customFormat="1" ht="15" customHeight="1">
      <c r="A11" s="430" t="s">
        <v>56</v>
      </c>
      <c r="B11" s="5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  <c r="I11" s="43">
        <v>0</v>
      </c>
      <c r="J11" s="43">
        <v>0</v>
      </c>
      <c r="K11" s="54">
        <v>50</v>
      </c>
      <c r="L11" s="42"/>
    </row>
    <row r="12" spans="1:12" s="149" customFormat="1" ht="19.899999999999999" customHeight="1">
      <c r="A12" s="429" t="s">
        <v>57</v>
      </c>
      <c r="B12" s="53">
        <v>62</v>
      </c>
      <c r="C12" s="43">
        <v>68</v>
      </c>
      <c r="D12" s="43">
        <v>95</v>
      </c>
      <c r="E12" s="43">
        <v>103</v>
      </c>
      <c r="F12" s="43">
        <v>79</v>
      </c>
      <c r="G12" s="43">
        <v>83</v>
      </c>
      <c r="H12" s="43">
        <v>71</v>
      </c>
      <c r="I12" s="43">
        <v>72</v>
      </c>
      <c r="J12" s="43">
        <v>89</v>
      </c>
      <c r="K12" s="54">
        <v>69</v>
      </c>
      <c r="L12" s="42"/>
    </row>
    <row r="13" spans="1:12" ht="15" customHeight="1">
      <c r="A13" s="429" t="s">
        <v>58</v>
      </c>
      <c r="B13" s="53">
        <v>2421</v>
      </c>
      <c r="C13" s="43">
        <v>2760</v>
      </c>
      <c r="D13" s="43">
        <v>4597</v>
      </c>
      <c r="E13" s="43">
        <v>6037</v>
      </c>
      <c r="F13" s="43">
        <v>3211</v>
      </c>
      <c r="G13" s="43">
        <v>4619</v>
      </c>
      <c r="H13" s="43">
        <v>6390</v>
      </c>
      <c r="I13" s="43">
        <v>7411</v>
      </c>
      <c r="J13" s="43">
        <v>4990</v>
      </c>
      <c r="K13" s="54">
        <v>2635</v>
      </c>
      <c r="L13" s="51"/>
    </row>
    <row r="14" spans="1:12" ht="14.25" customHeight="1">
      <c r="A14" s="429" t="s">
        <v>158</v>
      </c>
      <c r="B14" s="53">
        <f t="shared" ref="B14:K14" si="0">B8-B10-B11-B12-B13</f>
        <v>30</v>
      </c>
      <c r="C14" s="43">
        <f t="shared" si="0"/>
        <v>43</v>
      </c>
      <c r="D14" s="43">
        <f t="shared" si="0"/>
        <v>61</v>
      </c>
      <c r="E14" s="43">
        <f t="shared" si="0"/>
        <v>68</v>
      </c>
      <c r="F14" s="43">
        <f t="shared" si="0"/>
        <v>46</v>
      </c>
      <c r="G14" s="43">
        <f t="shared" si="0"/>
        <v>66</v>
      </c>
      <c r="H14" s="43">
        <f t="shared" si="0"/>
        <v>76</v>
      </c>
      <c r="I14" s="43">
        <f t="shared" si="0"/>
        <v>84</v>
      </c>
      <c r="J14" s="43">
        <f t="shared" si="0"/>
        <v>86</v>
      </c>
      <c r="K14" s="54">
        <f t="shared" si="0"/>
        <v>80</v>
      </c>
      <c r="L14" s="51"/>
    </row>
    <row r="15" spans="1:12" ht="12" customHeight="1">
      <c r="A15" s="73"/>
      <c r="B15" s="53"/>
      <c r="C15" s="43"/>
      <c r="D15" s="43"/>
      <c r="E15" s="43"/>
      <c r="F15" s="43"/>
      <c r="G15" s="43"/>
      <c r="H15" s="43"/>
      <c r="I15" s="43"/>
      <c r="J15" s="43"/>
      <c r="K15" s="54"/>
      <c r="L15" s="51"/>
    </row>
    <row r="16" spans="1:12" s="347" customFormat="1" ht="13.5" customHeight="1">
      <c r="A16" s="369" t="s">
        <v>161</v>
      </c>
      <c r="B16" s="343">
        <v>27397</v>
      </c>
      <c r="C16" s="344">
        <v>30399</v>
      </c>
      <c r="D16" s="344">
        <v>37792</v>
      </c>
      <c r="E16" s="344">
        <v>54203</v>
      </c>
      <c r="F16" s="344">
        <v>31093</v>
      </c>
      <c r="G16" s="344">
        <v>40018</v>
      </c>
      <c r="H16" s="344">
        <v>53761</v>
      </c>
      <c r="I16" s="344">
        <v>53246</v>
      </c>
      <c r="J16" s="344">
        <v>50142</v>
      </c>
      <c r="K16" s="345">
        <v>42456</v>
      </c>
      <c r="L16" s="370"/>
    </row>
    <row r="17" spans="1:12" ht="13.15" customHeight="1">
      <c r="A17" s="428" t="s">
        <v>51</v>
      </c>
      <c r="B17" s="53"/>
      <c r="C17" s="43"/>
      <c r="D17" s="43"/>
      <c r="E17" s="43"/>
      <c r="F17" s="43"/>
      <c r="G17" s="43"/>
      <c r="H17" s="43"/>
      <c r="I17" s="43"/>
      <c r="J17" s="43"/>
      <c r="K17" s="54"/>
      <c r="L17" s="51"/>
    </row>
    <row r="18" spans="1:12" ht="14.25" customHeight="1">
      <c r="A18" s="429" t="s">
        <v>52</v>
      </c>
      <c r="B18" s="53">
        <v>2400</v>
      </c>
      <c r="C18" s="43">
        <v>2808</v>
      </c>
      <c r="D18" s="43">
        <v>3417</v>
      </c>
      <c r="E18" s="43">
        <v>7831</v>
      </c>
      <c r="F18" s="43">
        <v>6883</v>
      </c>
      <c r="G18" s="43">
        <v>6725</v>
      </c>
      <c r="H18" s="43">
        <v>9119</v>
      </c>
      <c r="I18" s="43">
        <v>13947</v>
      </c>
      <c r="J18" s="43">
        <v>13046</v>
      </c>
      <c r="K18" s="54">
        <v>11242</v>
      </c>
      <c r="L18" s="51"/>
    </row>
    <row r="19" spans="1:12" ht="19.149999999999999" customHeight="1">
      <c r="A19" s="429" t="s">
        <v>53</v>
      </c>
      <c r="B19" s="53">
        <v>4382</v>
      </c>
      <c r="C19" s="43">
        <v>3461</v>
      </c>
      <c r="D19" s="43">
        <v>3731</v>
      </c>
      <c r="E19" s="43">
        <v>5772</v>
      </c>
      <c r="F19" s="43">
        <v>3243</v>
      </c>
      <c r="G19" s="43">
        <v>5798</v>
      </c>
      <c r="H19" s="43">
        <v>8940</v>
      </c>
      <c r="I19" s="43">
        <v>6670</v>
      </c>
      <c r="J19" s="43">
        <v>6621</v>
      </c>
      <c r="K19" s="54">
        <v>5412</v>
      </c>
      <c r="L19" s="51"/>
    </row>
    <row r="20" spans="1:12" ht="14.25" customHeight="1">
      <c r="A20" s="429" t="s">
        <v>54</v>
      </c>
      <c r="B20" s="53">
        <v>3672</v>
      </c>
      <c r="C20" s="43">
        <v>4295</v>
      </c>
      <c r="D20" s="43">
        <v>5176</v>
      </c>
      <c r="E20" s="43">
        <v>6428</v>
      </c>
      <c r="F20" s="43">
        <v>3128</v>
      </c>
      <c r="G20" s="43">
        <v>4188</v>
      </c>
      <c r="H20" s="43">
        <v>6471</v>
      </c>
      <c r="I20" s="43">
        <v>6174</v>
      </c>
      <c r="J20" s="43">
        <v>5173</v>
      </c>
      <c r="K20" s="54">
        <v>3653</v>
      </c>
      <c r="L20" s="51"/>
    </row>
    <row r="21" spans="1:12" ht="15.6" customHeight="1">
      <c r="A21" s="429" t="s">
        <v>55</v>
      </c>
      <c r="B21" s="53">
        <v>731</v>
      </c>
      <c r="C21" s="43">
        <v>832</v>
      </c>
      <c r="D21" s="43">
        <v>1117</v>
      </c>
      <c r="E21" s="43">
        <v>1487</v>
      </c>
      <c r="F21" s="43">
        <v>1270</v>
      </c>
      <c r="G21" s="43">
        <v>1568</v>
      </c>
      <c r="H21" s="43">
        <v>1716</v>
      </c>
      <c r="I21" s="43">
        <v>1733</v>
      </c>
      <c r="J21" s="43">
        <v>1884</v>
      </c>
      <c r="K21" s="54">
        <v>1866</v>
      </c>
      <c r="L21" s="51"/>
    </row>
    <row r="22" spans="1:12" ht="14.45" customHeight="1">
      <c r="A22" s="429" t="s">
        <v>56</v>
      </c>
      <c r="B22" s="53">
        <v>324</v>
      </c>
      <c r="C22" s="43">
        <v>346</v>
      </c>
      <c r="D22" s="43">
        <v>445</v>
      </c>
      <c r="E22" s="43">
        <v>604</v>
      </c>
      <c r="F22" s="43">
        <v>356</v>
      </c>
      <c r="G22" s="43">
        <v>468</v>
      </c>
      <c r="H22" s="43">
        <v>624</v>
      </c>
      <c r="I22" s="43">
        <v>665</v>
      </c>
      <c r="J22" s="43">
        <v>690</v>
      </c>
      <c r="K22" s="54">
        <v>586</v>
      </c>
      <c r="L22" s="51"/>
    </row>
    <row r="23" spans="1:12" ht="16.5" customHeight="1">
      <c r="A23" s="429" t="s">
        <v>57</v>
      </c>
      <c r="B23" s="53">
        <v>13826</v>
      </c>
      <c r="C23" s="43">
        <v>16181</v>
      </c>
      <c r="D23" s="43">
        <v>20511</v>
      </c>
      <c r="E23" s="43">
        <v>27401</v>
      </c>
      <c r="F23" s="43">
        <v>12657</v>
      </c>
      <c r="G23" s="43">
        <v>17135</v>
      </c>
      <c r="H23" s="43">
        <v>21906</v>
      </c>
      <c r="I23" s="43">
        <v>18684</v>
      </c>
      <c r="J23" s="43">
        <v>17366</v>
      </c>
      <c r="K23" s="54">
        <v>15088</v>
      </c>
      <c r="L23" s="51"/>
    </row>
    <row r="24" spans="1:12" ht="15.75" customHeight="1">
      <c r="A24" s="429" t="s">
        <v>58</v>
      </c>
      <c r="B24" s="53">
        <v>1961</v>
      </c>
      <c r="C24" s="43">
        <v>2361</v>
      </c>
      <c r="D24" s="43">
        <v>3259</v>
      </c>
      <c r="E24" s="43">
        <v>4153</v>
      </c>
      <c r="F24" s="43">
        <v>3285</v>
      </c>
      <c r="G24" s="43">
        <v>3878</v>
      </c>
      <c r="H24" s="43">
        <v>4660</v>
      </c>
      <c r="I24" s="43">
        <v>5011</v>
      </c>
      <c r="J24" s="43">
        <v>4989</v>
      </c>
      <c r="K24" s="54">
        <v>4219</v>
      </c>
      <c r="L24" s="51"/>
    </row>
    <row r="25" spans="1:12" ht="17.45" customHeight="1">
      <c r="A25" s="429" t="s">
        <v>158</v>
      </c>
      <c r="B25" s="53">
        <f t="shared" ref="B25:K25" si="1">B16-B18-B19-B20-B21-B22-B23-B24</f>
        <v>101</v>
      </c>
      <c r="C25" s="43">
        <f t="shared" si="1"/>
        <v>115</v>
      </c>
      <c r="D25" s="43">
        <f t="shared" si="1"/>
        <v>136</v>
      </c>
      <c r="E25" s="43">
        <f t="shared" si="1"/>
        <v>527</v>
      </c>
      <c r="F25" s="43">
        <f t="shared" si="1"/>
        <v>271</v>
      </c>
      <c r="G25" s="43">
        <f t="shared" si="1"/>
        <v>258</v>
      </c>
      <c r="H25" s="43">
        <f t="shared" si="1"/>
        <v>325</v>
      </c>
      <c r="I25" s="43">
        <f t="shared" si="1"/>
        <v>362</v>
      </c>
      <c r="J25" s="43">
        <f t="shared" si="1"/>
        <v>373</v>
      </c>
      <c r="K25" s="54">
        <f t="shared" si="1"/>
        <v>390</v>
      </c>
      <c r="L25" s="51"/>
    </row>
    <row r="26" spans="1:12" ht="6.6" customHeight="1">
      <c r="A26" s="67"/>
      <c r="B26" s="53"/>
      <c r="C26" s="43"/>
      <c r="D26" s="43"/>
      <c r="E26" s="43"/>
      <c r="F26" s="43"/>
      <c r="G26" s="43"/>
      <c r="H26" s="43"/>
      <c r="I26" s="43"/>
      <c r="J26" s="43"/>
      <c r="K26" s="54"/>
      <c r="L26" s="51"/>
    </row>
    <row r="27" spans="1:12" s="347" customFormat="1" ht="13.5" customHeight="1">
      <c r="A27" s="369" t="s">
        <v>162</v>
      </c>
      <c r="B27" s="343">
        <v>3242</v>
      </c>
      <c r="C27" s="344">
        <v>3571</v>
      </c>
      <c r="D27" s="344">
        <v>4661</v>
      </c>
      <c r="E27" s="344">
        <v>6217</v>
      </c>
      <c r="F27" s="344">
        <v>4919</v>
      </c>
      <c r="G27" s="344">
        <v>6277</v>
      </c>
      <c r="H27" s="344">
        <v>7677</v>
      </c>
      <c r="I27" s="344">
        <v>7536</v>
      </c>
      <c r="J27" s="344">
        <v>7338</v>
      </c>
      <c r="K27" s="345">
        <v>8362</v>
      </c>
      <c r="L27" s="370"/>
    </row>
    <row r="28" spans="1:12" ht="12.6" customHeight="1">
      <c r="A28" s="428" t="s">
        <v>51</v>
      </c>
      <c r="B28" s="53"/>
      <c r="C28" s="43"/>
      <c r="D28" s="43"/>
      <c r="E28" s="43"/>
      <c r="F28" s="43"/>
      <c r="G28" s="43"/>
      <c r="H28" s="43"/>
      <c r="I28" s="43"/>
      <c r="J28" s="43"/>
      <c r="K28" s="54"/>
      <c r="L28" s="51"/>
    </row>
    <row r="29" spans="1:12" ht="15.75" customHeight="1">
      <c r="A29" s="429" t="s">
        <v>52</v>
      </c>
      <c r="B29" s="53">
        <v>1732</v>
      </c>
      <c r="C29" s="43">
        <v>1641</v>
      </c>
      <c r="D29" s="43">
        <v>2252</v>
      </c>
      <c r="E29" s="43">
        <v>2988</v>
      </c>
      <c r="F29" s="43">
        <v>2625</v>
      </c>
      <c r="G29" s="43">
        <v>3210</v>
      </c>
      <c r="H29" s="43">
        <v>3678</v>
      </c>
      <c r="I29" s="43">
        <v>3953</v>
      </c>
      <c r="J29" s="43">
        <v>3986</v>
      </c>
      <c r="K29" s="54">
        <v>5365</v>
      </c>
      <c r="L29" s="51"/>
    </row>
    <row r="30" spans="1:12" ht="16.899999999999999" customHeight="1">
      <c r="A30" s="429" t="s">
        <v>53</v>
      </c>
      <c r="B30" s="348" t="s">
        <v>10</v>
      </c>
      <c r="C30" s="349" t="s">
        <v>10</v>
      </c>
      <c r="D30" s="349" t="s">
        <v>10</v>
      </c>
      <c r="E30" s="43">
        <v>491</v>
      </c>
      <c r="F30" s="43">
        <v>228</v>
      </c>
      <c r="G30" s="43">
        <v>439</v>
      </c>
      <c r="H30" s="43">
        <v>668</v>
      </c>
      <c r="I30" s="43">
        <v>278</v>
      </c>
      <c r="J30" s="43">
        <v>162</v>
      </c>
      <c r="K30" s="54">
        <v>73</v>
      </c>
      <c r="L30" s="51"/>
    </row>
    <row r="31" spans="1:12" ht="17.25" customHeight="1">
      <c r="A31" s="429" t="s">
        <v>54</v>
      </c>
      <c r="B31" s="53">
        <v>148</v>
      </c>
      <c r="C31" s="43">
        <v>231</v>
      </c>
      <c r="D31" s="43">
        <v>321</v>
      </c>
      <c r="E31" s="43">
        <v>392</v>
      </c>
      <c r="F31" s="43">
        <v>379</v>
      </c>
      <c r="G31" s="43">
        <v>471</v>
      </c>
      <c r="H31" s="43">
        <v>509</v>
      </c>
      <c r="I31" s="43">
        <v>591</v>
      </c>
      <c r="J31" s="43">
        <v>654</v>
      </c>
      <c r="K31" s="54">
        <v>607</v>
      </c>
      <c r="L31" s="51"/>
    </row>
    <row r="32" spans="1:12" ht="17.45" customHeight="1">
      <c r="A32" s="429" t="s">
        <v>55</v>
      </c>
      <c r="B32" s="53">
        <v>57</v>
      </c>
      <c r="C32" s="43">
        <v>120</v>
      </c>
      <c r="D32" s="43">
        <v>138</v>
      </c>
      <c r="E32" s="43">
        <v>189</v>
      </c>
      <c r="F32" s="43">
        <v>202</v>
      </c>
      <c r="G32" s="43">
        <v>201</v>
      </c>
      <c r="H32" s="43">
        <v>467</v>
      </c>
      <c r="I32" s="43">
        <v>458</v>
      </c>
      <c r="J32" s="43">
        <v>507</v>
      </c>
      <c r="K32" s="54">
        <v>367</v>
      </c>
      <c r="L32" s="51"/>
    </row>
    <row r="33" spans="1:12" ht="16.149999999999999" customHeight="1">
      <c r="A33" s="429" t="s">
        <v>56</v>
      </c>
      <c r="B33" s="53">
        <v>892</v>
      </c>
      <c r="C33" s="43">
        <v>916</v>
      </c>
      <c r="D33" s="43">
        <v>986</v>
      </c>
      <c r="E33" s="43">
        <v>1012</v>
      </c>
      <c r="F33" s="43">
        <v>787</v>
      </c>
      <c r="G33" s="43">
        <v>842</v>
      </c>
      <c r="H33" s="43">
        <v>998</v>
      </c>
      <c r="I33" s="43">
        <v>878</v>
      </c>
      <c r="J33" s="43">
        <v>903</v>
      </c>
      <c r="K33" s="54">
        <v>833</v>
      </c>
      <c r="L33" s="51"/>
    </row>
    <row r="34" spans="1:12" ht="16.149999999999999" customHeight="1">
      <c r="A34" s="429" t="s">
        <v>57</v>
      </c>
      <c r="B34" s="53">
        <v>43</v>
      </c>
      <c r="C34" s="43">
        <v>50</v>
      </c>
      <c r="D34" s="43">
        <v>76</v>
      </c>
      <c r="E34" s="43">
        <v>89</v>
      </c>
      <c r="F34" s="43">
        <v>79</v>
      </c>
      <c r="G34" s="43">
        <v>102</v>
      </c>
      <c r="H34" s="43">
        <v>124</v>
      </c>
      <c r="I34" s="43">
        <v>129</v>
      </c>
      <c r="J34" s="43">
        <v>117</v>
      </c>
      <c r="K34" s="54">
        <v>78</v>
      </c>
      <c r="L34" s="51"/>
    </row>
    <row r="35" spans="1:12" ht="14.25" customHeight="1">
      <c r="A35" s="429" t="s">
        <v>58</v>
      </c>
      <c r="B35" s="53">
        <v>189</v>
      </c>
      <c r="C35" s="43">
        <v>394</v>
      </c>
      <c r="D35" s="43">
        <v>602</v>
      </c>
      <c r="E35" s="43">
        <v>704</v>
      </c>
      <c r="F35" s="43">
        <v>361</v>
      </c>
      <c r="G35" s="43">
        <v>670</v>
      </c>
      <c r="H35" s="43">
        <v>804</v>
      </c>
      <c r="I35" s="43">
        <v>807</v>
      </c>
      <c r="J35" s="43">
        <v>537</v>
      </c>
      <c r="K35" s="54">
        <v>452</v>
      </c>
      <c r="L35" s="51"/>
    </row>
    <row r="36" spans="1:12" ht="15" customHeight="1">
      <c r="A36" s="429" t="s">
        <v>158</v>
      </c>
      <c r="B36" s="53">
        <f>B27-B29-B31-B32-B33-B34-B35</f>
        <v>181</v>
      </c>
      <c r="C36" s="43">
        <f>C27-C29-C31-C32-C33-C34-C35</f>
        <v>219</v>
      </c>
      <c r="D36" s="43">
        <f>D27-D29-D31-D32-D33-D34-D35</f>
        <v>286</v>
      </c>
      <c r="E36" s="43">
        <f t="shared" ref="E36:K36" si="2">E27-E29-E30-E31-E32-E33-E34-E35</f>
        <v>352</v>
      </c>
      <c r="F36" s="43">
        <f t="shared" si="2"/>
        <v>258</v>
      </c>
      <c r="G36" s="43">
        <f t="shared" si="2"/>
        <v>342</v>
      </c>
      <c r="H36" s="43">
        <f t="shared" si="2"/>
        <v>429</v>
      </c>
      <c r="I36" s="43">
        <f t="shared" si="2"/>
        <v>442</v>
      </c>
      <c r="J36" s="43">
        <f t="shared" si="2"/>
        <v>472</v>
      </c>
      <c r="K36" s="54">
        <f t="shared" si="2"/>
        <v>587</v>
      </c>
      <c r="L36" s="51"/>
    </row>
    <row r="37" spans="1:12" ht="6.6" customHeight="1">
      <c r="A37" s="73"/>
      <c r="B37" s="53"/>
      <c r="C37" s="43"/>
      <c r="D37" s="43"/>
      <c r="E37" s="43"/>
      <c r="F37" s="43"/>
      <c r="G37" s="43"/>
      <c r="H37" s="43"/>
      <c r="I37" s="43"/>
      <c r="J37" s="43"/>
      <c r="K37" s="54"/>
      <c r="L37" s="51"/>
    </row>
    <row r="38" spans="1:12" s="347" customFormat="1" ht="13.15" customHeight="1">
      <c r="A38" s="369" t="s">
        <v>163</v>
      </c>
      <c r="B38" s="343">
        <f t="shared" ref="B38:K38" si="3">B6-B8-B16-B27</f>
        <v>1076</v>
      </c>
      <c r="C38" s="344">
        <f t="shared" si="3"/>
        <v>1527</v>
      </c>
      <c r="D38" s="344">
        <f t="shared" si="3"/>
        <v>2089</v>
      </c>
      <c r="E38" s="344">
        <f t="shared" si="3"/>
        <v>320</v>
      </c>
      <c r="F38" s="344">
        <f t="shared" si="3"/>
        <v>340</v>
      </c>
      <c r="G38" s="344">
        <f t="shared" si="3"/>
        <v>341</v>
      </c>
      <c r="H38" s="344">
        <f t="shared" si="3"/>
        <v>413</v>
      </c>
      <c r="I38" s="344">
        <f t="shared" si="3"/>
        <v>476</v>
      </c>
      <c r="J38" s="344">
        <f t="shared" si="3"/>
        <v>669</v>
      </c>
      <c r="K38" s="345">
        <f t="shared" si="3"/>
        <v>262</v>
      </c>
      <c r="L38" s="370"/>
    </row>
    <row r="39" spans="1:12" s="151" customFormat="1" ht="13.5">
      <c r="A39" s="371" t="s">
        <v>164</v>
      </c>
      <c r="B39" s="53">
        <v>17</v>
      </c>
      <c r="C39" s="43">
        <v>28</v>
      </c>
      <c r="D39" s="43">
        <v>42</v>
      </c>
      <c r="E39" s="43">
        <v>59</v>
      </c>
      <c r="F39" s="43">
        <v>36</v>
      </c>
      <c r="G39" s="43">
        <v>28</v>
      </c>
      <c r="H39" s="43">
        <v>31</v>
      </c>
      <c r="I39" s="43">
        <v>30</v>
      </c>
      <c r="J39" s="43">
        <v>26</v>
      </c>
      <c r="K39" s="54">
        <v>10</v>
      </c>
      <c r="L39" s="88"/>
    </row>
    <row r="40" spans="1:12" s="151" customFormat="1" ht="6.6" customHeight="1">
      <c r="A40" s="74"/>
      <c r="B40" s="351"/>
      <c r="C40" s="352"/>
      <c r="D40" s="352"/>
      <c r="E40" s="352"/>
      <c r="F40" s="352"/>
      <c r="G40" s="352"/>
      <c r="H40" s="352"/>
      <c r="I40" s="352"/>
      <c r="J40" s="352"/>
      <c r="K40" s="353"/>
      <c r="L40" s="88"/>
    </row>
    <row r="41" spans="1:12" s="151" customFormat="1">
      <c r="A41" s="146" t="s">
        <v>106</v>
      </c>
      <c r="B41" s="146"/>
      <c r="C41" s="146"/>
      <c r="D41" s="146"/>
      <c r="L41" s="88"/>
    </row>
    <row r="42" spans="1:12">
      <c r="A42" s="146" t="s">
        <v>170</v>
      </c>
      <c r="B42" s="149"/>
      <c r="C42" s="149"/>
      <c r="D42" s="149"/>
      <c r="E42" s="149"/>
      <c r="F42" s="149"/>
      <c r="G42" s="149"/>
      <c r="H42" s="42"/>
      <c r="I42" s="149"/>
      <c r="J42" s="149"/>
      <c r="K42" s="149"/>
    </row>
    <row r="43" spans="1:12" ht="13.5">
      <c r="A43" s="152"/>
      <c r="L43" s="51"/>
    </row>
    <row r="44" spans="1:12" ht="13.5">
      <c r="A44" s="152"/>
      <c r="L44" s="51"/>
    </row>
    <row r="45" spans="1:12" ht="13.5">
      <c r="A45" s="152"/>
      <c r="L45" s="51"/>
    </row>
    <row r="46" spans="1:12" ht="13.5">
      <c r="A46" s="152"/>
      <c r="L46" s="51"/>
    </row>
    <row r="47" spans="1:12">
      <c r="L47" s="51"/>
    </row>
    <row r="48" spans="1:12">
      <c r="L48" s="51"/>
    </row>
    <row r="49" spans="12:12">
      <c r="L49" s="51"/>
    </row>
    <row r="50" spans="12:12">
      <c r="L50" s="51"/>
    </row>
    <row r="51" spans="12:12">
      <c r="L51" s="51"/>
    </row>
    <row r="52" spans="12:12">
      <c r="L52" s="51"/>
    </row>
    <row r="53" spans="12:12">
      <c r="L53" s="51"/>
    </row>
    <row r="54" spans="12:12">
      <c r="L54" s="51"/>
    </row>
    <row r="55" spans="12:12">
      <c r="L55" s="51"/>
    </row>
    <row r="56" spans="12:12">
      <c r="L56" s="51"/>
    </row>
    <row r="57" spans="12:12">
      <c r="L57" s="51"/>
    </row>
    <row r="58" spans="12:12">
      <c r="L58" s="51"/>
    </row>
    <row r="67" s="51" customFormat="1"/>
  </sheetData>
  <mergeCells count="11">
    <mergeCell ref="A4:A5"/>
    <mergeCell ref="B4:B5"/>
    <mergeCell ref="C4:C5"/>
    <mergeCell ref="D4:D5"/>
    <mergeCell ref="I4:I5"/>
    <mergeCell ref="J4:J5"/>
    <mergeCell ref="K4:K5"/>
    <mergeCell ref="E4:E5"/>
    <mergeCell ref="F4:F5"/>
    <mergeCell ref="G4:G5"/>
    <mergeCell ref="H4:H5"/>
  </mergeCells>
  <phoneticPr fontId="10" type="noConversion"/>
  <printOptions horizontalCentered="1" verticalCentered="1"/>
  <pageMargins left="0.68" right="0.7" top="0.28000000000000003" bottom="0" header="0.09" footer="0.15"/>
  <pageSetup paperSize="9" scale="83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L25"/>
  <sheetViews>
    <sheetView zoomScale="75" workbookViewId="0">
      <selection activeCell="M28" sqref="M28"/>
    </sheetView>
  </sheetViews>
  <sheetFormatPr defaultColWidth="11.42578125" defaultRowHeight="12.75"/>
  <cols>
    <col min="1" max="1" width="28.7109375" style="146" customWidth="1"/>
    <col min="2" max="2" width="7" style="146" customWidth="1"/>
    <col min="3" max="3" width="7.7109375" style="146" customWidth="1"/>
    <col min="4" max="4" width="8.7109375" style="146" customWidth="1"/>
    <col min="5" max="5" width="7.85546875" style="146" customWidth="1"/>
    <col min="6" max="6" width="7.7109375" style="146" customWidth="1"/>
    <col min="7" max="7" width="7.28515625" style="146" customWidth="1"/>
    <col min="8" max="8" width="8.140625" style="51" customWidth="1"/>
    <col min="9" max="9" width="8.5703125" style="51" customWidth="1"/>
    <col min="10" max="10" width="8.28515625" style="51" customWidth="1"/>
    <col min="11" max="11" width="7.7109375" style="51" customWidth="1"/>
    <col min="12" max="44" width="12.28515625" style="146" customWidth="1"/>
    <col min="45" max="16384" width="11.42578125" style="146"/>
  </cols>
  <sheetData>
    <row r="1" spans="1:12" s="1" customFormat="1" ht="16.5" customHeight="1">
      <c r="A1" s="175" t="s">
        <v>165</v>
      </c>
      <c r="B1" s="175"/>
      <c r="C1" s="175"/>
      <c r="D1" s="175"/>
      <c r="E1" s="175"/>
      <c r="F1" s="175"/>
      <c r="G1" s="175"/>
      <c r="H1" s="357"/>
      <c r="I1" s="357"/>
      <c r="J1" s="357"/>
      <c r="K1" s="357"/>
      <c r="L1" s="357"/>
    </row>
    <row r="2" spans="1:12" s="3" customFormat="1" ht="13.5" customHeight="1">
      <c r="A2" s="298" t="s">
        <v>14</v>
      </c>
      <c r="B2" s="358"/>
      <c r="C2" s="358"/>
      <c r="D2" s="358"/>
      <c r="E2" s="358"/>
      <c r="F2" s="358"/>
      <c r="G2" s="358"/>
      <c r="H2" s="359"/>
      <c r="I2" s="359"/>
      <c r="J2" s="359"/>
      <c r="K2" s="359"/>
      <c r="L2" s="359"/>
    </row>
    <row r="3" spans="1:12" ht="21" customHeight="1">
      <c r="A3" s="460" t="s">
        <v>142</v>
      </c>
      <c r="B3" s="360">
        <v>2005</v>
      </c>
      <c r="C3" s="33">
        <v>2006</v>
      </c>
      <c r="D3" s="360">
        <v>2007</v>
      </c>
      <c r="E3" s="33">
        <v>2008</v>
      </c>
      <c r="F3" s="360">
        <v>2009</v>
      </c>
      <c r="G3" s="33">
        <v>2010</v>
      </c>
      <c r="H3" s="360">
        <v>2011</v>
      </c>
      <c r="I3" s="33">
        <v>2012</v>
      </c>
      <c r="J3" s="33">
        <v>2013</v>
      </c>
      <c r="K3" s="361">
        <v>2014</v>
      </c>
      <c r="L3" s="51"/>
    </row>
    <row r="4" spans="1:12" ht="18" customHeight="1">
      <c r="A4" s="461"/>
      <c r="B4" s="362"/>
      <c r="C4" s="363"/>
      <c r="D4" s="362"/>
      <c r="E4" s="363"/>
      <c r="F4" s="362"/>
      <c r="G4" s="363"/>
      <c r="H4" s="362"/>
      <c r="I4" s="363"/>
      <c r="J4" s="363"/>
      <c r="K4" s="364"/>
      <c r="L4" s="51"/>
    </row>
    <row r="5" spans="1:12" s="154" customFormat="1" ht="26.45" customHeight="1">
      <c r="A5" s="421" t="s">
        <v>166</v>
      </c>
      <c r="B5" s="37">
        <v>36136</v>
      </c>
      <c r="C5" s="37">
        <v>45039</v>
      </c>
      <c r="D5" s="37">
        <v>60618</v>
      </c>
      <c r="E5" s="37">
        <v>85535</v>
      </c>
      <c r="F5" s="37">
        <v>45433</v>
      </c>
      <c r="G5" s="37">
        <v>60742</v>
      </c>
      <c r="H5" s="37">
        <v>82608</v>
      </c>
      <c r="I5" s="37">
        <v>84718</v>
      </c>
      <c r="J5" s="37">
        <v>76987</v>
      </c>
      <c r="K5" s="46">
        <v>54382</v>
      </c>
      <c r="L5" s="87"/>
    </row>
    <row r="6" spans="1:12" s="154" customFormat="1" ht="14.45" customHeight="1">
      <c r="A6" s="422" t="s">
        <v>153</v>
      </c>
      <c r="B6" s="37">
        <v>5751</v>
      </c>
      <c r="C6" s="37">
        <v>7525</v>
      </c>
      <c r="D6" s="37">
        <v>10599</v>
      </c>
      <c r="E6" s="37">
        <v>14620</v>
      </c>
      <c r="F6" s="37">
        <v>5276</v>
      </c>
      <c r="G6" s="37">
        <v>7101</v>
      </c>
      <c r="H6" s="37">
        <v>11747</v>
      </c>
      <c r="I6" s="37">
        <v>12845</v>
      </c>
      <c r="J6" s="37">
        <v>10513</v>
      </c>
      <c r="K6" s="46">
        <v>6701</v>
      </c>
      <c r="L6" s="87"/>
    </row>
    <row r="7" spans="1:12" s="154" customFormat="1" ht="22.15" customHeight="1">
      <c r="A7" s="422" t="s">
        <v>154</v>
      </c>
      <c r="B7" s="37">
        <v>23355</v>
      </c>
      <c r="C7" s="37">
        <v>28434</v>
      </c>
      <c r="D7" s="37">
        <v>38157</v>
      </c>
      <c r="E7" s="37">
        <v>52795</v>
      </c>
      <c r="F7" s="37">
        <v>29774</v>
      </c>
      <c r="G7" s="37">
        <v>39750</v>
      </c>
      <c r="H7" s="37">
        <v>54006</v>
      </c>
      <c r="I7" s="37">
        <v>51596</v>
      </c>
      <c r="J7" s="37">
        <v>46338</v>
      </c>
      <c r="K7" s="46">
        <v>33791</v>
      </c>
      <c r="L7" s="87"/>
    </row>
    <row r="8" spans="1:12" s="154" customFormat="1" ht="22.15" customHeight="1">
      <c r="A8" s="422" t="s">
        <v>155</v>
      </c>
      <c r="B8" s="37">
        <v>5876</v>
      </c>
      <c r="C8" s="37">
        <v>7622</v>
      </c>
      <c r="D8" s="37">
        <v>10052</v>
      </c>
      <c r="E8" s="37">
        <v>17389</v>
      </c>
      <c r="F8" s="37">
        <v>10061</v>
      </c>
      <c r="G8" s="37">
        <v>13590</v>
      </c>
      <c r="H8" s="37">
        <v>16414</v>
      </c>
      <c r="I8" s="37">
        <v>19843</v>
      </c>
      <c r="J8" s="37">
        <v>19766</v>
      </c>
      <c r="K8" s="46">
        <v>13279</v>
      </c>
      <c r="L8" s="87"/>
    </row>
    <row r="9" spans="1:12" s="154" customFormat="1" ht="22.15" customHeight="1">
      <c r="A9" s="420" t="s">
        <v>157</v>
      </c>
      <c r="B9" s="48">
        <f t="shared" ref="B9:K9" si="0">B5-B6-B7-B8</f>
        <v>1154</v>
      </c>
      <c r="C9" s="48">
        <f t="shared" si="0"/>
        <v>1458</v>
      </c>
      <c r="D9" s="48">
        <f t="shared" si="0"/>
        <v>1810</v>
      </c>
      <c r="E9" s="48">
        <f t="shared" si="0"/>
        <v>731</v>
      </c>
      <c r="F9" s="48">
        <f t="shared" si="0"/>
        <v>322</v>
      </c>
      <c r="G9" s="48">
        <f t="shared" si="0"/>
        <v>301</v>
      </c>
      <c r="H9" s="48">
        <f t="shared" si="0"/>
        <v>441</v>
      </c>
      <c r="I9" s="48">
        <f t="shared" si="0"/>
        <v>434</v>
      </c>
      <c r="J9" s="48">
        <f t="shared" si="0"/>
        <v>370</v>
      </c>
      <c r="K9" s="50">
        <f t="shared" si="0"/>
        <v>611</v>
      </c>
      <c r="L9" s="87"/>
    </row>
    <row r="10" spans="1:12" ht="15.6" customHeight="1">
      <c r="A10" s="299" t="s">
        <v>27</v>
      </c>
      <c r="B10" s="51"/>
      <c r="C10" s="51"/>
      <c r="D10" s="51"/>
      <c r="E10" s="51"/>
      <c r="F10" s="51"/>
      <c r="G10" s="51"/>
      <c r="K10" s="45"/>
      <c r="L10" s="51"/>
    </row>
    <row r="11" spans="1:12" ht="16.149999999999999" customHeight="1">
      <c r="A11" s="425" t="s">
        <v>149</v>
      </c>
      <c r="B11" s="56">
        <f t="shared" ref="B11:K11" si="1">B12+B13+B14+B15</f>
        <v>99.999999999999986</v>
      </c>
      <c r="C11" s="56">
        <f t="shared" si="1"/>
        <v>99.999999999999986</v>
      </c>
      <c r="D11" s="56">
        <f t="shared" si="1"/>
        <v>100</v>
      </c>
      <c r="E11" s="56">
        <f t="shared" si="1"/>
        <v>99.999999999999986</v>
      </c>
      <c r="F11" s="56">
        <f t="shared" si="1"/>
        <v>100</v>
      </c>
      <c r="G11" s="56">
        <f t="shared" si="1"/>
        <v>100</v>
      </c>
      <c r="H11" s="56">
        <f t="shared" si="1"/>
        <v>100</v>
      </c>
      <c r="I11" s="56">
        <f t="shared" si="1"/>
        <v>100</v>
      </c>
      <c r="J11" s="56">
        <f t="shared" si="1"/>
        <v>100</v>
      </c>
      <c r="K11" s="58">
        <f t="shared" si="1"/>
        <v>100.00000000000001</v>
      </c>
      <c r="L11" s="51"/>
    </row>
    <row r="12" spans="1:12" ht="18.600000000000001" customHeight="1">
      <c r="A12" s="431" t="s">
        <v>153</v>
      </c>
      <c r="B12" s="56">
        <f t="shared" ref="B12:K12" si="2">B6/B5*100</f>
        <v>15.914877130839052</v>
      </c>
      <c r="C12" s="56">
        <f t="shared" si="2"/>
        <v>16.707742179000423</v>
      </c>
      <c r="D12" s="56">
        <f t="shared" si="2"/>
        <v>17.484905473621694</v>
      </c>
      <c r="E12" s="56">
        <f t="shared" si="2"/>
        <v>17.09241830829485</v>
      </c>
      <c r="F12" s="56">
        <f t="shared" si="2"/>
        <v>11.612704421895979</v>
      </c>
      <c r="G12" s="56">
        <f t="shared" si="2"/>
        <v>11.690428369167956</v>
      </c>
      <c r="H12" s="56">
        <f t="shared" si="2"/>
        <v>14.220172380398994</v>
      </c>
      <c r="I12" s="56">
        <f t="shared" si="2"/>
        <v>15.162067093179726</v>
      </c>
      <c r="J12" s="56">
        <f t="shared" si="2"/>
        <v>13.655552236091809</v>
      </c>
      <c r="K12" s="58">
        <f t="shared" si="2"/>
        <v>12.322091868633004</v>
      </c>
      <c r="L12" s="51"/>
    </row>
    <row r="13" spans="1:12" ht="18.600000000000001" customHeight="1">
      <c r="A13" s="431" t="s">
        <v>154</v>
      </c>
      <c r="B13" s="56">
        <f t="shared" ref="B13:K13" si="3">B7/B5*100</f>
        <v>64.630839052468446</v>
      </c>
      <c r="C13" s="56">
        <f t="shared" si="3"/>
        <v>63.131952307999725</v>
      </c>
      <c r="D13" s="56">
        <f t="shared" si="3"/>
        <v>62.946649510046527</v>
      </c>
      <c r="E13" s="56">
        <f t="shared" si="3"/>
        <v>61.723271175542173</v>
      </c>
      <c r="F13" s="56">
        <f t="shared" si="3"/>
        <v>65.533863051086215</v>
      </c>
      <c r="G13" s="56">
        <f t="shared" si="3"/>
        <v>65.440716472951166</v>
      </c>
      <c r="H13" s="56">
        <f t="shared" si="3"/>
        <v>65.376234747239977</v>
      </c>
      <c r="I13" s="56">
        <f t="shared" si="3"/>
        <v>60.903231898770038</v>
      </c>
      <c r="J13" s="56">
        <f t="shared" si="3"/>
        <v>60.189382623040252</v>
      </c>
      <c r="K13" s="58">
        <f t="shared" si="3"/>
        <v>62.136368651392004</v>
      </c>
      <c r="L13" s="51"/>
    </row>
    <row r="14" spans="1:12" ht="18.600000000000001" customHeight="1">
      <c r="A14" s="431" t="s">
        <v>155</v>
      </c>
      <c r="B14" s="56">
        <f t="shared" ref="B14:K14" si="4">B8/B5*100</f>
        <v>16.260792561434581</v>
      </c>
      <c r="C14" s="56">
        <f t="shared" si="4"/>
        <v>16.923111081507137</v>
      </c>
      <c r="D14" s="56">
        <f t="shared" si="4"/>
        <v>16.582533240951534</v>
      </c>
      <c r="E14" s="56">
        <f t="shared" si="4"/>
        <v>20.329689600748232</v>
      </c>
      <c r="F14" s="56">
        <f t="shared" si="4"/>
        <v>22.144696586181851</v>
      </c>
      <c r="G14" s="56">
        <f t="shared" si="4"/>
        <v>22.373316650752361</v>
      </c>
      <c r="H14" s="56">
        <f t="shared" si="4"/>
        <v>19.869746271547552</v>
      </c>
      <c r="I14" s="56">
        <f t="shared" si="4"/>
        <v>23.422413182558607</v>
      </c>
      <c r="J14" s="56">
        <f t="shared" si="4"/>
        <v>25.674464519983893</v>
      </c>
      <c r="K14" s="58">
        <f t="shared" si="4"/>
        <v>24.418005957853701</v>
      </c>
      <c r="L14" s="51"/>
    </row>
    <row r="15" spans="1:12" ht="18.600000000000001" customHeight="1">
      <c r="A15" s="432" t="s">
        <v>156</v>
      </c>
      <c r="B15" s="60">
        <f t="shared" ref="B15:K15" si="5">B9/B5*100</f>
        <v>3.1934912552579147</v>
      </c>
      <c r="C15" s="60">
        <f t="shared" si="5"/>
        <v>3.2371944314927061</v>
      </c>
      <c r="D15" s="60">
        <f t="shared" si="5"/>
        <v>2.98591177538025</v>
      </c>
      <c r="E15" s="60">
        <f t="shared" si="5"/>
        <v>0.8546209154147425</v>
      </c>
      <c r="F15" s="60">
        <f t="shared" si="5"/>
        <v>0.70873594083595626</v>
      </c>
      <c r="G15" s="60">
        <f t="shared" si="5"/>
        <v>0.49553850712851077</v>
      </c>
      <c r="H15" s="60">
        <f t="shared" si="5"/>
        <v>0.53384660081348057</v>
      </c>
      <c r="I15" s="60">
        <f t="shared" si="5"/>
        <v>0.51228782549163099</v>
      </c>
      <c r="J15" s="60">
        <f t="shared" si="5"/>
        <v>0.48060062088404532</v>
      </c>
      <c r="K15" s="62">
        <f t="shared" si="5"/>
        <v>1.1235335221212901</v>
      </c>
      <c r="L15" s="51"/>
    </row>
    <row r="16" spans="1:12" s="151" customFormat="1" ht="28.15" customHeight="1">
      <c r="A16" s="18" t="s">
        <v>138</v>
      </c>
      <c r="B16" s="63"/>
      <c r="C16" s="63"/>
      <c r="D16" s="63"/>
      <c r="E16" s="63"/>
      <c r="F16" s="63"/>
      <c r="G16" s="63"/>
      <c r="H16" s="63"/>
      <c r="I16" s="63"/>
      <c r="J16" s="63"/>
      <c r="K16" s="65"/>
      <c r="L16" s="88"/>
    </row>
    <row r="17" spans="1:12" s="151" customFormat="1" ht="15" customHeight="1">
      <c r="A17" s="365" t="s">
        <v>149</v>
      </c>
      <c r="B17" s="63"/>
      <c r="C17" s="63">
        <f t="shared" ref="C17:K17" si="6">C5/B5*100</f>
        <v>124.6374806287359</v>
      </c>
      <c r="D17" s="63">
        <f t="shared" si="6"/>
        <v>134.59002198094984</v>
      </c>
      <c r="E17" s="63">
        <f t="shared" si="6"/>
        <v>141.10495232439209</v>
      </c>
      <c r="F17" s="63">
        <f t="shared" si="6"/>
        <v>53.116268194306429</v>
      </c>
      <c r="G17" s="63">
        <f t="shared" si="6"/>
        <v>133.69577179583123</v>
      </c>
      <c r="H17" s="63">
        <f t="shared" si="6"/>
        <v>135.99815613578744</v>
      </c>
      <c r="I17" s="63">
        <f t="shared" si="6"/>
        <v>102.55423203563821</v>
      </c>
      <c r="J17" s="63">
        <f t="shared" si="6"/>
        <v>90.874430463419813</v>
      </c>
      <c r="K17" s="65">
        <f t="shared" si="6"/>
        <v>70.637899905178784</v>
      </c>
      <c r="L17" s="88"/>
    </row>
    <row r="18" spans="1:12" s="151" customFormat="1" ht="15.6" customHeight="1">
      <c r="A18" s="431" t="s">
        <v>153</v>
      </c>
      <c r="B18" s="63"/>
      <c r="C18" s="63">
        <f t="shared" ref="C18:K18" si="7">C6/B6*100</f>
        <v>130.84680925056512</v>
      </c>
      <c r="D18" s="63">
        <f t="shared" si="7"/>
        <v>140.85049833887041</v>
      </c>
      <c r="E18" s="63">
        <f t="shared" si="7"/>
        <v>137.93754127747903</v>
      </c>
      <c r="F18" s="63">
        <f t="shared" si="7"/>
        <v>36.087551299589606</v>
      </c>
      <c r="G18" s="63">
        <f t="shared" si="7"/>
        <v>134.59059893858984</v>
      </c>
      <c r="H18" s="63">
        <f t="shared" si="7"/>
        <v>165.42740459090268</v>
      </c>
      <c r="I18" s="63">
        <f t="shared" si="7"/>
        <v>109.34706733634118</v>
      </c>
      <c r="J18" s="63">
        <f t="shared" si="7"/>
        <v>81.845075905021417</v>
      </c>
      <c r="K18" s="65">
        <f t="shared" si="7"/>
        <v>63.740131266051556</v>
      </c>
      <c r="L18" s="88"/>
    </row>
    <row r="19" spans="1:12" s="151" customFormat="1" ht="19.149999999999999" customHeight="1">
      <c r="A19" s="431" t="s">
        <v>154</v>
      </c>
      <c r="B19" s="63"/>
      <c r="C19" s="63">
        <f t="shared" ref="C19:K19" si="8">C7/B7*100</f>
        <v>121.74694926140013</v>
      </c>
      <c r="D19" s="63">
        <f t="shared" si="8"/>
        <v>134.1949778434269</v>
      </c>
      <c r="E19" s="63">
        <f t="shared" si="8"/>
        <v>138.36255470817937</v>
      </c>
      <c r="F19" s="63">
        <f t="shared" si="8"/>
        <v>56.395491997348238</v>
      </c>
      <c r="G19" s="63">
        <f t="shared" si="8"/>
        <v>133.50574326593673</v>
      </c>
      <c r="H19" s="63">
        <f t="shared" si="8"/>
        <v>135.86415094339623</v>
      </c>
      <c r="I19" s="63">
        <f t="shared" si="8"/>
        <v>95.537532866718507</v>
      </c>
      <c r="J19" s="63">
        <f t="shared" si="8"/>
        <v>89.809287541669903</v>
      </c>
      <c r="K19" s="65">
        <f t="shared" si="8"/>
        <v>72.922871077733177</v>
      </c>
      <c r="L19" s="88"/>
    </row>
    <row r="20" spans="1:12" s="151" customFormat="1" ht="20.45" customHeight="1">
      <c r="A20" s="431" t="s">
        <v>155</v>
      </c>
      <c r="B20" s="63"/>
      <c r="C20" s="63">
        <f t="shared" ref="C20:K20" si="9">C8/B8*100</f>
        <v>129.71409121851599</v>
      </c>
      <c r="D20" s="63">
        <f t="shared" si="9"/>
        <v>131.88139595906588</v>
      </c>
      <c r="E20" s="63">
        <f t="shared" si="9"/>
        <v>172.99044966175884</v>
      </c>
      <c r="F20" s="63">
        <f t="shared" si="9"/>
        <v>57.858416240151826</v>
      </c>
      <c r="G20" s="63">
        <f t="shared" si="9"/>
        <v>135.07603617930624</v>
      </c>
      <c r="H20" s="63">
        <f t="shared" si="9"/>
        <v>120.77998528329654</v>
      </c>
      <c r="I20" s="63">
        <f t="shared" si="9"/>
        <v>120.89070305836481</v>
      </c>
      <c r="J20" s="63">
        <f t="shared" si="9"/>
        <v>99.61195383762535</v>
      </c>
      <c r="K20" s="65">
        <f t="shared" si="9"/>
        <v>67.181017909541637</v>
      </c>
      <c r="L20" s="88"/>
    </row>
    <row r="21" spans="1:12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62"/>
      <c r="L21" s="51"/>
    </row>
    <row r="22" spans="1:12" ht="3.6" customHeight="1">
      <c r="A22" s="51"/>
      <c r="B22" s="51"/>
      <c r="C22" s="51"/>
      <c r="D22" s="51"/>
      <c r="E22" s="51"/>
      <c r="F22" s="51"/>
      <c r="G22" s="51"/>
      <c r="L22" s="51"/>
    </row>
    <row r="23" spans="1:12">
      <c r="A23" s="146" t="s">
        <v>106</v>
      </c>
      <c r="B23" s="42"/>
      <c r="C23" s="42"/>
      <c r="D23" s="42"/>
      <c r="E23" s="51"/>
      <c r="F23" s="51"/>
      <c r="G23" s="51"/>
      <c r="L23" s="51"/>
    </row>
    <row r="24" spans="1:12">
      <c r="A24" s="146" t="s">
        <v>170</v>
      </c>
      <c r="B24" s="149"/>
      <c r="C24" s="149"/>
      <c r="D24" s="149"/>
      <c r="E24" s="149"/>
      <c r="F24" s="149"/>
      <c r="G24" s="149"/>
      <c r="H24" s="42"/>
      <c r="I24" s="149"/>
      <c r="J24" s="149"/>
      <c r="K24" s="149"/>
    </row>
    <row r="25" spans="1:12">
      <c r="A25" s="51"/>
      <c r="B25" s="51"/>
      <c r="C25" s="51"/>
      <c r="D25" s="51"/>
      <c r="E25" s="51"/>
      <c r="F25" s="51"/>
      <c r="G25" s="51"/>
    </row>
  </sheetData>
  <mergeCells count="1">
    <mergeCell ref="A3:A4"/>
  </mergeCells>
  <phoneticPr fontId="10" type="noConversion"/>
  <printOptions horizontalCentered="1"/>
  <pageMargins left="7.874015748031496E-2" right="0" top="0.59055118110236227" bottom="1.2204724409448819" header="0.31496062992125984" footer="0.70866141732283472"/>
  <pageSetup paperSize="9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O109"/>
  <sheetViews>
    <sheetView zoomScale="75" workbookViewId="0">
      <selection activeCell="C53" sqref="C53"/>
    </sheetView>
  </sheetViews>
  <sheetFormatPr defaultColWidth="8.85546875" defaultRowHeight="12.75"/>
  <cols>
    <col min="1" max="1" width="29.7109375" style="146" customWidth="1"/>
    <col min="2" max="2" width="7.28515625" style="146" customWidth="1"/>
    <col min="3" max="3" width="7.7109375" style="146" customWidth="1"/>
    <col min="4" max="11" width="7.28515625" style="146" customWidth="1"/>
    <col min="12" max="16384" width="8.85546875" style="146"/>
  </cols>
  <sheetData>
    <row r="1" spans="1:93" s="178" customFormat="1" ht="15" customHeight="1">
      <c r="A1" s="366" t="s">
        <v>168</v>
      </c>
      <c r="B1" s="426"/>
      <c r="C1" s="426"/>
      <c r="D1" s="367"/>
      <c r="E1" s="367"/>
      <c r="F1" s="367"/>
      <c r="G1" s="367"/>
      <c r="H1" s="367"/>
      <c r="I1" s="367"/>
      <c r="J1" s="367"/>
      <c r="K1" s="367"/>
    </row>
    <row r="2" spans="1:93" ht="13.5" customHeight="1">
      <c r="A2" s="298" t="s">
        <v>14</v>
      </c>
      <c r="B2" s="169"/>
      <c r="C2" s="169"/>
      <c r="D2" s="169"/>
      <c r="E2" s="169"/>
      <c r="F2" s="170"/>
    </row>
    <row r="3" spans="1:93" ht="14.25" customHeight="1">
      <c r="A3" s="298" t="s">
        <v>41</v>
      </c>
      <c r="B3" s="169"/>
      <c r="C3" s="169"/>
      <c r="D3" s="169"/>
      <c r="E3" s="169"/>
      <c r="F3" s="170"/>
    </row>
    <row r="4" spans="1:93" ht="18" customHeight="1">
      <c r="A4" s="460" t="s">
        <v>150</v>
      </c>
      <c r="B4" s="464">
        <v>2005</v>
      </c>
      <c r="C4" s="460">
        <v>2006</v>
      </c>
      <c r="D4" s="464">
        <v>2007</v>
      </c>
      <c r="E4" s="460">
        <v>2008</v>
      </c>
      <c r="F4" s="464">
        <v>2009</v>
      </c>
      <c r="G4" s="460">
        <v>2010</v>
      </c>
      <c r="H4" s="464">
        <v>2011</v>
      </c>
      <c r="I4" s="460">
        <v>2012</v>
      </c>
      <c r="J4" s="464">
        <v>2013</v>
      </c>
      <c r="K4" s="460">
        <v>2014</v>
      </c>
    </row>
    <row r="5" spans="1:93" ht="16.899999999999999" customHeight="1">
      <c r="A5" s="466"/>
      <c r="B5" s="465"/>
      <c r="C5" s="463"/>
      <c r="D5" s="465"/>
      <c r="E5" s="463"/>
      <c r="F5" s="465"/>
      <c r="G5" s="463"/>
      <c r="H5" s="465"/>
      <c r="I5" s="463"/>
      <c r="J5" s="465"/>
      <c r="K5" s="463"/>
    </row>
    <row r="6" spans="1:93" s="1" customFormat="1" ht="18" customHeight="1">
      <c r="A6" s="434" t="s">
        <v>167</v>
      </c>
      <c r="B6" s="36">
        <v>36136</v>
      </c>
      <c r="C6" s="36">
        <v>45039</v>
      </c>
      <c r="D6" s="36">
        <v>60618</v>
      </c>
      <c r="E6" s="36">
        <v>85535</v>
      </c>
      <c r="F6" s="36">
        <v>45433</v>
      </c>
      <c r="G6" s="36">
        <v>60742</v>
      </c>
      <c r="H6" s="36">
        <v>82608</v>
      </c>
      <c r="I6" s="36">
        <v>84718</v>
      </c>
      <c r="J6" s="36">
        <v>76987</v>
      </c>
      <c r="K6" s="71">
        <v>54382</v>
      </c>
    </row>
    <row r="7" spans="1:93" s="1" customFormat="1" ht="5.45" customHeight="1">
      <c r="A7" s="76"/>
      <c r="B7" s="36"/>
      <c r="C7" s="77"/>
      <c r="D7" s="36"/>
      <c r="E7" s="77"/>
      <c r="F7" s="77"/>
      <c r="G7" s="36"/>
      <c r="H7" s="36"/>
      <c r="I7" s="36"/>
      <c r="J7" s="36"/>
      <c r="K7" s="71"/>
    </row>
    <row r="8" spans="1:93" s="1" customFormat="1" ht="14.25">
      <c r="A8" s="422" t="s">
        <v>153</v>
      </c>
      <c r="B8" s="36">
        <v>5751</v>
      </c>
      <c r="C8" s="36">
        <v>7525</v>
      </c>
      <c r="D8" s="36">
        <v>10599</v>
      </c>
      <c r="E8" s="36">
        <v>14620</v>
      </c>
      <c r="F8" s="36">
        <v>5276</v>
      </c>
      <c r="G8" s="36">
        <v>7101</v>
      </c>
      <c r="H8" s="36">
        <v>11747</v>
      </c>
      <c r="I8" s="36">
        <v>12845</v>
      </c>
      <c r="J8" s="36">
        <v>10513</v>
      </c>
      <c r="K8" s="71">
        <v>6701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</row>
    <row r="9" spans="1:93" s="1" customFormat="1" ht="14.25">
      <c r="A9" s="422" t="s">
        <v>154</v>
      </c>
      <c r="B9" s="36">
        <v>23355</v>
      </c>
      <c r="C9" s="36">
        <v>28434</v>
      </c>
      <c r="D9" s="36">
        <v>38157</v>
      </c>
      <c r="E9" s="36">
        <v>52795</v>
      </c>
      <c r="F9" s="36">
        <v>29774</v>
      </c>
      <c r="G9" s="36">
        <v>39750</v>
      </c>
      <c r="H9" s="36">
        <v>54006</v>
      </c>
      <c r="I9" s="36">
        <v>51596</v>
      </c>
      <c r="J9" s="36">
        <v>46338</v>
      </c>
      <c r="K9" s="71">
        <v>33791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</row>
    <row r="10" spans="1:93" s="1" customFormat="1" ht="14.25">
      <c r="A10" s="422" t="s">
        <v>155</v>
      </c>
      <c r="B10" s="36">
        <v>5876</v>
      </c>
      <c r="C10" s="36">
        <v>7622</v>
      </c>
      <c r="D10" s="36">
        <v>10052</v>
      </c>
      <c r="E10" s="36">
        <v>17389</v>
      </c>
      <c r="F10" s="36">
        <v>10061</v>
      </c>
      <c r="G10" s="36">
        <v>13590</v>
      </c>
      <c r="H10" s="36">
        <v>16414</v>
      </c>
      <c r="I10" s="36">
        <v>19843</v>
      </c>
      <c r="J10" s="36">
        <v>19766</v>
      </c>
      <c r="K10" s="71">
        <v>13279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</row>
    <row r="11" spans="1:93" s="1" customFormat="1" ht="14.25">
      <c r="A11" s="420" t="s">
        <v>156</v>
      </c>
      <c r="B11" s="47">
        <f t="shared" ref="B11:K11" si="0">B6-B8-B9-B10</f>
        <v>1154</v>
      </c>
      <c r="C11" s="47">
        <f t="shared" si="0"/>
        <v>1458</v>
      </c>
      <c r="D11" s="47">
        <f t="shared" si="0"/>
        <v>1810</v>
      </c>
      <c r="E11" s="47">
        <f t="shared" si="0"/>
        <v>731</v>
      </c>
      <c r="F11" s="47">
        <f t="shared" si="0"/>
        <v>322</v>
      </c>
      <c r="G11" s="47">
        <f t="shared" si="0"/>
        <v>301</v>
      </c>
      <c r="H11" s="47">
        <f t="shared" si="0"/>
        <v>441</v>
      </c>
      <c r="I11" s="47">
        <f t="shared" si="0"/>
        <v>434</v>
      </c>
      <c r="J11" s="47">
        <f t="shared" si="0"/>
        <v>370</v>
      </c>
      <c r="K11" s="75">
        <f t="shared" si="0"/>
        <v>611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</row>
    <row r="12" spans="1:93" s="154" customFormat="1" ht="4.9000000000000004" customHeight="1">
      <c r="A12" s="67"/>
      <c r="B12" s="36"/>
      <c r="C12" s="78"/>
      <c r="D12" s="36"/>
      <c r="E12" s="78"/>
      <c r="F12" s="78"/>
      <c r="G12" s="36"/>
      <c r="H12" s="36"/>
      <c r="I12" s="36"/>
      <c r="J12" s="36"/>
      <c r="K12" s="71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  <c r="CO12" s="89"/>
    </row>
    <row r="13" spans="1:93" s="154" customFormat="1" ht="15.75" customHeight="1">
      <c r="A13" s="389" t="s">
        <v>52</v>
      </c>
      <c r="B13" s="36">
        <v>2684</v>
      </c>
      <c r="C13" s="36">
        <v>3166</v>
      </c>
      <c r="D13" s="36">
        <v>4111</v>
      </c>
      <c r="E13" s="36">
        <v>6457</v>
      </c>
      <c r="F13" s="36">
        <v>4936</v>
      </c>
      <c r="G13" s="36">
        <v>5764</v>
      </c>
      <c r="H13" s="36">
        <v>6347</v>
      </c>
      <c r="I13" s="36">
        <v>7514</v>
      </c>
      <c r="J13" s="36">
        <v>8187</v>
      </c>
      <c r="K13" s="71">
        <v>6052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  <c r="CO13" s="89"/>
    </row>
    <row r="14" spans="1:93">
      <c r="A14" s="423" t="s">
        <v>153</v>
      </c>
      <c r="B14" s="42">
        <v>4</v>
      </c>
      <c r="C14" s="42">
        <v>7</v>
      </c>
      <c r="D14" s="42">
        <v>14</v>
      </c>
      <c r="E14" s="42">
        <v>15</v>
      </c>
      <c r="F14" s="79">
        <v>11</v>
      </c>
      <c r="G14" s="42">
        <v>7</v>
      </c>
      <c r="H14" s="42">
        <v>12</v>
      </c>
      <c r="I14" s="42">
        <v>15</v>
      </c>
      <c r="J14" s="42">
        <v>14</v>
      </c>
      <c r="K14" s="72">
        <v>4</v>
      </c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  <c r="BQ14" s="149"/>
      <c r="BR14" s="149"/>
      <c r="BS14" s="149"/>
      <c r="BT14" s="149"/>
      <c r="BU14" s="149"/>
      <c r="BV14" s="149"/>
      <c r="BW14" s="149"/>
      <c r="BX14" s="149"/>
      <c r="BY14" s="149"/>
      <c r="BZ14" s="149"/>
      <c r="CA14" s="149"/>
      <c r="CB14" s="149"/>
      <c r="CC14" s="149"/>
      <c r="CD14" s="149"/>
      <c r="CE14" s="149"/>
      <c r="CF14" s="149"/>
      <c r="CG14" s="149"/>
      <c r="CH14" s="149"/>
      <c r="CI14" s="149"/>
      <c r="CJ14" s="149"/>
      <c r="CK14" s="149"/>
      <c r="CL14" s="149"/>
      <c r="CM14" s="149"/>
      <c r="CN14" s="149"/>
      <c r="CO14" s="149"/>
    </row>
    <row r="15" spans="1:93">
      <c r="A15" s="423" t="s">
        <v>154</v>
      </c>
      <c r="B15" s="42">
        <v>933</v>
      </c>
      <c r="C15" s="42">
        <v>973</v>
      </c>
      <c r="D15" s="42">
        <v>1358</v>
      </c>
      <c r="E15" s="42">
        <v>2192</v>
      </c>
      <c r="F15" s="42">
        <v>1594</v>
      </c>
      <c r="G15" s="42">
        <v>1893</v>
      </c>
      <c r="H15" s="42">
        <v>2152</v>
      </c>
      <c r="I15" s="42">
        <v>2205</v>
      </c>
      <c r="J15" s="42">
        <v>2169</v>
      </c>
      <c r="K15" s="72">
        <v>1854</v>
      </c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  <c r="BQ15" s="149"/>
      <c r="BR15" s="149"/>
      <c r="BS15" s="149"/>
      <c r="BT15" s="149"/>
      <c r="BU15" s="149"/>
      <c r="BV15" s="149"/>
      <c r="BW15" s="149"/>
      <c r="BX15" s="149"/>
      <c r="BY15" s="149"/>
      <c r="BZ15" s="149"/>
      <c r="CA15" s="149"/>
      <c r="CB15" s="149"/>
      <c r="CC15" s="149"/>
      <c r="CD15" s="149"/>
      <c r="CE15" s="149"/>
      <c r="CF15" s="149"/>
      <c r="CG15" s="149"/>
      <c r="CH15" s="149"/>
      <c r="CI15" s="149"/>
      <c r="CJ15" s="149"/>
      <c r="CK15" s="149"/>
      <c r="CL15" s="149"/>
      <c r="CM15" s="149"/>
      <c r="CN15" s="149"/>
      <c r="CO15" s="149"/>
    </row>
    <row r="16" spans="1:93">
      <c r="A16" s="423" t="s">
        <v>155</v>
      </c>
      <c r="B16" s="42">
        <v>1676</v>
      </c>
      <c r="C16" s="42">
        <v>2087</v>
      </c>
      <c r="D16" s="42">
        <v>2605</v>
      </c>
      <c r="E16" s="42">
        <v>4249</v>
      </c>
      <c r="F16" s="42">
        <v>3331</v>
      </c>
      <c r="G16" s="42">
        <v>3864</v>
      </c>
      <c r="H16" s="42">
        <v>4183</v>
      </c>
      <c r="I16" s="42">
        <v>5294</v>
      </c>
      <c r="J16" s="42">
        <v>6004</v>
      </c>
      <c r="K16" s="72">
        <v>3953</v>
      </c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  <c r="BO16" s="149"/>
      <c r="BP16" s="149"/>
      <c r="BQ16" s="149"/>
      <c r="BR16" s="149"/>
      <c r="BS16" s="149"/>
      <c r="BT16" s="149"/>
      <c r="BU16" s="149"/>
      <c r="BV16" s="149"/>
      <c r="BW16" s="149"/>
      <c r="BX16" s="149"/>
      <c r="BY16" s="149"/>
      <c r="BZ16" s="149"/>
      <c r="CA16" s="149"/>
      <c r="CB16" s="149"/>
      <c r="CC16" s="149"/>
      <c r="CD16" s="149"/>
      <c r="CE16" s="149"/>
      <c r="CF16" s="149"/>
      <c r="CG16" s="149"/>
      <c r="CH16" s="149"/>
      <c r="CI16" s="149"/>
      <c r="CJ16" s="149"/>
      <c r="CK16" s="149"/>
      <c r="CL16" s="149"/>
      <c r="CM16" s="149"/>
      <c r="CN16" s="149"/>
      <c r="CO16" s="149"/>
    </row>
    <row r="17" spans="1:93" ht="4.1500000000000004" customHeight="1">
      <c r="A17" s="73"/>
      <c r="B17" s="42"/>
      <c r="C17" s="42"/>
      <c r="D17" s="42"/>
      <c r="E17" s="42"/>
      <c r="F17" s="42"/>
      <c r="G17" s="42"/>
      <c r="H17" s="42"/>
      <c r="I17" s="42"/>
      <c r="J17" s="42"/>
      <c r="K17" s="72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</row>
    <row r="18" spans="1:93" s="154" customFormat="1" ht="13.15" customHeight="1">
      <c r="A18" s="389" t="s">
        <v>53</v>
      </c>
      <c r="B18" s="36">
        <v>11341</v>
      </c>
      <c r="C18" s="36">
        <v>13250</v>
      </c>
      <c r="D18" s="36">
        <v>16895</v>
      </c>
      <c r="E18" s="36">
        <v>24896</v>
      </c>
      <c r="F18" s="36">
        <v>15402</v>
      </c>
      <c r="G18" s="36">
        <v>20707</v>
      </c>
      <c r="H18" s="36">
        <v>29587</v>
      </c>
      <c r="I18" s="36">
        <v>27124</v>
      </c>
      <c r="J18" s="36">
        <v>21985</v>
      </c>
      <c r="K18" s="71">
        <v>15783</v>
      </c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  <c r="CO18" s="89"/>
    </row>
    <row r="19" spans="1:93">
      <c r="A19" s="423" t="s">
        <v>154</v>
      </c>
      <c r="B19" s="42">
        <v>11341</v>
      </c>
      <c r="C19" s="42">
        <v>13250</v>
      </c>
      <c r="D19" s="42">
        <v>16894</v>
      </c>
      <c r="E19" s="42">
        <v>23408</v>
      </c>
      <c r="F19" s="42">
        <v>14876</v>
      </c>
      <c r="G19" s="42">
        <v>19731</v>
      </c>
      <c r="H19" s="42">
        <v>27849</v>
      </c>
      <c r="I19" s="42">
        <v>25223</v>
      </c>
      <c r="J19" s="42">
        <v>20380</v>
      </c>
      <c r="K19" s="72">
        <v>14609</v>
      </c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/>
      <c r="BS19" s="149"/>
      <c r="BT19" s="149"/>
      <c r="BU19" s="149"/>
      <c r="BV19" s="149"/>
      <c r="BW19" s="149"/>
      <c r="BX19" s="149"/>
      <c r="BY19" s="149"/>
      <c r="BZ19" s="149"/>
      <c r="CA19" s="149"/>
      <c r="CB19" s="149"/>
      <c r="CC19" s="149"/>
      <c r="CD19" s="149"/>
      <c r="CE19" s="149"/>
      <c r="CF19" s="149"/>
      <c r="CG19" s="149"/>
      <c r="CH19" s="149"/>
      <c r="CI19" s="149"/>
      <c r="CJ19" s="149"/>
      <c r="CK19" s="149"/>
      <c r="CL19" s="149"/>
      <c r="CM19" s="149"/>
      <c r="CN19" s="149"/>
      <c r="CO19" s="149"/>
    </row>
    <row r="20" spans="1:93">
      <c r="A20" s="423" t="s">
        <v>155</v>
      </c>
      <c r="B20" s="79" t="s">
        <v>10</v>
      </c>
      <c r="C20" s="79" t="s">
        <v>10</v>
      </c>
      <c r="D20" s="79" t="s">
        <v>10</v>
      </c>
      <c r="E20" s="79">
        <v>1488</v>
      </c>
      <c r="F20" s="42">
        <v>526</v>
      </c>
      <c r="G20" s="42">
        <v>976</v>
      </c>
      <c r="H20" s="42">
        <v>1739</v>
      </c>
      <c r="I20" s="42">
        <v>1902</v>
      </c>
      <c r="J20" s="42">
        <v>1605</v>
      </c>
      <c r="K20" s="72">
        <v>1174</v>
      </c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/>
      <c r="BS20" s="149"/>
      <c r="BT20" s="149"/>
      <c r="BU20" s="149"/>
      <c r="BV20" s="149"/>
      <c r="BW20" s="149"/>
      <c r="BX20" s="149"/>
      <c r="BY20" s="149"/>
      <c r="BZ20" s="149"/>
      <c r="CA20" s="149"/>
      <c r="CB20" s="149"/>
      <c r="CC20" s="149"/>
      <c r="CD20" s="149"/>
      <c r="CE20" s="149"/>
      <c r="CF20" s="149"/>
      <c r="CG20" s="149"/>
      <c r="CH20" s="149"/>
      <c r="CI20" s="149"/>
      <c r="CJ20" s="149"/>
      <c r="CK20" s="149"/>
      <c r="CL20" s="149"/>
      <c r="CM20" s="149"/>
      <c r="CN20" s="149"/>
      <c r="CO20" s="149"/>
    </row>
    <row r="21" spans="1:93" ht="4.1500000000000004" customHeight="1">
      <c r="A21" s="73"/>
      <c r="B21" s="36"/>
      <c r="C21" s="42"/>
      <c r="D21" s="36"/>
      <c r="E21" s="42"/>
      <c r="F21" s="42"/>
      <c r="G21" s="42"/>
      <c r="H21" s="42"/>
      <c r="I21" s="42"/>
      <c r="J21" s="42"/>
      <c r="K21" s="72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49"/>
      <c r="BV21" s="149"/>
      <c r="BW21" s="149"/>
      <c r="BX21" s="149"/>
      <c r="BY21" s="149"/>
      <c r="BZ21" s="149"/>
      <c r="CA21" s="149"/>
      <c r="CB21" s="149"/>
      <c r="CC21" s="149"/>
      <c r="CD21" s="149"/>
      <c r="CE21" s="149"/>
      <c r="CF21" s="149"/>
      <c r="CG21" s="149"/>
      <c r="CH21" s="149"/>
      <c r="CI21" s="149"/>
      <c r="CJ21" s="149"/>
      <c r="CK21" s="149"/>
      <c r="CL21" s="149"/>
      <c r="CM21" s="149"/>
      <c r="CN21" s="149"/>
      <c r="CO21" s="149"/>
    </row>
    <row r="22" spans="1:93" s="154" customFormat="1" ht="13.5" customHeight="1">
      <c r="A22" s="389" t="s">
        <v>54</v>
      </c>
      <c r="B22" s="36">
        <v>5261</v>
      </c>
      <c r="C22" s="36">
        <v>6672</v>
      </c>
      <c r="D22" s="36">
        <v>9054</v>
      </c>
      <c r="E22" s="36">
        <v>11981</v>
      </c>
      <c r="F22" s="36">
        <v>8277</v>
      </c>
      <c r="G22" s="36">
        <v>10558</v>
      </c>
      <c r="H22" s="36">
        <v>12961</v>
      </c>
      <c r="I22" s="36">
        <v>13523</v>
      </c>
      <c r="J22" s="36">
        <v>13421</v>
      </c>
      <c r="K22" s="71">
        <v>10698</v>
      </c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</row>
    <row r="23" spans="1:93">
      <c r="A23" s="433" t="s">
        <v>154</v>
      </c>
      <c r="B23" s="42">
        <v>3484</v>
      </c>
      <c r="C23" s="42">
        <v>4385</v>
      </c>
      <c r="D23" s="42">
        <v>5896</v>
      </c>
      <c r="E23" s="42">
        <v>8058</v>
      </c>
      <c r="F23" s="42">
        <v>5065</v>
      </c>
      <c r="G23" s="42">
        <v>6721</v>
      </c>
      <c r="H23" s="42">
        <v>8539</v>
      </c>
      <c r="I23" s="42">
        <v>8546</v>
      </c>
      <c r="J23" s="42">
        <v>8636</v>
      </c>
      <c r="K23" s="72">
        <v>6913</v>
      </c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49"/>
      <c r="CI23" s="149"/>
      <c r="CJ23" s="149"/>
      <c r="CK23" s="149"/>
      <c r="CL23" s="149"/>
      <c r="CM23" s="149"/>
      <c r="CN23" s="149"/>
      <c r="CO23" s="149"/>
    </row>
    <row r="24" spans="1:93">
      <c r="A24" s="433" t="s">
        <v>155</v>
      </c>
      <c r="B24" s="42">
        <v>1660</v>
      </c>
      <c r="C24" s="42">
        <v>2139</v>
      </c>
      <c r="D24" s="42">
        <v>2978</v>
      </c>
      <c r="E24" s="42">
        <v>3882</v>
      </c>
      <c r="F24" s="42">
        <v>3211</v>
      </c>
      <c r="G24" s="42">
        <v>3837</v>
      </c>
      <c r="H24" s="42">
        <v>4423</v>
      </c>
      <c r="I24" s="42">
        <v>4977</v>
      </c>
      <c r="J24" s="42">
        <v>4785</v>
      </c>
      <c r="K24" s="72">
        <v>3783</v>
      </c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</row>
    <row r="25" spans="1:93" ht="9" customHeight="1">
      <c r="A25" s="73"/>
      <c r="B25" s="36"/>
      <c r="C25" s="42"/>
      <c r="D25" s="36"/>
      <c r="E25" s="42"/>
      <c r="F25" s="42"/>
      <c r="G25" s="42"/>
      <c r="H25" s="42"/>
      <c r="I25" s="42"/>
      <c r="J25" s="42"/>
      <c r="K25" s="72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</row>
    <row r="26" spans="1:93" s="154" customFormat="1">
      <c r="A26" s="389" t="s">
        <v>55</v>
      </c>
      <c r="B26" s="36">
        <v>1204</v>
      </c>
      <c r="C26" s="36">
        <v>1438</v>
      </c>
      <c r="D26" s="36">
        <v>1898</v>
      </c>
      <c r="E26" s="36">
        <v>2381</v>
      </c>
      <c r="F26" s="36">
        <v>1655</v>
      </c>
      <c r="G26" s="36">
        <v>2007</v>
      </c>
      <c r="H26" s="36">
        <v>2230</v>
      </c>
      <c r="I26" s="36">
        <v>2183</v>
      </c>
      <c r="J26" s="36">
        <v>2318</v>
      </c>
      <c r="K26" s="71">
        <v>1584</v>
      </c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  <c r="CO26" s="89"/>
    </row>
    <row r="27" spans="1:93">
      <c r="A27" s="423" t="s">
        <v>154</v>
      </c>
      <c r="B27" s="42">
        <v>639</v>
      </c>
      <c r="C27" s="42">
        <v>762</v>
      </c>
      <c r="D27" s="42">
        <v>1041</v>
      </c>
      <c r="E27" s="42">
        <v>1971</v>
      </c>
      <c r="F27" s="42">
        <v>1328</v>
      </c>
      <c r="G27" s="42">
        <v>1628</v>
      </c>
      <c r="H27" s="42">
        <v>1680</v>
      </c>
      <c r="I27" s="42">
        <v>1618</v>
      </c>
      <c r="J27" s="42">
        <v>1696</v>
      </c>
      <c r="K27" s="72">
        <v>1330</v>
      </c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</row>
    <row r="28" spans="1:93">
      <c r="A28" s="423" t="s">
        <v>155</v>
      </c>
      <c r="B28" s="42">
        <v>153</v>
      </c>
      <c r="C28" s="42">
        <v>193</v>
      </c>
      <c r="D28" s="42">
        <v>259</v>
      </c>
      <c r="E28" s="42">
        <v>403</v>
      </c>
      <c r="F28" s="42">
        <v>325</v>
      </c>
      <c r="G28" s="42">
        <v>379</v>
      </c>
      <c r="H28" s="42">
        <v>549</v>
      </c>
      <c r="I28" s="42">
        <v>565</v>
      </c>
      <c r="J28" s="42">
        <v>622</v>
      </c>
      <c r="K28" s="72">
        <v>250</v>
      </c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</row>
    <row r="29" spans="1:93" s="168" customFormat="1" ht="5.45" customHeight="1">
      <c r="A29" s="80"/>
      <c r="B29" s="81"/>
      <c r="C29" s="82"/>
      <c r="D29" s="83"/>
      <c r="E29" s="82"/>
      <c r="F29" s="42"/>
      <c r="G29" s="82"/>
      <c r="H29" s="82"/>
      <c r="I29" s="82"/>
      <c r="J29" s="82"/>
      <c r="K29" s="84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</row>
    <row r="30" spans="1:93" s="154" customFormat="1">
      <c r="A30" s="427" t="s">
        <v>56</v>
      </c>
      <c r="B30" s="36">
        <v>2202</v>
      </c>
      <c r="C30" s="36">
        <v>2373</v>
      </c>
      <c r="D30" s="36">
        <v>2697</v>
      </c>
      <c r="E30" s="36">
        <v>3907</v>
      </c>
      <c r="F30" s="36">
        <v>2339</v>
      </c>
      <c r="G30" s="36">
        <v>3366</v>
      </c>
      <c r="H30" s="36">
        <v>3507</v>
      </c>
      <c r="I30" s="36">
        <v>4467</v>
      </c>
      <c r="J30" s="36">
        <v>4371</v>
      </c>
      <c r="K30" s="71">
        <v>3114</v>
      </c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  <c r="CO30" s="89"/>
    </row>
    <row r="31" spans="1:93" s="154" customFormat="1">
      <c r="A31" s="423" t="s">
        <v>153</v>
      </c>
      <c r="B31" s="85">
        <v>0</v>
      </c>
      <c r="C31" s="85">
        <v>0</v>
      </c>
      <c r="D31" s="85">
        <v>0</v>
      </c>
      <c r="E31" s="85">
        <v>0</v>
      </c>
      <c r="F31" s="86">
        <v>0</v>
      </c>
      <c r="G31" s="85">
        <v>0</v>
      </c>
      <c r="H31" s="85">
        <v>1</v>
      </c>
      <c r="I31" s="85">
        <v>0</v>
      </c>
      <c r="J31" s="85">
        <v>0</v>
      </c>
      <c r="K31" s="356">
        <v>27</v>
      </c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  <c r="CO31" s="89"/>
    </row>
    <row r="32" spans="1:93">
      <c r="A32" s="423" t="s">
        <v>154</v>
      </c>
      <c r="B32" s="42">
        <v>1380</v>
      </c>
      <c r="C32" s="42">
        <v>1563</v>
      </c>
      <c r="D32" s="42">
        <v>1904</v>
      </c>
      <c r="E32" s="42">
        <v>2337</v>
      </c>
      <c r="F32" s="42">
        <v>1477</v>
      </c>
      <c r="G32" s="42">
        <v>1967</v>
      </c>
      <c r="H32" s="42">
        <v>2394</v>
      </c>
      <c r="I32" s="42">
        <v>2327</v>
      </c>
      <c r="J32" s="42">
        <v>2412</v>
      </c>
      <c r="K32" s="72">
        <v>1943</v>
      </c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</row>
    <row r="33" spans="1:93">
      <c r="A33" s="423" t="s">
        <v>155</v>
      </c>
      <c r="B33" s="42">
        <v>743</v>
      </c>
      <c r="C33" s="42">
        <v>703</v>
      </c>
      <c r="D33" s="42">
        <v>695</v>
      </c>
      <c r="E33" s="42">
        <v>1565</v>
      </c>
      <c r="F33" s="42">
        <v>861</v>
      </c>
      <c r="G33" s="42">
        <v>1399</v>
      </c>
      <c r="H33" s="42">
        <v>1113</v>
      </c>
      <c r="I33" s="42">
        <v>2140</v>
      </c>
      <c r="J33" s="42">
        <v>1960</v>
      </c>
      <c r="K33" s="72">
        <v>1142</v>
      </c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</row>
    <row r="34" spans="1:93" ht="8.4499999999999993" customHeight="1">
      <c r="A34" s="73"/>
      <c r="B34" s="36"/>
      <c r="C34" s="42"/>
      <c r="D34" s="36"/>
      <c r="E34" s="42"/>
      <c r="F34" s="42"/>
      <c r="G34" s="42"/>
      <c r="H34" s="42"/>
      <c r="I34" s="42"/>
      <c r="J34" s="42"/>
      <c r="K34" s="72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</row>
    <row r="35" spans="1:93" s="154" customFormat="1" ht="15.75" customHeight="1">
      <c r="A35" s="389" t="s">
        <v>57</v>
      </c>
      <c r="B35" s="36">
        <v>2469</v>
      </c>
      <c r="C35" s="36">
        <v>3327</v>
      </c>
      <c r="D35" s="36">
        <v>4743</v>
      </c>
      <c r="E35" s="36">
        <v>6390</v>
      </c>
      <c r="F35" s="36">
        <v>2677</v>
      </c>
      <c r="G35" s="36">
        <v>4129</v>
      </c>
      <c r="H35" s="36">
        <v>5697</v>
      </c>
      <c r="I35" s="36">
        <v>5247</v>
      </c>
      <c r="J35" s="36">
        <v>5006</v>
      </c>
      <c r="K35" s="71">
        <v>3322</v>
      </c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</row>
    <row r="36" spans="1:93">
      <c r="A36" s="423" t="s">
        <v>153</v>
      </c>
      <c r="B36" s="42">
        <v>71</v>
      </c>
      <c r="C36" s="42">
        <v>105</v>
      </c>
      <c r="D36" s="42">
        <v>135</v>
      </c>
      <c r="E36" s="42">
        <v>229</v>
      </c>
      <c r="F36" s="42">
        <v>117</v>
      </c>
      <c r="G36" s="42">
        <v>188</v>
      </c>
      <c r="H36" s="42">
        <v>277</v>
      </c>
      <c r="I36" s="42">
        <v>283</v>
      </c>
      <c r="J36" s="42">
        <v>216</v>
      </c>
      <c r="K36" s="72">
        <v>174</v>
      </c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</row>
    <row r="37" spans="1:93">
      <c r="A37" s="423" t="s">
        <v>154</v>
      </c>
      <c r="B37" s="42">
        <v>2298</v>
      </c>
      <c r="C37" s="42">
        <v>3104</v>
      </c>
      <c r="D37" s="42">
        <v>4442</v>
      </c>
      <c r="E37" s="42">
        <v>5958</v>
      </c>
      <c r="F37" s="42">
        <v>2434</v>
      </c>
      <c r="G37" s="42">
        <v>3777</v>
      </c>
      <c r="H37" s="42">
        <v>5211</v>
      </c>
      <c r="I37" s="42">
        <v>4740</v>
      </c>
      <c r="J37" s="42">
        <v>4578</v>
      </c>
      <c r="K37" s="72">
        <v>3006</v>
      </c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</row>
    <row r="38" spans="1:93">
      <c r="A38" s="423" t="s">
        <v>155</v>
      </c>
      <c r="B38" s="42">
        <v>85</v>
      </c>
      <c r="C38" s="42">
        <v>106</v>
      </c>
      <c r="D38" s="42">
        <v>138</v>
      </c>
      <c r="E38" s="42">
        <v>200</v>
      </c>
      <c r="F38" s="42">
        <v>125</v>
      </c>
      <c r="G38" s="42">
        <v>164</v>
      </c>
      <c r="H38" s="42">
        <v>210</v>
      </c>
      <c r="I38" s="42">
        <v>224</v>
      </c>
      <c r="J38" s="42">
        <v>212</v>
      </c>
      <c r="K38" s="72">
        <v>142</v>
      </c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</row>
    <row r="39" spans="1:93" ht="11.45" customHeight="1">
      <c r="A39" s="73"/>
      <c r="B39" s="36"/>
      <c r="C39" s="42"/>
      <c r="D39" s="36"/>
      <c r="E39" s="42"/>
      <c r="F39" s="42"/>
      <c r="G39" s="42"/>
      <c r="H39" s="42"/>
      <c r="I39" s="42"/>
      <c r="J39" s="42"/>
      <c r="K39" s="72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</row>
    <row r="40" spans="1:93" s="154" customFormat="1" ht="14.25" customHeight="1">
      <c r="A40" s="389" t="s">
        <v>58</v>
      </c>
      <c r="B40" s="36">
        <v>10049</v>
      </c>
      <c r="C40" s="36">
        <v>13701</v>
      </c>
      <c r="D40" s="36">
        <v>19776</v>
      </c>
      <c r="E40" s="36">
        <v>26649</v>
      </c>
      <c r="F40" s="36">
        <v>9070</v>
      </c>
      <c r="G40" s="36">
        <v>12715</v>
      </c>
      <c r="H40" s="36">
        <v>20018</v>
      </c>
      <c r="I40" s="36">
        <v>22435</v>
      </c>
      <c r="J40" s="36">
        <v>19433</v>
      </c>
      <c r="K40" s="71">
        <v>12018</v>
      </c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</row>
    <row r="41" spans="1:93">
      <c r="A41" s="423" t="s">
        <v>153</v>
      </c>
      <c r="B41" s="42">
        <v>5577</v>
      </c>
      <c r="C41" s="42">
        <v>7285</v>
      </c>
      <c r="D41" s="42">
        <v>10267</v>
      </c>
      <c r="E41" s="42">
        <v>14085</v>
      </c>
      <c r="F41" s="42">
        <v>5063</v>
      </c>
      <c r="G41" s="42">
        <v>6800</v>
      </c>
      <c r="H41" s="42">
        <v>11311</v>
      </c>
      <c r="I41" s="42">
        <v>12391</v>
      </c>
      <c r="J41" s="42">
        <v>10141</v>
      </c>
      <c r="K41" s="72">
        <v>6409</v>
      </c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  <c r="CM41" s="149"/>
      <c r="CN41" s="149"/>
      <c r="CO41" s="149"/>
    </row>
    <row r="42" spans="1:93">
      <c r="A42" s="423" t="s">
        <v>154</v>
      </c>
      <c r="B42" s="42">
        <v>2991</v>
      </c>
      <c r="C42" s="42">
        <v>4134</v>
      </c>
      <c r="D42" s="42">
        <v>6259</v>
      </c>
      <c r="E42" s="42">
        <v>7668</v>
      </c>
      <c r="F42" s="42">
        <v>2718</v>
      </c>
      <c r="G42" s="42">
        <v>3534</v>
      </c>
      <c r="H42" s="42">
        <v>5165</v>
      </c>
      <c r="I42" s="42">
        <v>6165</v>
      </c>
      <c r="J42" s="42">
        <v>5518</v>
      </c>
      <c r="K42" s="72">
        <v>3602</v>
      </c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</row>
    <row r="43" spans="1:93">
      <c r="A43" s="423" t="s">
        <v>155</v>
      </c>
      <c r="B43" s="42">
        <v>1348</v>
      </c>
      <c r="C43" s="42">
        <v>2106</v>
      </c>
      <c r="D43" s="42">
        <v>2983</v>
      </c>
      <c r="E43" s="42">
        <v>4854</v>
      </c>
      <c r="F43" s="42">
        <v>1264</v>
      </c>
      <c r="G43" s="42">
        <v>2378</v>
      </c>
      <c r="H43" s="42">
        <v>3519</v>
      </c>
      <c r="I43" s="42">
        <v>3874</v>
      </c>
      <c r="J43" s="42">
        <v>3773</v>
      </c>
      <c r="K43" s="72">
        <v>2005</v>
      </c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  <c r="CM43" s="149"/>
      <c r="CN43" s="149"/>
      <c r="CO43" s="149"/>
    </row>
    <row r="44" spans="1:93" ht="6.6" customHeight="1">
      <c r="A44" s="73"/>
      <c r="B44" s="83"/>
      <c r="C44" s="42"/>
      <c r="D44" s="83"/>
      <c r="E44" s="42"/>
      <c r="F44" s="42"/>
      <c r="G44" s="42"/>
      <c r="H44" s="42"/>
      <c r="I44" s="42"/>
      <c r="J44" s="42"/>
      <c r="K44" s="72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  <c r="CM44" s="149"/>
      <c r="CN44" s="149"/>
      <c r="CO44" s="149"/>
    </row>
    <row r="45" spans="1:93" s="154" customFormat="1">
      <c r="A45" s="32" t="s">
        <v>158</v>
      </c>
      <c r="B45" s="47">
        <f t="shared" ref="B45:K45" si="1">B6-B13-B18-B22-B26-B30-B35-B40</f>
        <v>926</v>
      </c>
      <c r="C45" s="47">
        <f t="shared" si="1"/>
        <v>1112</v>
      </c>
      <c r="D45" s="47">
        <f t="shared" si="1"/>
        <v>1444</v>
      </c>
      <c r="E45" s="47">
        <f t="shared" si="1"/>
        <v>2874</v>
      </c>
      <c r="F45" s="47">
        <f t="shared" si="1"/>
        <v>1077</v>
      </c>
      <c r="G45" s="47">
        <f t="shared" si="1"/>
        <v>1496</v>
      </c>
      <c r="H45" s="47">
        <f t="shared" si="1"/>
        <v>2261</v>
      </c>
      <c r="I45" s="47">
        <f t="shared" si="1"/>
        <v>2225</v>
      </c>
      <c r="J45" s="47">
        <f t="shared" si="1"/>
        <v>2266</v>
      </c>
      <c r="K45" s="75">
        <f t="shared" si="1"/>
        <v>1811</v>
      </c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</row>
    <row r="46" spans="1:93">
      <c r="A46" s="146" t="s">
        <v>106</v>
      </c>
      <c r="B46" s="42"/>
      <c r="C46" s="42"/>
      <c r="D46" s="42"/>
      <c r="E46" s="42"/>
      <c r="F46" s="42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  <c r="CM46" s="149"/>
      <c r="CN46" s="149"/>
      <c r="CO46" s="149"/>
    </row>
    <row r="47" spans="1:93">
      <c r="A47" s="146" t="s">
        <v>170</v>
      </c>
      <c r="B47" s="149"/>
      <c r="C47" s="149"/>
      <c r="D47" s="149"/>
      <c r="E47" s="149"/>
      <c r="F47" s="149"/>
      <c r="G47" s="149"/>
      <c r="H47" s="42"/>
      <c r="I47" s="149"/>
      <c r="J47" s="149"/>
      <c r="K47" s="149"/>
    </row>
    <row r="48" spans="1:93">
      <c r="A48" s="51"/>
      <c r="B48" s="42"/>
      <c r="C48" s="42"/>
      <c r="D48" s="42"/>
      <c r="E48" s="149"/>
      <c r="F48" s="149"/>
      <c r="G48" s="149"/>
    </row>
    <row r="49" spans="1:6">
      <c r="A49" s="51"/>
      <c r="B49" s="42"/>
      <c r="C49" s="42"/>
      <c r="D49" s="42"/>
      <c r="E49" s="149"/>
      <c r="F49" s="149"/>
    </row>
    <row r="50" spans="1:6">
      <c r="A50" s="51"/>
      <c r="B50" s="42"/>
      <c r="C50" s="42"/>
      <c r="D50" s="42"/>
      <c r="E50" s="149"/>
    </row>
    <row r="51" spans="1:6">
      <c r="A51" s="42"/>
      <c r="B51" s="43"/>
      <c r="C51" s="43"/>
      <c r="D51" s="43"/>
    </row>
    <row r="52" spans="1:6">
      <c r="A52" s="42"/>
      <c r="B52" s="51"/>
      <c r="C52" s="149"/>
    </row>
    <row r="53" spans="1:6">
      <c r="A53" s="42"/>
      <c r="B53" s="51"/>
      <c r="C53" s="149"/>
    </row>
    <row r="54" spans="1:6">
      <c r="A54" s="42"/>
      <c r="B54" s="51"/>
    </row>
    <row r="55" spans="1:6">
      <c r="A55" s="51"/>
      <c r="B55" s="51"/>
      <c r="C55" s="149"/>
    </row>
    <row r="56" spans="1:6">
      <c r="A56" s="51"/>
      <c r="B56" s="51"/>
    </row>
    <row r="57" spans="1:6">
      <c r="A57" s="51"/>
      <c r="B57" s="51"/>
    </row>
    <row r="58" spans="1:6">
      <c r="A58" s="51"/>
    </row>
    <row r="59" spans="1:6">
      <c r="A59" s="51"/>
    </row>
    <row r="60" spans="1:6">
      <c r="A60" s="51"/>
    </row>
    <row r="61" spans="1:6">
      <c r="A61" s="51"/>
    </row>
    <row r="62" spans="1:6">
      <c r="A62" s="51"/>
    </row>
    <row r="63" spans="1:6">
      <c r="A63" s="51"/>
    </row>
    <row r="64" spans="1:6">
      <c r="A64" s="51"/>
    </row>
    <row r="65" spans="1:1">
      <c r="A65" s="51"/>
    </row>
    <row r="66" spans="1:1">
      <c r="A66" s="51"/>
    </row>
    <row r="67" spans="1:1">
      <c r="A67" s="51"/>
    </row>
    <row r="68" spans="1:1">
      <c r="A68" s="51"/>
    </row>
    <row r="69" spans="1:1">
      <c r="A69" s="51"/>
    </row>
    <row r="70" spans="1:1">
      <c r="A70" s="51"/>
    </row>
    <row r="71" spans="1:1">
      <c r="A71" s="51"/>
    </row>
    <row r="72" spans="1:1">
      <c r="A72" s="51"/>
    </row>
    <row r="73" spans="1:1">
      <c r="A73" s="51"/>
    </row>
    <row r="74" spans="1:1">
      <c r="A74" s="51"/>
    </row>
    <row r="75" spans="1:1">
      <c r="A75" s="51"/>
    </row>
    <row r="76" spans="1:1">
      <c r="A76" s="51"/>
    </row>
    <row r="77" spans="1:1">
      <c r="A77" s="51"/>
    </row>
    <row r="78" spans="1:1">
      <c r="A78" s="51"/>
    </row>
    <row r="79" spans="1:1">
      <c r="A79" s="51"/>
    </row>
    <row r="80" spans="1:1">
      <c r="A80" s="51"/>
    </row>
    <row r="81" spans="1:1">
      <c r="A81" s="51"/>
    </row>
    <row r="82" spans="1:1">
      <c r="A82" s="51"/>
    </row>
    <row r="83" spans="1:1">
      <c r="A83" s="51"/>
    </row>
    <row r="84" spans="1:1">
      <c r="A84" s="51"/>
    </row>
    <row r="85" spans="1:1">
      <c r="A85" s="51"/>
    </row>
    <row r="86" spans="1:1">
      <c r="A86" s="51"/>
    </row>
    <row r="87" spans="1:1">
      <c r="A87" s="51"/>
    </row>
    <row r="88" spans="1:1">
      <c r="A88" s="51"/>
    </row>
    <row r="89" spans="1:1">
      <c r="A89" s="51"/>
    </row>
    <row r="90" spans="1:1">
      <c r="A90" s="51"/>
    </row>
    <row r="91" spans="1:1">
      <c r="A91" s="51"/>
    </row>
    <row r="92" spans="1:1">
      <c r="A92" s="51"/>
    </row>
    <row r="93" spans="1:1">
      <c r="A93" s="51"/>
    </row>
    <row r="94" spans="1:1">
      <c r="A94" s="51"/>
    </row>
    <row r="95" spans="1:1">
      <c r="A95" s="51"/>
    </row>
    <row r="96" spans="1:1">
      <c r="A96" s="51"/>
    </row>
    <row r="97" spans="1:1">
      <c r="A97" s="51"/>
    </row>
    <row r="98" spans="1:1">
      <c r="A98" s="51"/>
    </row>
    <row r="99" spans="1:1">
      <c r="A99" s="51"/>
    </row>
    <row r="100" spans="1:1">
      <c r="A100" s="51"/>
    </row>
    <row r="101" spans="1:1">
      <c r="A101" s="51"/>
    </row>
    <row r="102" spans="1:1">
      <c r="A102" s="51"/>
    </row>
    <row r="103" spans="1:1">
      <c r="A103" s="51"/>
    </row>
    <row r="104" spans="1:1">
      <c r="A104" s="51"/>
    </row>
    <row r="105" spans="1:1">
      <c r="A105" s="51"/>
    </row>
    <row r="106" spans="1:1">
      <c r="A106" s="51"/>
    </row>
    <row r="107" spans="1:1">
      <c r="A107" s="51"/>
    </row>
    <row r="108" spans="1:1">
      <c r="A108" s="51"/>
    </row>
    <row r="109" spans="1:1">
      <c r="A109" s="51"/>
    </row>
  </sheetData>
  <mergeCells count="11">
    <mergeCell ref="G4:G5"/>
    <mergeCell ref="H4:H5"/>
    <mergeCell ref="I4:I5"/>
    <mergeCell ref="J4:J5"/>
    <mergeCell ref="A4:A5"/>
    <mergeCell ref="K4:K5"/>
    <mergeCell ref="B4:B5"/>
    <mergeCell ref="C4:C5"/>
    <mergeCell ref="D4:D5"/>
    <mergeCell ref="E4:E5"/>
    <mergeCell ref="F4:F5"/>
  </mergeCells>
  <phoneticPr fontId="10" type="noConversion"/>
  <printOptions horizontalCentered="1"/>
  <pageMargins left="0.62" right="0.52" top="0.31" bottom="0.62" header="0.11811023622047245" footer="0.16"/>
  <pageSetup paperSize="9" scale="93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U67"/>
  <sheetViews>
    <sheetView zoomScale="75" workbookViewId="0">
      <selection activeCell="Q10" sqref="Q10"/>
    </sheetView>
  </sheetViews>
  <sheetFormatPr defaultColWidth="8.85546875" defaultRowHeight="12.75"/>
  <cols>
    <col min="1" max="1" width="36.5703125" style="146" customWidth="1"/>
    <col min="2" max="2" width="7.28515625" style="146" customWidth="1"/>
    <col min="3" max="16384" width="8.85546875" style="146"/>
  </cols>
  <sheetData>
    <row r="1" spans="1:21" s="3" customFormat="1" ht="18" customHeight="1">
      <c r="A1" s="366" t="s">
        <v>169</v>
      </c>
    </row>
    <row r="2" spans="1:21" s="3" customFormat="1" ht="13.5" customHeight="1">
      <c r="A2" s="298" t="s">
        <v>14</v>
      </c>
    </row>
    <row r="3" spans="1:21" s="3" customFormat="1" ht="13.5" customHeight="1">
      <c r="A3" s="298" t="s">
        <v>41</v>
      </c>
    </row>
    <row r="4" spans="1:21" ht="15" customHeight="1">
      <c r="A4" s="460" t="s">
        <v>150</v>
      </c>
      <c r="B4" s="464">
        <v>2005</v>
      </c>
      <c r="C4" s="460">
        <v>2006</v>
      </c>
      <c r="D4" s="464">
        <v>2007</v>
      </c>
      <c r="E4" s="460">
        <v>2008</v>
      </c>
      <c r="F4" s="464">
        <v>2009</v>
      </c>
      <c r="G4" s="460">
        <v>2010</v>
      </c>
      <c r="H4" s="464">
        <v>2011</v>
      </c>
      <c r="I4" s="460">
        <v>2012</v>
      </c>
      <c r="J4" s="464">
        <v>2013</v>
      </c>
      <c r="K4" s="460">
        <v>2014</v>
      </c>
    </row>
    <row r="5" spans="1:21" ht="13.15" customHeight="1">
      <c r="A5" s="466"/>
      <c r="B5" s="465"/>
      <c r="C5" s="463"/>
      <c r="D5" s="465"/>
      <c r="E5" s="463"/>
      <c r="F5" s="465"/>
      <c r="G5" s="463"/>
      <c r="H5" s="465"/>
      <c r="I5" s="463"/>
      <c r="J5" s="465"/>
      <c r="K5" s="463"/>
    </row>
    <row r="6" spans="1:21" s="14" customFormat="1" ht="16.899999999999999" customHeight="1">
      <c r="A6" s="166" t="s">
        <v>151</v>
      </c>
      <c r="B6" s="38">
        <v>36136</v>
      </c>
      <c r="C6" s="39">
        <v>45039</v>
      </c>
      <c r="D6" s="39">
        <v>60618</v>
      </c>
      <c r="E6" s="39">
        <v>85535</v>
      </c>
      <c r="F6" s="39">
        <v>45433</v>
      </c>
      <c r="G6" s="39">
        <v>60742</v>
      </c>
      <c r="H6" s="39">
        <v>82608</v>
      </c>
      <c r="I6" s="39">
        <v>84718</v>
      </c>
      <c r="J6" s="39">
        <v>76987</v>
      </c>
      <c r="K6" s="40">
        <v>54382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</row>
    <row r="7" spans="1:21" s="154" customFormat="1" ht="4.9000000000000004" customHeight="1">
      <c r="A7" s="70"/>
      <c r="B7" s="53"/>
      <c r="C7" s="43"/>
      <c r="D7" s="43"/>
      <c r="E7" s="43"/>
      <c r="F7" s="43"/>
      <c r="G7" s="43"/>
      <c r="H7" s="43"/>
      <c r="I7" s="43"/>
      <c r="J7" s="43"/>
      <c r="K7" s="54"/>
    </row>
    <row r="8" spans="1:21" s="347" customFormat="1" ht="15" customHeight="1">
      <c r="A8" s="369" t="s">
        <v>160</v>
      </c>
      <c r="B8" s="343">
        <v>5751</v>
      </c>
      <c r="C8" s="344">
        <v>7525</v>
      </c>
      <c r="D8" s="344">
        <v>10599</v>
      </c>
      <c r="E8" s="344">
        <v>14620</v>
      </c>
      <c r="F8" s="344">
        <v>5276</v>
      </c>
      <c r="G8" s="344">
        <v>7101</v>
      </c>
      <c r="H8" s="344">
        <v>11747</v>
      </c>
      <c r="I8" s="344">
        <v>12845</v>
      </c>
      <c r="J8" s="344">
        <v>10513</v>
      </c>
      <c r="K8" s="345">
        <v>6701</v>
      </c>
      <c r="L8" s="346"/>
      <c r="M8" s="346"/>
      <c r="N8" s="346"/>
      <c r="O8" s="346"/>
      <c r="P8" s="346"/>
      <c r="Q8" s="346"/>
      <c r="R8" s="346"/>
      <c r="S8" s="346"/>
      <c r="T8" s="346"/>
      <c r="U8" s="346"/>
    </row>
    <row r="9" spans="1:21" ht="11.45" customHeight="1">
      <c r="A9" s="428" t="s">
        <v>51</v>
      </c>
      <c r="B9" s="53"/>
      <c r="C9" s="43"/>
      <c r="D9" s="43"/>
      <c r="E9" s="43"/>
      <c r="F9" s="43"/>
      <c r="G9" s="43"/>
      <c r="H9" s="43"/>
      <c r="I9" s="43"/>
      <c r="J9" s="43"/>
      <c r="K9" s="54"/>
    </row>
    <row r="10" spans="1:21" s="149" customFormat="1" ht="14.25" customHeight="1">
      <c r="A10" s="416" t="s">
        <v>52</v>
      </c>
      <c r="B10" s="53">
        <v>4</v>
      </c>
      <c r="C10" s="43">
        <v>7</v>
      </c>
      <c r="D10" s="43">
        <v>14</v>
      </c>
      <c r="E10" s="43">
        <v>15</v>
      </c>
      <c r="F10" s="43">
        <v>11</v>
      </c>
      <c r="G10" s="43">
        <v>7</v>
      </c>
      <c r="H10" s="43">
        <v>12</v>
      </c>
      <c r="I10" s="43">
        <v>15</v>
      </c>
      <c r="J10" s="43">
        <v>14</v>
      </c>
      <c r="K10" s="54">
        <v>4</v>
      </c>
    </row>
    <row r="11" spans="1:21" s="149" customFormat="1" ht="21" customHeight="1">
      <c r="A11" s="435" t="s">
        <v>56</v>
      </c>
      <c r="B11" s="5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  <c r="H11" s="43">
        <v>1</v>
      </c>
      <c r="I11" s="43">
        <v>0</v>
      </c>
      <c r="J11" s="43">
        <v>0</v>
      </c>
      <c r="K11" s="54">
        <v>27</v>
      </c>
    </row>
    <row r="12" spans="1:21" s="149" customFormat="1" ht="16.899999999999999" customHeight="1">
      <c r="A12" s="416" t="s">
        <v>57</v>
      </c>
      <c r="B12" s="53">
        <v>71</v>
      </c>
      <c r="C12" s="43">
        <v>105</v>
      </c>
      <c r="D12" s="43">
        <v>135</v>
      </c>
      <c r="E12" s="43">
        <v>229</v>
      </c>
      <c r="F12" s="43">
        <v>117</v>
      </c>
      <c r="G12" s="43">
        <v>188</v>
      </c>
      <c r="H12" s="43">
        <v>277</v>
      </c>
      <c r="I12" s="43">
        <v>283</v>
      </c>
      <c r="J12" s="43">
        <v>216</v>
      </c>
      <c r="K12" s="54">
        <v>174</v>
      </c>
    </row>
    <row r="13" spans="1:21" ht="18" customHeight="1">
      <c r="A13" s="416" t="s">
        <v>58</v>
      </c>
      <c r="B13" s="53">
        <v>5577</v>
      </c>
      <c r="C13" s="43">
        <v>7285</v>
      </c>
      <c r="D13" s="43">
        <v>10267</v>
      </c>
      <c r="E13" s="43">
        <v>14085</v>
      </c>
      <c r="F13" s="43">
        <v>5063</v>
      </c>
      <c r="G13" s="43">
        <v>6800</v>
      </c>
      <c r="H13" s="43">
        <v>11311</v>
      </c>
      <c r="I13" s="43">
        <v>12391</v>
      </c>
      <c r="J13" s="43">
        <v>10141</v>
      </c>
      <c r="K13" s="54">
        <v>6409</v>
      </c>
    </row>
    <row r="14" spans="1:21" ht="16.899999999999999" customHeight="1">
      <c r="A14" s="17" t="s">
        <v>158</v>
      </c>
      <c r="B14" s="53">
        <f t="shared" ref="B14:K14" si="0">B8-B9-B10-B11-B12-B13</f>
        <v>99</v>
      </c>
      <c r="C14" s="43">
        <f t="shared" si="0"/>
        <v>128</v>
      </c>
      <c r="D14" s="43">
        <f t="shared" si="0"/>
        <v>183</v>
      </c>
      <c r="E14" s="43">
        <f t="shared" si="0"/>
        <v>291</v>
      </c>
      <c r="F14" s="43">
        <f t="shared" si="0"/>
        <v>85</v>
      </c>
      <c r="G14" s="43">
        <f t="shared" si="0"/>
        <v>106</v>
      </c>
      <c r="H14" s="43">
        <f t="shared" si="0"/>
        <v>146</v>
      </c>
      <c r="I14" s="43">
        <f t="shared" si="0"/>
        <v>156</v>
      </c>
      <c r="J14" s="43">
        <f t="shared" si="0"/>
        <v>142</v>
      </c>
      <c r="K14" s="54">
        <f t="shared" si="0"/>
        <v>87</v>
      </c>
    </row>
    <row r="15" spans="1:21" ht="4.9000000000000004" customHeight="1">
      <c r="A15" s="52"/>
      <c r="B15" s="53"/>
      <c r="C15" s="43"/>
      <c r="D15" s="43"/>
      <c r="E15" s="43"/>
      <c r="F15" s="43"/>
      <c r="G15" s="43"/>
      <c r="H15" s="43"/>
      <c r="I15" s="43"/>
      <c r="J15" s="43"/>
      <c r="K15" s="54"/>
    </row>
    <row r="16" spans="1:21" s="347" customFormat="1" ht="16.899999999999999" customHeight="1">
      <c r="A16" s="369" t="s">
        <v>161</v>
      </c>
      <c r="B16" s="343">
        <v>23355</v>
      </c>
      <c r="C16" s="344">
        <v>28434</v>
      </c>
      <c r="D16" s="344">
        <v>38157</v>
      </c>
      <c r="E16" s="344">
        <v>52795</v>
      </c>
      <c r="F16" s="344">
        <v>29774</v>
      </c>
      <c r="G16" s="344">
        <v>39750</v>
      </c>
      <c r="H16" s="344">
        <v>54006</v>
      </c>
      <c r="I16" s="344">
        <v>51596</v>
      </c>
      <c r="J16" s="344">
        <v>46338</v>
      </c>
      <c r="K16" s="345">
        <v>33791</v>
      </c>
      <c r="L16" s="346"/>
      <c r="M16" s="346"/>
      <c r="N16" s="346"/>
      <c r="O16" s="346"/>
      <c r="P16" s="346"/>
      <c r="Q16" s="346"/>
      <c r="R16" s="346"/>
      <c r="S16" s="346"/>
      <c r="T16" s="346"/>
      <c r="U16" s="346"/>
    </row>
    <row r="17" spans="1:21" ht="10.15" customHeight="1">
      <c r="A17" s="428" t="s">
        <v>51</v>
      </c>
      <c r="B17" s="53"/>
      <c r="C17" s="43"/>
      <c r="D17" s="43"/>
      <c r="E17" s="43"/>
      <c r="F17" s="43"/>
      <c r="G17" s="43"/>
      <c r="H17" s="43"/>
      <c r="I17" s="43"/>
      <c r="J17" s="43"/>
      <c r="K17" s="54"/>
    </row>
    <row r="18" spans="1:21" ht="16.5" customHeight="1">
      <c r="A18" s="416" t="s">
        <v>52</v>
      </c>
      <c r="B18" s="53">
        <v>933</v>
      </c>
      <c r="C18" s="43">
        <v>973</v>
      </c>
      <c r="D18" s="43">
        <v>1358</v>
      </c>
      <c r="E18" s="43">
        <v>2192</v>
      </c>
      <c r="F18" s="43">
        <v>1594</v>
      </c>
      <c r="G18" s="43">
        <v>1893</v>
      </c>
      <c r="H18" s="43">
        <v>2152</v>
      </c>
      <c r="I18" s="43">
        <v>2205</v>
      </c>
      <c r="J18" s="43">
        <v>2169</v>
      </c>
      <c r="K18" s="54">
        <v>1854</v>
      </c>
    </row>
    <row r="19" spans="1:21" ht="19.149999999999999" customHeight="1">
      <c r="A19" s="416" t="s">
        <v>53</v>
      </c>
      <c r="B19" s="53">
        <v>11341</v>
      </c>
      <c r="C19" s="43">
        <v>13250</v>
      </c>
      <c r="D19" s="43">
        <v>16894</v>
      </c>
      <c r="E19" s="43">
        <v>23408</v>
      </c>
      <c r="F19" s="43">
        <v>14876</v>
      </c>
      <c r="G19" s="43">
        <v>19731</v>
      </c>
      <c r="H19" s="43">
        <v>27849</v>
      </c>
      <c r="I19" s="43">
        <v>25223</v>
      </c>
      <c r="J19" s="43">
        <v>20380</v>
      </c>
      <c r="K19" s="54">
        <v>14609</v>
      </c>
    </row>
    <row r="20" spans="1:21" ht="16.5" customHeight="1">
      <c r="A20" s="416" t="s">
        <v>54</v>
      </c>
      <c r="B20" s="53">
        <v>3484</v>
      </c>
      <c r="C20" s="43">
        <v>4385</v>
      </c>
      <c r="D20" s="43">
        <v>5896</v>
      </c>
      <c r="E20" s="43">
        <v>8058</v>
      </c>
      <c r="F20" s="43">
        <v>5065</v>
      </c>
      <c r="G20" s="43">
        <v>6721</v>
      </c>
      <c r="H20" s="43">
        <v>8539</v>
      </c>
      <c r="I20" s="43">
        <v>8546</v>
      </c>
      <c r="J20" s="43">
        <v>8636</v>
      </c>
      <c r="K20" s="54">
        <v>6913</v>
      </c>
    </row>
    <row r="21" spans="1:21" ht="22.15" customHeight="1">
      <c r="A21" s="416" t="s">
        <v>55</v>
      </c>
      <c r="B21" s="53">
        <v>639</v>
      </c>
      <c r="C21" s="43">
        <v>762</v>
      </c>
      <c r="D21" s="43">
        <v>1041</v>
      </c>
      <c r="E21" s="43">
        <v>1971</v>
      </c>
      <c r="F21" s="43">
        <v>1328</v>
      </c>
      <c r="G21" s="43">
        <v>1628</v>
      </c>
      <c r="H21" s="43">
        <v>1680</v>
      </c>
      <c r="I21" s="43">
        <v>1618</v>
      </c>
      <c r="J21" s="43">
        <v>1696</v>
      </c>
      <c r="K21" s="54">
        <v>1330</v>
      </c>
    </row>
    <row r="22" spans="1:21" ht="16.149999999999999" customHeight="1">
      <c r="A22" s="416" t="s">
        <v>56</v>
      </c>
      <c r="B22" s="53">
        <v>1380</v>
      </c>
      <c r="C22" s="43">
        <v>1563</v>
      </c>
      <c r="D22" s="43">
        <v>1904</v>
      </c>
      <c r="E22" s="43">
        <v>2337</v>
      </c>
      <c r="F22" s="43">
        <v>1477</v>
      </c>
      <c r="G22" s="43">
        <v>1967</v>
      </c>
      <c r="H22" s="43">
        <v>2394</v>
      </c>
      <c r="I22" s="43">
        <v>2327</v>
      </c>
      <c r="J22" s="43">
        <v>2412</v>
      </c>
      <c r="K22" s="54">
        <v>1943</v>
      </c>
    </row>
    <row r="23" spans="1:21" ht="19.899999999999999" customHeight="1">
      <c r="A23" s="416" t="s">
        <v>57</v>
      </c>
      <c r="B23" s="53">
        <v>2298</v>
      </c>
      <c r="C23" s="43">
        <v>3104</v>
      </c>
      <c r="D23" s="43">
        <v>4442</v>
      </c>
      <c r="E23" s="43">
        <v>5958</v>
      </c>
      <c r="F23" s="43">
        <v>2434</v>
      </c>
      <c r="G23" s="43">
        <v>3777</v>
      </c>
      <c r="H23" s="43">
        <v>5211</v>
      </c>
      <c r="I23" s="43">
        <v>4740</v>
      </c>
      <c r="J23" s="43">
        <v>4578</v>
      </c>
      <c r="K23" s="54">
        <v>3006</v>
      </c>
    </row>
    <row r="24" spans="1:21" ht="29.45" customHeight="1">
      <c r="A24" s="416" t="s">
        <v>58</v>
      </c>
      <c r="B24" s="53">
        <v>2991</v>
      </c>
      <c r="C24" s="43">
        <v>4134</v>
      </c>
      <c r="D24" s="43">
        <v>6259</v>
      </c>
      <c r="E24" s="43">
        <v>7668</v>
      </c>
      <c r="F24" s="43">
        <v>2718</v>
      </c>
      <c r="G24" s="43">
        <v>3534</v>
      </c>
      <c r="H24" s="43">
        <v>5165</v>
      </c>
      <c r="I24" s="43">
        <v>6165</v>
      </c>
      <c r="J24" s="43">
        <v>5518</v>
      </c>
      <c r="K24" s="54">
        <v>3602</v>
      </c>
    </row>
    <row r="25" spans="1:21" ht="17.45" customHeight="1">
      <c r="A25" s="17" t="s">
        <v>158</v>
      </c>
      <c r="B25" s="53">
        <f t="shared" ref="B25:K25" si="1">B16-B18-B19-B20-B21-B22-B23-B24</f>
        <v>289</v>
      </c>
      <c r="C25" s="43">
        <f t="shared" si="1"/>
        <v>263</v>
      </c>
      <c r="D25" s="43">
        <f t="shared" si="1"/>
        <v>363</v>
      </c>
      <c r="E25" s="43">
        <f t="shared" si="1"/>
        <v>1203</v>
      </c>
      <c r="F25" s="43">
        <f t="shared" si="1"/>
        <v>282</v>
      </c>
      <c r="G25" s="43">
        <f t="shared" si="1"/>
        <v>499</v>
      </c>
      <c r="H25" s="43">
        <f t="shared" si="1"/>
        <v>1016</v>
      </c>
      <c r="I25" s="43">
        <f t="shared" si="1"/>
        <v>772</v>
      </c>
      <c r="J25" s="43">
        <f t="shared" si="1"/>
        <v>949</v>
      </c>
      <c r="K25" s="54">
        <f t="shared" si="1"/>
        <v>534</v>
      </c>
    </row>
    <row r="26" spans="1:21" ht="6" customHeight="1">
      <c r="A26" s="70"/>
      <c r="B26" s="53"/>
      <c r="C26" s="43"/>
      <c r="D26" s="43"/>
      <c r="E26" s="43"/>
      <c r="F26" s="43"/>
      <c r="G26" s="43"/>
      <c r="H26" s="43"/>
      <c r="I26" s="43"/>
      <c r="J26" s="43"/>
      <c r="K26" s="54"/>
    </row>
    <row r="27" spans="1:21" s="347" customFormat="1" ht="15.6" customHeight="1">
      <c r="A27" s="369" t="s">
        <v>162</v>
      </c>
      <c r="B27" s="343">
        <v>5876</v>
      </c>
      <c r="C27" s="344">
        <v>7622</v>
      </c>
      <c r="D27" s="344">
        <v>10052</v>
      </c>
      <c r="E27" s="344">
        <v>17389</v>
      </c>
      <c r="F27" s="344">
        <v>10061</v>
      </c>
      <c r="G27" s="344">
        <v>13590</v>
      </c>
      <c r="H27" s="344">
        <v>16414</v>
      </c>
      <c r="I27" s="344">
        <v>19843</v>
      </c>
      <c r="J27" s="344">
        <v>19766</v>
      </c>
      <c r="K27" s="345">
        <v>13279</v>
      </c>
      <c r="L27" s="346"/>
      <c r="M27" s="346"/>
      <c r="N27" s="346"/>
      <c r="O27" s="346"/>
      <c r="P27" s="346"/>
      <c r="Q27" s="346"/>
      <c r="R27" s="346"/>
      <c r="S27" s="346"/>
      <c r="T27" s="346"/>
      <c r="U27" s="346"/>
    </row>
    <row r="28" spans="1:21" ht="12" customHeight="1">
      <c r="A28" s="428" t="s">
        <v>51</v>
      </c>
      <c r="B28" s="53"/>
      <c r="C28" s="43"/>
      <c r="D28" s="43"/>
      <c r="E28" s="43"/>
      <c r="F28" s="43"/>
      <c r="G28" s="43"/>
      <c r="H28" s="43"/>
      <c r="I28" s="43"/>
      <c r="J28" s="43"/>
      <c r="K28" s="54"/>
    </row>
    <row r="29" spans="1:21" ht="18" customHeight="1">
      <c r="A29" s="416" t="s">
        <v>52</v>
      </c>
      <c r="B29" s="53">
        <v>1676</v>
      </c>
      <c r="C29" s="43">
        <v>2087</v>
      </c>
      <c r="D29" s="43">
        <v>2605</v>
      </c>
      <c r="E29" s="43">
        <v>4249</v>
      </c>
      <c r="F29" s="43">
        <v>3331</v>
      </c>
      <c r="G29" s="43">
        <v>3864</v>
      </c>
      <c r="H29" s="43">
        <v>4183</v>
      </c>
      <c r="I29" s="43">
        <v>5294</v>
      </c>
      <c r="J29" s="43">
        <v>6004</v>
      </c>
      <c r="K29" s="54">
        <v>3953</v>
      </c>
    </row>
    <row r="30" spans="1:21" ht="19.899999999999999" customHeight="1">
      <c r="A30" s="416" t="s">
        <v>53</v>
      </c>
      <c r="B30" s="348" t="s">
        <v>10</v>
      </c>
      <c r="C30" s="349" t="s">
        <v>10</v>
      </c>
      <c r="D30" s="349" t="s">
        <v>10</v>
      </c>
      <c r="E30" s="43">
        <v>1488</v>
      </c>
      <c r="F30" s="43">
        <v>526</v>
      </c>
      <c r="G30" s="43">
        <v>976</v>
      </c>
      <c r="H30" s="43">
        <v>1739</v>
      </c>
      <c r="I30" s="43">
        <v>1902</v>
      </c>
      <c r="J30" s="43">
        <v>1605</v>
      </c>
      <c r="K30" s="54">
        <v>1174</v>
      </c>
    </row>
    <row r="31" spans="1:21" ht="16.5" customHeight="1">
      <c r="A31" s="429" t="s">
        <v>54</v>
      </c>
      <c r="B31" s="53">
        <v>1660</v>
      </c>
      <c r="C31" s="43">
        <v>2139</v>
      </c>
      <c r="D31" s="43">
        <v>2978</v>
      </c>
      <c r="E31" s="43">
        <v>3882</v>
      </c>
      <c r="F31" s="43">
        <v>3211</v>
      </c>
      <c r="G31" s="43">
        <v>3837</v>
      </c>
      <c r="H31" s="43">
        <v>4423</v>
      </c>
      <c r="I31" s="43">
        <v>4977</v>
      </c>
      <c r="J31" s="43">
        <v>4785</v>
      </c>
      <c r="K31" s="54">
        <v>3783</v>
      </c>
    </row>
    <row r="32" spans="1:21" ht="18" customHeight="1">
      <c r="A32" s="429" t="s">
        <v>55</v>
      </c>
      <c r="B32" s="53">
        <v>153</v>
      </c>
      <c r="C32" s="43">
        <v>193</v>
      </c>
      <c r="D32" s="43">
        <v>259</v>
      </c>
      <c r="E32" s="43">
        <v>403</v>
      </c>
      <c r="F32" s="43">
        <v>325</v>
      </c>
      <c r="G32" s="43">
        <v>379</v>
      </c>
      <c r="H32" s="43">
        <v>549</v>
      </c>
      <c r="I32" s="43">
        <v>565</v>
      </c>
      <c r="J32" s="43">
        <v>622</v>
      </c>
      <c r="K32" s="54">
        <v>250</v>
      </c>
    </row>
    <row r="33" spans="1:21" ht="16.149999999999999" customHeight="1">
      <c r="A33" s="429" t="s">
        <v>56</v>
      </c>
      <c r="B33" s="53">
        <v>743</v>
      </c>
      <c r="C33" s="43">
        <v>703</v>
      </c>
      <c r="D33" s="43">
        <v>695</v>
      </c>
      <c r="E33" s="43">
        <v>1565</v>
      </c>
      <c r="F33" s="43">
        <v>861</v>
      </c>
      <c r="G33" s="43">
        <v>1399</v>
      </c>
      <c r="H33" s="43">
        <v>1113</v>
      </c>
      <c r="I33" s="43">
        <v>2140</v>
      </c>
      <c r="J33" s="43">
        <v>1960</v>
      </c>
      <c r="K33" s="54">
        <v>1142</v>
      </c>
    </row>
    <row r="34" spans="1:21" ht="16.899999999999999" customHeight="1">
      <c r="A34" s="429" t="s">
        <v>57</v>
      </c>
      <c r="B34" s="53">
        <v>85</v>
      </c>
      <c r="C34" s="43">
        <v>106</v>
      </c>
      <c r="D34" s="43">
        <v>138</v>
      </c>
      <c r="E34" s="43">
        <v>200</v>
      </c>
      <c r="F34" s="43">
        <v>125</v>
      </c>
      <c r="G34" s="43">
        <v>164</v>
      </c>
      <c r="H34" s="43">
        <v>210</v>
      </c>
      <c r="I34" s="43">
        <v>224</v>
      </c>
      <c r="J34" s="43">
        <v>212</v>
      </c>
      <c r="K34" s="54">
        <v>142</v>
      </c>
    </row>
    <row r="35" spans="1:21" ht="15.75" customHeight="1">
      <c r="A35" s="429" t="s">
        <v>58</v>
      </c>
      <c r="B35" s="53">
        <v>1348</v>
      </c>
      <c r="C35" s="43">
        <v>2106</v>
      </c>
      <c r="D35" s="43">
        <v>2983</v>
      </c>
      <c r="E35" s="43">
        <v>4854</v>
      </c>
      <c r="F35" s="43">
        <v>1264</v>
      </c>
      <c r="G35" s="43">
        <v>2378</v>
      </c>
      <c r="H35" s="43">
        <v>3519</v>
      </c>
      <c r="I35" s="43">
        <v>3874</v>
      </c>
      <c r="J35" s="43">
        <v>3773</v>
      </c>
      <c r="K35" s="54">
        <v>2005</v>
      </c>
    </row>
    <row r="36" spans="1:21" ht="15" customHeight="1">
      <c r="A36" s="389" t="s">
        <v>158</v>
      </c>
      <c r="B36" s="53">
        <f>B27-B29-B31-B32-B33-B34-B35</f>
        <v>211</v>
      </c>
      <c r="C36" s="43">
        <f>C27-C29-C31-C32-C33-C34-C35</f>
        <v>288</v>
      </c>
      <c r="D36" s="43">
        <f>D27-D29-D31-D32-D33-D34-D35</f>
        <v>394</v>
      </c>
      <c r="E36" s="43">
        <f t="shared" ref="E36:K36" si="2">E27-E29-E30-E31-E32-E33-E34-E35</f>
        <v>748</v>
      </c>
      <c r="F36" s="43">
        <f t="shared" si="2"/>
        <v>418</v>
      </c>
      <c r="G36" s="43">
        <f t="shared" si="2"/>
        <v>593</v>
      </c>
      <c r="H36" s="43">
        <f t="shared" si="2"/>
        <v>678</v>
      </c>
      <c r="I36" s="43">
        <f t="shared" si="2"/>
        <v>867</v>
      </c>
      <c r="J36" s="43">
        <f t="shared" si="2"/>
        <v>805</v>
      </c>
      <c r="K36" s="54">
        <f t="shared" si="2"/>
        <v>830</v>
      </c>
    </row>
    <row r="37" spans="1:21" s="347" customFormat="1" ht="17.45" customHeight="1">
      <c r="A37" s="369" t="s">
        <v>163</v>
      </c>
      <c r="B37" s="343">
        <f t="shared" ref="B37:K37" si="3">B6-B8-B16-B27</f>
        <v>1154</v>
      </c>
      <c r="C37" s="344">
        <f t="shared" si="3"/>
        <v>1458</v>
      </c>
      <c r="D37" s="344">
        <f t="shared" si="3"/>
        <v>1810</v>
      </c>
      <c r="E37" s="344">
        <f t="shared" si="3"/>
        <v>731</v>
      </c>
      <c r="F37" s="344">
        <f t="shared" si="3"/>
        <v>322</v>
      </c>
      <c r="G37" s="344">
        <f t="shared" si="3"/>
        <v>301</v>
      </c>
      <c r="H37" s="344">
        <f t="shared" si="3"/>
        <v>441</v>
      </c>
      <c r="I37" s="344">
        <f t="shared" si="3"/>
        <v>434</v>
      </c>
      <c r="J37" s="344">
        <f t="shared" si="3"/>
        <v>370</v>
      </c>
      <c r="K37" s="345">
        <f t="shared" si="3"/>
        <v>611</v>
      </c>
      <c r="L37" s="346"/>
      <c r="M37" s="346"/>
      <c r="N37" s="346"/>
      <c r="O37" s="346"/>
      <c r="P37" s="346"/>
      <c r="Q37" s="346"/>
      <c r="R37" s="346"/>
      <c r="S37" s="346"/>
      <c r="T37" s="346"/>
      <c r="U37" s="346"/>
    </row>
    <row r="38" spans="1:21" s="151" customFormat="1" ht="12" customHeight="1">
      <c r="A38" s="436" t="s">
        <v>164</v>
      </c>
      <c r="B38" s="53">
        <v>213</v>
      </c>
      <c r="C38" s="43">
        <v>268</v>
      </c>
      <c r="D38" s="43">
        <v>324</v>
      </c>
      <c r="E38" s="43">
        <v>515</v>
      </c>
      <c r="F38" s="43">
        <v>186</v>
      </c>
      <c r="G38" s="43">
        <v>252</v>
      </c>
      <c r="H38" s="43">
        <v>374</v>
      </c>
      <c r="I38" s="43">
        <v>374</v>
      </c>
      <c r="J38" s="43">
        <v>294</v>
      </c>
      <c r="K38" s="54">
        <v>247</v>
      </c>
    </row>
    <row r="39" spans="1:21" s="151" customFormat="1" ht="6.6" customHeight="1">
      <c r="A39" s="350"/>
      <c r="B39" s="351"/>
      <c r="C39" s="352"/>
      <c r="D39" s="352"/>
      <c r="E39" s="352"/>
      <c r="F39" s="352"/>
      <c r="G39" s="352"/>
      <c r="H39" s="352"/>
      <c r="I39" s="352"/>
      <c r="J39" s="352"/>
      <c r="K39" s="353"/>
    </row>
    <row r="40" spans="1:21" s="153" customFormat="1" ht="13.15" customHeight="1">
      <c r="A40" s="146" t="s">
        <v>106</v>
      </c>
      <c r="B40" s="42"/>
      <c r="C40" s="42"/>
      <c r="D40" s="43"/>
      <c r="E40" s="43"/>
      <c r="F40" s="43"/>
      <c r="G40" s="43"/>
      <c r="H40" s="43"/>
      <c r="I40" s="43"/>
      <c r="J40" s="43"/>
      <c r="K40" s="43"/>
    </row>
    <row r="41" spans="1:21">
      <c r="A41" s="146" t="s">
        <v>170</v>
      </c>
      <c r="B41" s="149"/>
      <c r="C41" s="149"/>
      <c r="D41" s="149"/>
      <c r="E41" s="149"/>
      <c r="F41" s="149"/>
      <c r="G41" s="149"/>
      <c r="H41" s="42"/>
      <c r="I41" s="149"/>
      <c r="J41" s="149"/>
      <c r="K41" s="149"/>
    </row>
    <row r="42" spans="1:21" ht="13.5">
      <c r="A42" s="152"/>
    </row>
    <row r="43" spans="1:21" ht="13.5">
      <c r="A43" s="152"/>
    </row>
    <row r="44" spans="1:21" ht="13.5">
      <c r="A44" s="152"/>
    </row>
    <row r="45" spans="1:21" ht="13.5">
      <c r="A45" s="152"/>
    </row>
    <row r="46" spans="1:21" ht="13.5">
      <c r="A46" s="152"/>
    </row>
    <row r="67" s="51" customFormat="1"/>
  </sheetData>
  <mergeCells count="11">
    <mergeCell ref="A4:A5"/>
    <mergeCell ref="J4:J5"/>
    <mergeCell ref="B4:B5"/>
    <mergeCell ref="C4:C5"/>
    <mergeCell ref="K4:K5"/>
    <mergeCell ref="E4:E5"/>
    <mergeCell ref="F4:F5"/>
    <mergeCell ref="G4:G5"/>
    <mergeCell ref="H4:H5"/>
    <mergeCell ref="D4:D5"/>
    <mergeCell ref="I4:I5"/>
  </mergeCells>
  <phoneticPr fontId="10" type="noConversion"/>
  <printOptions horizontalCentered="1" verticalCentered="1"/>
  <pageMargins left="0.59" right="0.46" top="0.32" bottom="0.62" header="0.09" footer="0.18"/>
  <pageSetup paperSize="9" scale="86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16</vt:i4>
      </vt:variant>
    </vt:vector>
  </HeadingPairs>
  <TitlesOfParts>
    <vt:vector size="31" baseType="lpstr">
      <vt:lpstr>1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 1.9 </vt:lpstr>
      <vt:lpstr>1.10. </vt:lpstr>
      <vt:lpstr>1.11</vt:lpstr>
      <vt:lpstr>1.12</vt:lpstr>
      <vt:lpstr>1.13</vt:lpstr>
      <vt:lpstr>1.14 </vt:lpstr>
      <vt:lpstr>' 1.9 '!Заголовки_для_друку</vt:lpstr>
      <vt:lpstr>' 1.9 '!Область_друку</vt:lpstr>
      <vt:lpstr>'1'!Область_друку</vt:lpstr>
      <vt:lpstr>'1.1.'!Область_друку</vt:lpstr>
      <vt:lpstr>'1.10. '!Область_друку</vt:lpstr>
      <vt:lpstr>'1.11'!Область_друку</vt:lpstr>
      <vt:lpstr>'1.12'!Область_друку</vt:lpstr>
      <vt:lpstr>'1.13'!Область_друку</vt:lpstr>
      <vt:lpstr>'1.14 '!Область_друку</vt:lpstr>
      <vt:lpstr>'1.2.'!Область_друку</vt:lpstr>
      <vt:lpstr>'1.3.'!Область_друку</vt:lpstr>
      <vt:lpstr>'1.4.'!Область_друку</vt:lpstr>
      <vt:lpstr>'1.5.'!Область_друку</vt:lpstr>
      <vt:lpstr>'1.6.'!Область_друку</vt:lpstr>
      <vt:lpstr>'1.7.'!Область_друку</vt:lpstr>
      <vt:lpstr>'1.8.'!Область_друку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2016-06-30T08:01:31Z</cp:lastPrinted>
  <dcterms:created xsi:type="dcterms:W3CDTF">2015-06-18T22:28:42Z</dcterms:created>
  <dcterms:modified xsi:type="dcterms:W3CDTF">2021-07-05T12:53:45Z</dcterms:modified>
</cp:coreProperties>
</file>