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C189" i="5"/>
  <c r="E189" i="5"/>
  <c r="D189" i="5"/>
  <c r="N189" i="24" l="1"/>
  <c r="H189" i="24"/>
  <c r="D189" i="24"/>
  <c r="E189" i="24"/>
  <c r="D189" i="4"/>
  <c r="P188" i="24"/>
  <c r="N188" i="24" s="1"/>
  <c r="J188" i="24"/>
  <c r="G188" i="24"/>
  <c r="E188" i="24"/>
  <c r="C188" i="24"/>
  <c r="P188" i="4"/>
  <c r="N188" i="4" s="1"/>
  <c r="F188" i="4"/>
  <c r="G188" i="4"/>
  <c r="E188" i="4"/>
  <c r="C188" i="4"/>
  <c r="E188" i="23"/>
  <c r="D188" i="23"/>
  <c r="C188" i="23"/>
  <c r="E188" i="5"/>
  <c r="D188" i="5"/>
  <c r="C188" i="5"/>
  <c r="D188" i="24" l="1"/>
  <c r="H188" i="24"/>
  <c r="F188" i="24"/>
  <c r="J188" i="4"/>
  <c r="P187" i="24"/>
  <c r="N187" i="24" s="1"/>
  <c r="E187" i="24"/>
  <c r="J187" i="24"/>
  <c r="G187" i="24"/>
  <c r="F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H188" i="4" l="1"/>
  <c r="D188" i="4"/>
  <c r="H187" i="24"/>
  <c r="D187" i="24"/>
  <c r="N187" i="4"/>
  <c r="H187" i="4"/>
  <c r="D187" i="4"/>
  <c r="E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C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G184" i="24"/>
  <c r="E184" i="24"/>
  <c r="C184" i="24"/>
  <c r="P184" i="4"/>
  <c r="N184" i="4" s="1"/>
  <c r="G184" i="4"/>
  <c r="E184" i="4"/>
  <c r="C184" i="4"/>
  <c r="E184" i="23"/>
  <c r="D184" i="23"/>
  <c r="C184" i="23"/>
  <c r="D184" i="5"/>
  <c r="E184" i="5"/>
  <c r="C184" i="5"/>
  <c r="J184" i="4" l="1"/>
  <c r="H184" i="4" s="1"/>
  <c r="J184" i="24"/>
  <c r="H184" i="24" s="1"/>
  <c r="D184" i="24"/>
  <c r="F184" i="24"/>
  <c r="F184" i="4"/>
  <c r="G183" i="24"/>
  <c r="E183" i="24"/>
  <c r="C183" i="24"/>
  <c r="P183" i="4"/>
  <c r="N183" i="4" s="1"/>
  <c r="E183" i="4"/>
  <c r="G183" i="4"/>
  <c r="C183" i="4"/>
  <c r="C183" i="23"/>
  <c r="E183" i="23"/>
  <c r="D183" i="23"/>
  <c r="E183" i="5"/>
  <c r="D183" i="5"/>
  <c r="C183" i="5"/>
  <c r="D184" i="4" l="1"/>
  <c r="J183" i="4"/>
  <c r="H183" i="4" s="1"/>
  <c r="P183" i="24"/>
  <c r="N183" i="24" s="1"/>
  <c r="J183" i="24"/>
  <c r="H183" i="24" s="1"/>
  <c r="F183" i="24"/>
  <c r="D183" i="4"/>
  <c r="F183" i="4"/>
  <c r="F182" i="24"/>
  <c r="J182" i="24"/>
  <c r="C182" i="24"/>
  <c r="F182" i="4"/>
  <c r="P182" i="4"/>
  <c r="N182" i="4" s="1"/>
  <c r="G182" i="4"/>
  <c r="E182" i="4"/>
  <c r="C182" i="4"/>
  <c r="E182" i="23"/>
  <c r="D182" i="23"/>
  <c r="C182" i="23"/>
  <c r="E182" i="5"/>
  <c r="D182" i="5"/>
  <c r="C182" i="5"/>
  <c r="D183" i="24" l="1"/>
  <c r="J182" i="4"/>
  <c r="H182" i="4" s="1"/>
  <c r="G182" i="24"/>
  <c r="H182" i="24"/>
  <c r="P182" i="24"/>
  <c r="N182" i="24" s="1"/>
  <c r="E182" i="24"/>
  <c r="P181" i="24"/>
  <c r="N181" i="24" s="1"/>
  <c r="E181" i="24"/>
  <c r="G181" i="24"/>
  <c r="C181" i="24"/>
  <c r="F181" i="4"/>
  <c r="J181" i="4"/>
  <c r="G181" i="4"/>
  <c r="C181" i="4"/>
  <c r="E181" i="23"/>
  <c r="C181" i="23"/>
  <c r="E181" i="5"/>
  <c r="D181" i="5"/>
  <c r="C181" i="5"/>
  <c r="D182" i="4" l="1"/>
  <c r="J181" i="24"/>
  <c r="D181" i="24" s="1"/>
  <c r="P181" i="4"/>
  <c r="D181" i="4" s="1"/>
  <c r="D181" i="23"/>
  <c r="D182" i="24"/>
  <c r="H181" i="24"/>
  <c r="F181" i="24"/>
  <c r="N181" i="4"/>
  <c r="H181" i="4"/>
  <c r="E181" i="4"/>
  <c r="P180" i="24" l="1"/>
  <c r="N180" i="24" s="1"/>
  <c r="F180" i="24"/>
  <c r="G180" i="24"/>
  <c r="E180" i="24"/>
  <c r="C180" i="24"/>
  <c r="P180" i="4"/>
  <c r="N180" i="4" s="1"/>
  <c r="G180" i="4"/>
  <c r="J180" i="4"/>
  <c r="H180" i="4" s="1"/>
  <c r="F180" i="4"/>
  <c r="E180" i="4"/>
  <c r="C180" i="4"/>
  <c r="E180" i="23"/>
  <c r="D180" i="23"/>
  <c r="C180" i="23"/>
  <c r="E180" i="5"/>
  <c r="D180" i="5"/>
  <c r="C180" i="5"/>
  <c r="J180" i="24" l="1"/>
  <c r="D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80" i="24" l="1"/>
  <c r="D180" i="24"/>
  <c r="D179" i="24"/>
  <c r="H179" i="24"/>
  <c r="F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F178" i="4"/>
  <c r="J178" i="4"/>
  <c r="G178" i="4"/>
  <c r="C178" i="4"/>
  <c r="E178" i="23"/>
  <c r="D178" i="23"/>
  <c r="C178" i="23"/>
  <c r="E178" i="5"/>
  <c r="D178" i="5"/>
  <c r="C178" i="5"/>
  <c r="D178" i="24" l="1"/>
  <c r="H178" i="4"/>
  <c r="D178" i="4"/>
  <c r="E178" i="4"/>
  <c r="P177" i="24"/>
  <c r="N177" i="24" s="1"/>
  <c r="E177" i="24"/>
  <c r="J177" i="24"/>
  <c r="H177" i="24" s="1"/>
  <c r="G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F177" i="24" l="1"/>
  <c r="D177" i="24"/>
  <c r="H177" i="4"/>
  <c r="D177" i="4"/>
  <c r="F177" i="4"/>
  <c r="E176" i="24"/>
  <c r="C176" i="24"/>
  <c r="F176" i="4"/>
  <c r="E176" i="4"/>
  <c r="G176" i="4"/>
  <c r="E176" i="23"/>
  <c r="D176" i="23"/>
  <c r="C176" i="23"/>
  <c r="C176" i="5"/>
  <c r="E176" i="5"/>
  <c r="C176" i="4" l="1"/>
  <c r="G176" i="24"/>
  <c r="P176" i="24"/>
  <c r="N176" i="24" s="1"/>
  <c r="P176" i="4"/>
  <c r="N176" i="4" s="1"/>
  <c r="D176" i="5"/>
  <c r="J176" i="24"/>
  <c r="H176" i="24" s="1"/>
  <c r="F176" i="24"/>
  <c r="J176" i="4"/>
  <c r="F175" i="24"/>
  <c r="E175" i="24"/>
  <c r="C175" i="24"/>
  <c r="G175" i="4"/>
  <c r="F175" i="4"/>
  <c r="E175" i="4"/>
  <c r="C175" i="4"/>
  <c r="C175" i="23"/>
  <c r="E175" i="5"/>
  <c r="D175" i="5"/>
  <c r="C175" i="5"/>
  <c r="E175" i="23" l="1"/>
  <c r="P175" i="24"/>
  <c r="N175" i="24" s="1"/>
  <c r="G175" i="24"/>
  <c r="J175" i="4"/>
  <c r="H175" i="4" s="1"/>
  <c r="D176" i="24"/>
  <c r="D175" i="23"/>
  <c r="P175" i="4"/>
  <c r="N175" i="4" s="1"/>
  <c r="D176" i="4"/>
  <c r="H176" i="4"/>
  <c r="J175" i="24"/>
  <c r="E174" i="24"/>
  <c r="C174" i="24"/>
  <c r="G174" i="24"/>
  <c r="G174" i="4"/>
  <c r="C174" i="4"/>
  <c r="F174" i="4"/>
  <c r="C174" i="23"/>
  <c r="E174" i="23"/>
  <c r="D174" i="23"/>
  <c r="E174" i="5"/>
  <c r="D174" i="5"/>
  <c r="C174" i="5"/>
  <c r="D175" i="4" l="1"/>
  <c r="J174" i="4"/>
  <c r="H174" i="4" s="1"/>
  <c r="P174" i="4"/>
  <c r="N174" i="4" s="1"/>
  <c r="P174" i="24"/>
  <c r="N174" i="24" s="1"/>
  <c r="J174" i="24"/>
  <c r="H174" i="24" s="1"/>
  <c r="H175" i="24"/>
  <c r="D175" i="24"/>
  <c r="F174" i="24"/>
  <c r="E174" i="4"/>
  <c r="E173" i="24"/>
  <c r="C173" i="24"/>
  <c r="F173" i="4"/>
  <c r="C173" i="4"/>
  <c r="C173" i="23"/>
  <c r="E173" i="23"/>
  <c r="D173" i="23"/>
  <c r="C173" i="5"/>
  <c r="E173" i="5"/>
  <c r="D173" i="5"/>
  <c r="P173" i="24" l="1"/>
  <c r="N173" i="24" s="1"/>
  <c r="D174" i="24"/>
  <c r="G173" i="4"/>
  <c r="P173" i="4"/>
  <c r="N173" i="4" s="1"/>
  <c r="D174" i="4"/>
  <c r="E173" i="4"/>
  <c r="J173" i="24"/>
  <c r="H173" i="24" s="1"/>
  <c r="J173" i="4"/>
  <c r="G173" i="24"/>
  <c r="F173" i="24"/>
  <c r="G172" i="24"/>
  <c r="F172" i="24"/>
  <c r="E172" i="24"/>
  <c r="C172" i="24"/>
  <c r="G172" i="4"/>
  <c r="E172" i="4"/>
  <c r="C172" i="4"/>
  <c r="E172" i="23"/>
  <c r="D172" i="23"/>
  <c r="C172" i="23"/>
  <c r="D172" i="5"/>
  <c r="C172" i="5"/>
  <c r="D173" i="4" l="1"/>
  <c r="H173" i="4"/>
  <c r="D173" i="24"/>
  <c r="P172" i="4"/>
  <c r="N172" i="4" s="1"/>
  <c r="J172" i="4"/>
  <c r="H172" i="4" s="1"/>
  <c r="J172" i="24"/>
  <c r="H172" i="24" s="1"/>
  <c r="P172" i="24"/>
  <c r="N172" i="24" s="1"/>
  <c r="E172" i="5"/>
  <c r="F172" i="4"/>
  <c r="G171" i="24"/>
  <c r="F171" i="24"/>
  <c r="C171" i="24"/>
  <c r="E171" i="4"/>
  <c r="C171" i="4"/>
  <c r="G171" i="4"/>
  <c r="E171" i="23"/>
  <c r="D171" i="23"/>
  <c r="C171" i="23"/>
  <c r="E171" i="5"/>
  <c r="D171" i="5"/>
  <c r="C171" i="5"/>
  <c r="J171" i="24" l="1"/>
  <c r="H171" i="24" s="1"/>
  <c r="D172" i="4"/>
  <c r="E171" i="24"/>
  <c r="J171" i="4"/>
  <c r="H171" i="4" s="1"/>
  <c r="P171" i="4"/>
  <c r="N171" i="4" s="1"/>
  <c r="D172" i="24"/>
  <c r="P171" i="24"/>
  <c r="N171" i="24" s="1"/>
  <c r="F171" i="4"/>
  <c r="F170" i="24"/>
  <c r="C170" i="24"/>
  <c r="F170" i="4"/>
  <c r="C170" i="4"/>
  <c r="C170" i="23"/>
  <c r="E170" i="23"/>
  <c r="D170" i="23"/>
  <c r="C170" i="5"/>
  <c r="E170" i="5"/>
  <c r="D170" i="5" l="1"/>
  <c r="P170" i="4"/>
  <c r="N170" i="4" s="1"/>
  <c r="D171" i="4"/>
  <c r="G170" i="4"/>
  <c r="J170" i="24"/>
  <c r="H170" i="24" s="1"/>
  <c r="P170" i="24"/>
  <c r="J170" i="4"/>
  <c r="H170" i="4" s="1"/>
  <c r="D171" i="24"/>
  <c r="G170" i="24"/>
  <c r="E170" i="4"/>
  <c r="E170" i="24"/>
  <c r="G169" i="24"/>
  <c r="F169" i="24"/>
  <c r="E169" i="24"/>
  <c r="C169" i="24"/>
  <c r="E169" i="4"/>
  <c r="C169" i="4"/>
  <c r="E169" i="23"/>
  <c r="D169" i="23"/>
  <c r="C169" i="23"/>
  <c r="E169" i="5"/>
  <c r="D169" i="5"/>
  <c r="C169" i="5"/>
  <c r="G169" i="4" l="1"/>
  <c r="D170" i="4"/>
  <c r="D170" i="24"/>
  <c r="N170" i="24"/>
  <c r="J169" i="4"/>
  <c r="H169" i="4" s="1"/>
  <c r="P169" i="4"/>
  <c r="N169" i="4" s="1"/>
  <c r="P169" i="24"/>
  <c r="N169" i="24" s="1"/>
  <c r="J169" i="24"/>
  <c r="H169" i="24" s="1"/>
  <c r="F169" i="4"/>
  <c r="C168" i="24"/>
  <c r="C168" i="4"/>
  <c r="G168" i="4"/>
  <c r="D168" i="23"/>
  <c r="E168" i="23"/>
  <c r="C168" i="23"/>
  <c r="E168" i="5"/>
  <c r="D168" i="5"/>
  <c r="C168" i="5"/>
  <c r="E168" i="4" l="1"/>
  <c r="D169" i="4"/>
  <c r="P168" i="4"/>
  <c r="N168" i="4" s="1"/>
  <c r="P168" i="24"/>
  <c r="N168" i="24" s="1"/>
  <c r="D169" i="24"/>
  <c r="J168" i="24"/>
  <c r="H168" i="24" s="1"/>
  <c r="J168" i="4"/>
  <c r="D168" i="4" s="1"/>
  <c r="E168" i="24"/>
  <c r="G168" i="24"/>
  <c r="F168" i="24"/>
  <c r="F168" i="4"/>
  <c r="F167" i="24"/>
  <c r="C167" i="24"/>
  <c r="C167" i="4"/>
  <c r="G167" i="4"/>
  <c r="F167" i="4"/>
  <c r="E167" i="23"/>
  <c r="D167" i="23"/>
  <c r="C167" i="23"/>
  <c r="D167" i="5"/>
  <c r="C167" i="5"/>
  <c r="H168" i="4" l="1"/>
  <c r="E167" i="4"/>
  <c r="G167" i="24"/>
  <c r="D168" i="24"/>
  <c r="P167" i="24"/>
  <c r="N167" i="24" s="1"/>
  <c r="J167" i="4"/>
  <c r="H167" i="4" s="1"/>
  <c r="J167" i="24"/>
  <c r="P167" i="4"/>
  <c r="N167" i="4" s="1"/>
  <c r="E167" i="5"/>
  <c r="E167" i="24"/>
  <c r="E166" i="24"/>
  <c r="C166" i="24"/>
  <c r="C166" i="4"/>
  <c r="G166" i="4"/>
  <c r="D166" i="23"/>
  <c r="E166" i="23"/>
  <c r="C166" i="23"/>
  <c r="E166" i="5"/>
  <c r="C166" i="5"/>
  <c r="F166" i="4" l="1"/>
  <c r="P166" i="24"/>
  <c r="D167" i="24"/>
  <c r="N166" i="24"/>
  <c r="P166" i="4"/>
  <c r="N166" i="4" s="1"/>
  <c r="H167" i="24"/>
  <c r="D166" i="5"/>
  <c r="J166" i="24"/>
  <c r="D166" i="24" s="1"/>
  <c r="J166" i="4"/>
  <c r="H166" i="4" s="1"/>
  <c r="G166" i="24"/>
  <c r="D167" i="4"/>
  <c r="F166" i="24"/>
  <c r="E166" i="4"/>
  <c r="F165" i="24"/>
  <c r="C165" i="24"/>
  <c r="C165" i="4"/>
  <c r="G165" i="4"/>
  <c r="E165" i="23"/>
  <c r="D165" i="23"/>
  <c r="C165" i="23"/>
  <c r="C165" i="5"/>
  <c r="E165" i="5"/>
  <c r="D165" i="5"/>
  <c r="H166" i="24" l="1"/>
  <c r="J165" i="4"/>
  <c r="H165" i="4" s="1"/>
  <c r="P165" i="24"/>
  <c r="N165" i="24" s="1"/>
  <c r="G165" i="24"/>
  <c r="P165" i="4"/>
  <c r="N165" i="4" s="1"/>
  <c r="J165" i="24"/>
  <c r="H165" i="24" s="1"/>
  <c r="D166" i="4"/>
  <c r="F165" i="4"/>
  <c r="E165" i="24"/>
  <c r="E165" i="4"/>
  <c r="F164" i="24"/>
  <c r="C164" i="24"/>
  <c r="G164" i="4"/>
  <c r="C164" i="4"/>
  <c r="D164" i="23"/>
  <c r="E164" i="23"/>
  <c r="C164" i="23"/>
  <c r="E164" i="5"/>
  <c r="D164" i="5"/>
  <c r="C164" i="5"/>
  <c r="D165" i="4" l="1"/>
  <c r="P164" i="24"/>
  <c r="N164" i="24" s="1"/>
  <c r="J164" i="4"/>
  <c r="H164" i="4" s="1"/>
  <c r="G164" i="24"/>
  <c r="D165" i="24"/>
  <c r="P164" i="4"/>
  <c r="N164" i="4" s="1"/>
  <c r="E164" i="24"/>
  <c r="F164" i="4"/>
  <c r="E164" i="4"/>
  <c r="J164" i="24"/>
  <c r="H164" i="24" s="1"/>
  <c r="E163" i="24"/>
  <c r="G163" i="24"/>
  <c r="E163" i="4"/>
  <c r="C163" i="4"/>
  <c r="E163" i="23"/>
  <c r="D163" i="23"/>
  <c r="C163" i="23"/>
  <c r="E163" i="5"/>
  <c r="D163" i="5"/>
  <c r="C163" i="5"/>
  <c r="P163" i="4" l="1"/>
  <c r="D164" i="4"/>
  <c r="C163" i="24"/>
  <c r="N163" i="4"/>
  <c r="J163" i="24"/>
  <c r="H163" i="24" s="1"/>
  <c r="D164" i="24"/>
  <c r="G163" i="4"/>
  <c r="P163" i="24"/>
  <c r="N163" i="24" s="1"/>
  <c r="J163" i="4"/>
  <c r="H163" i="4" s="1"/>
  <c r="F163" i="24"/>
  <c r="F163" i="4"/>
  <c r="G162" i="24"/>
  <c r="F162" i="24"/>
  <c r="E162" i="24"/>
  <c r="C162" i="24"/>
  <c r="F162" i="4"/>
  <c r="E162" i="4"/>
  <c r="C162" i="4"/>
  <c r="G162" i="4"/>
  <c r="E162" i="23"/>
  <c r="D162" i="23"/>
  <c r="C162" i="23"/>
  <c r="C162" i="5"/>
  <c r="E162" i="5"/>
  <c r="D162" i="5"/>
  <c r="D163" i="4" l="1"/>
  <c r="P162" i="4"/>
  <c r="N162" i="4" s="1"/>
  <c r="D163" i="24"/>
  <c r="P162" i="24"/>
  <c r="N162" i="24" s="1"/>
  <c r="J162" i="4"/>
  <c r="H162" i="4" s="1"/>
  <c r="J162" i="24"/>
  <c r="H162" i="24" s="1"/>
  <c r="F161" i="24"/>
  <c r="C161" i="24"/>
  <c r="E161" i="4"/>
  <c r="C161" i="4"/>
  <c r="E161" i="23"/>
  <c r="D161" i="23"/>
  <c r="C161" i="23"/>
  <c r="E161" i="5"/>
  <c r="C161" i="5"/>
  <c r="D161" i="5"/>
  <c r="P161" i="4" l="1"/>
  <c r="N161" i="4" s="1"/>
  <c r="P161" i="24"/>
  <c r="N161" i="24" s="1"/>
  <c r="G161" i="24"/>
  <c r="J161" i="24"/>
  <c r="D162" i="24"/>
  <c r="J161" i="4"/>
  <c r="H161" i="4" s="1"/>
  <c r="G161" i="4"/>
  <c r="D162" i="4"/>
  <c r="E161" i="24"/>
  <c r="F161" i="4"/>
  <c r="G160" i="24"/>
  <c r="F160" i="24"/>
  <c r="C160" i="24"/>
  <c r="F160" i="4"/>
  <c r="C160" i="4"/>
  <c r="E160" i="23"/>
  <c r="C160" i="23"/>
  <c r="D160" i="23"/>
  <c r="D160" i="5"/>
  <c r="C160" i="5"/>
  <c r="E160" i="5"/>
  <c r="D161" i="24" l="1"/>
  <c r="J160" i="4"/>
  <c r="H160" i="4" s="1"/>
  <c r="D161" i="4"/>
  <c r="H161" i="24"/>
  <c r="P160" i="24"/>
  <c r="N160" i="24" s="1"/>
  <c r="E160" i="24"/>
  <c r="P160" i="4"/>
  <c r="J160" i="24"/>
  <c r="G160" i="4"/>
  <c r="E160" i="4"/>
  <c r="G159" i="24"/>
  <c r="C159" i="4"/>
  <c r="G159" i="4"/>
  <c r="E159" i="23"/>
  <c r="E159" i="5"/>
  <c r="D159" i="5"/>
  <c r="C159" i="5"/>
  <c r="D160" i="4" l="1"/>
  <c r="C159" i="23"/>
  <c r="N160" i="4"/>
  <c r="D159" i="23"/>
  <c r="P159" i="4"/>
  <c r="N159" i="4" s="1"/>
  <c r="C159" i="24"/>
  <c r="J159" i="24"/>
  <c r="H159" i="24" s="1"/>
  <c r="D160" i="24"/>
  <c r="E159" i="4"/>
  <c r="H160" i="24"/>
  <c r="P159" i="24"/>
  <c r="N159" i="24" s="1"/>
  <c r="J159" i="4"/>
  <c r="E159" i="24"/>
  <c r="F159" i="24"/>
  <c r="F159" i="4"/>
  <c r="C158" i="24"/>
  <c r="C158" i="4"/>
  <c r="D158" i="23"/>
  <c r="E158" i="23"/>
  <c r="C158" i="23"/>
  <c r="E158" i="5"/>
  <c r="D158" i="5"/>
  <c r="C158" i="5"/>
  <c r="D159" i="4" l="1"/>
  <c r="E158" i="24"/>
  <c r="E158" i="4"/>
  <c r="P158" i="24"/>
  <c r="N158" i="24" s="1"/>
  <c r="G158" i="4"/>
  <c r="P158" i="4"/>
  <c r="N158" i="4" s="1"/>
  <c r="G158" i="24"/>
  <c r="D159" i="24"/>
  <c r="H159" i="4"/>
  <c r="J158" i="4"/>
  <c r="J158" i="24"/>
  <c r="H158" i="24" s="1"/>
  <c r="F158" i="24"/>
  <c r="F158" i="4"/>
  <c r="E157" i="24"/>
  <c r="C157" i="24"/>
  <c r="G157" i="4"/>
  <c r="C157" i="4"/>
  <c r="D157" i="23"/>
  <c r="E157" i="23"/>
  <c r="C157" i="23"/>
  <c r="D157" i="5"/>
  <c r="C157" i="5"/>
  <c r="D158" i="4" l="1"/>
  <c r="E157" i="5"/>
  <c r="P157" i="4"/>
  <c r="N157" i="4" s="1"/>
  <c r="H158" i="4"/>
  <c r="D158" i="24"/>
  <c r="E157" i="4"/>
  <c r="G157" i="24"/>
  <c r="J157" i="4"/>
  <c r="P157" i="24"/>
  <c r="N157" i="24" s="1"/>
  <c r="J157" i="24"/>
  <c r="H157" i="24" s="1"/>
  <c r="F157" i="24"/>
  <c r="F157" i="4"/>
  <c r="G156" i="24"/>
  <c r="F156" i="24"/>
  <c r="E156" i="24"/>
  <c r="C156" i="24"/>
  <c r="C156" i="4"/>
  <c r="G156" i="4"/>
  <c r="C156" i="23"/>
  <c r="E156" i="23"/>
  <c r="D156" i="23"/>
  <c r="E156" i="5"/>
  <c r="D156" i="5"/>
  <c r="D157" i="4" l="1"/>
  <c r="C156" i="5"/>
  <c r="H157" i="4"/>
  <c r="F156" i="4"/>
  <c r="J156" i="24"/>
  <c r="H156" i="24" s="1"/>
  <c r="D157" i="24"/>
  <c r="E156" i="4"/>
  <c r="P156" i="4"/>
  <c r="N156" i="4" s="1"/>
  <c r="P156" i="24"/>
  <c r="N156" i="24" s="1"/>
  <c r="J156" i="4"/>
  <c r="H156" i="4" s="1"/>
  <c r="E155" i="24"/>
  <c r="C155" i="24"/>
  <c r="E155" i="4"/>
  <c r="C155" i="4"/>
  <c r="D155" i="23"/>
  <c r="C155" i="23"/>
  <c r="E155" i="23"/>
  <c r="D155" i="5"/>
  <c r="C155" i="5"/>
  <c r="E155" i="5" l="1"/>
  <c r="G155" i="4"/>
  <c r="D156" i="24"/>
  <c r="P155" i="4"/>
  <c r="N155" i="4" s="1"/>
  <c r="G155" i="24"/>
  <c r="D156" i="4"/>
  <c r="J155" i="4"/>
  <c r="P155" i="24"/>
  <c r="N155" i="24" s="1"/>
  <c r="J155" i="24"/>
  <c r="H155" i="24" s="1"/>
  <c r="F155" i="24"/>
  <c r="F155" i="4"/>
  <c r="C154" i="24"/>
  <c r="C154" i="4"/>
  <c r="E154" i="23"/>
  <c r="D154" i="23"/>
  <c r="C154" i="23"/>
  <c r="E154" i="5"/>
  <c r="D154" i="5"/>
  <c r="C154" i="5"/>
  <c r="E154" i="24" l="1"/>
  <c r="D155" i="4"/>
  <c r="P154" i="24"/>
  <c r="N154" i="24" s="1"/>
  <c r="D155" i="24"/>
  <c r="G154" i="4"/>
  <c r="P154" i="4"/>
  <c r="N154" i="4" s="1"/>
  <c r="H155" i="4"/>
  <c r="E154" i="4"/>
  <c r="J154" i="24"/>
  <c r="H154" i="24" s="1"/>
  <c r="G154" i="24"/>
  <c r="J154" i="4"/>
  <c r="H154" i="4" s="1"/>
  <c r="F154" i="24"/>
  <c r="F154" i="4"/>
  <c r="G153" i="24"/>
  <c r="F153" i="24"/>
  <c r="E153" i="24"/>
  <c r="C153" i="24"/>
  <c r="F153" i="4"/>
  <c r="E153" i="4"/>
  <c r="G153" i="4"/>
  <c r="C153" i="4"/>
  <c r="C153" i="23"/>
  <c r="D153" i="23"/>
  <c r="E153" i="5"/>
  <c r="D153" i="5"/>
  <c r="C153" i="5"/>
  <c r="E153" i="23" l="1"/>
  <c r="D154" i="24"/>
  <c r="D154" i="4"/>
  <c r="P153" i="4"/>
  <c r="N153" i="4" s="1"/>
  <c r="P153" i="24"/>
  <c r="N153" i="24" s="1"/>
  <c r="J153" i="4"/>
  <c r="H153" i="4" s="1"/>
  <c r="J153" i="24"/>
  <c r="H153" i="24" s="1"/>
  <c r="F152" i="24"/>
  <c r="G152" i="24"/>
  <c r="G152" i="4"/>
  <c r="F152" i="4"/>
  <c r="E152" i="4"/>
  <c r="C152" i="4"/>
  <c r="D152" i="23"/>
  <c r="C152" i="23"/>
  <c r="E152" i="23"/>
  <c r="D152" i="5"/>
  <c r="C152" i="5"/>
  <c r="E152" i="5"/>
  <c r="D153" i="24" l="1"/>
  <c r="P152" i="24"/>
  <c r="N152" i="24" s="1"/>
  <c r="D153" i="4"/>
  <c r="P152" i="4"/>
  <c r="N152" i="4" s="1"/>
  <c r="J152" i="24"/>
  <c r="H152" i="24" s="1"/>
  <c r="J152" i="4"/>
  <c r="H152" i="4" s="1"/>
  <c r="C152" i="24"/>
  <c r="E152" i="24"/>
  <c r="G151" i="24"/>
  <c r="C151" i="24"/>
  <c r="E151" i="4"/>
  <c r="C151" i="4"/>
  <c r="G151" i="4"/>
  <c r="F151" i="4"/>
  <c r="D151" i="23"/>
  <c r="C151" i="23"/>
  <c r="E151" i="23"/>
  <c r="E151" i="5"/>
  <c r="D151" i="5"/>
  <c r="C151" i="5"/>
  <c r="D152" i="24" l="1"/>
  <c r="J151" i="24"/>
  <c r="H151" i="24" s="1"/>
  <c r="E151" i="24"/>
  <c r="F151" i="24"/>
  <c r="P151" i="24"/>
  <c r="N151" i="24" s="1"/>
  <c r="J151" i="4"/>
  <c r="H151" i="4" s="1"/>
  <c r="P151" i="4"/>
  <c r="N151" i="4" s="1"/>
  <c r="D152" i="4"/>
  <c r="F150" i="24"/>
  <c r="E150" i="24"/>
  <c r="C150" i="24"/>
  <c r="G150" i="24"/>
  <c r="G150" i="4"/>
  <c r="E150" i="4"/>
  <c r="C150" i="4"/>
  <c r="F150" i="4"/>
  <c r="C150" i="23"/>
  <c r="E150" i="23"/>
  <c r="E150" i="5"/>
  <c r="C150" i="5"/>
  <c r="D150" i="5"/>
  <c r="D151" i="24" l="1"/>
  <c r="P150" i="24"/>
  <c r="N150" i="24" s="1"/>
  <c r="P150" i="4"/>
  <c r="N150" i="4" s="1"/>
  <c r="D151" i="4"/>
  <c r="J150" i="4"/>
  <c r="H150" i="4" s="1"/>
  <c r="J150" i="24"/>
  <c r="H150" i="24" s="1"/>
  <c r="D150" i="23"/>
  <c r="G149" i="24"/>
  <c r="F149" i="24"/>
  <c r="C149" i="24"/>
  <c r="F149" i="4"/>
  <c r="C149" i="23"/>
  <c r="E149" i="23"/>
  <c r="D149" i="23"/>
  <c r="C149" i="5"/>
  <c r="E149" i="5"/>
  <c r="D149" i="5"/>
  <c r="D150" i="4" l="1"/>
  <c r="C149" i="4"/>
  <c r="P149" i="4"/>
  <c r="N149" i="4" s="1"/>
  <c r="E149" i="4"/>
  <c r="G149" i="4"/>
  <c r="P149" i="24"/>
  <c r="D150" i="24"/>
  <c r="J149" i="4"/>
  <c r="H149" i="4" s="1"/>
  <c r="J149" i="24"/>
  <c r="N149" i="24"/>
  <c r="E149" i="24"/>
  <c r="C148" i="24"/>
  <c r="G148" i="4"/>
  <c r="E148" i="4"/>
  <c r="C148" i="4"/>
  <c r="C148" i="23"/>
  <c r="E148" i="23"/>
  <c r="D148" i="23"/>
  <c r="D148" i="5"/>
  <c r="C148" i="5"/>
  <c r="P148" i="24" l="1"/>
  <c r="N148" i="24" s="1"/>
  <c r="E148" i="24"/>
  <c r="P148" i="4"/>
  <c r="N148" i="4" s="1"/>
  <c r="D149" i="24"/>
  <c r="H149" i="24"/>
  <c r="D149" i="4"/>
  <c r="J148" i="4"/>
  <c r="D148" i="4" s="1"/>
  <c r="G148" i="24"/>
  <c r="E148" i="5"/>
  <c r="J148" i="24"/>
  <c r="F148" i="24"/>
  <c r="F148" i="4"/>
  <c r="G147" i="24"/>
  <c r="E147" i="24"/>
  <c r="C147" i="24"/>
  <c r="F147" i="4"/>
  <c r="E147" i="4"/>
  <c r="C147" i="4"/>
  <c r="C147" i="23"/>
  <c r="E147" i="23"/>
  <c r="D147" i="23"/>
  <c r="D147" i="5"/>
  <c r="C147" i="5"/>
  <c r="E147" i="5"/>
  <c r="D148" i="24" l="1"/>
  <c r="J147" i="4"/>
  <c r="H147" i="4" s="1"/>
  <c r="J147" i="24"/>
  <c r="H147" i="24" s="1"/>
  <c r="P147" i="24"/>
  <c r="N147" i="24" s="1"/>
  <c r="H148" i="4"/>
  <c r="H148" i="24"/>
  <c r="G147" i="4"/>
  <c r="P147" i="4"/>
  <c r="N147" i="4" s="1"/>
  <c r="F147" i="24"/>
  <c r="G146" i="24"/>
  <c r="E146" i="24"/>
  <c r="C146" i="24"/>
  <c r="E146" i="4"/>
  <c r="G146" i="4"/>
  <c r="E146" i="23"/>
  <c r="D146" i="23"/>
  <c r="C146" i="23"/>
  <c r="E146" i="5"/>
  <c r="D146" i="5"/>
  <c r="C146" i="4" l="1"/>
  <c r="C146" i="5"/>
  <c r="D147" i="24"/>
  <c r="P146" i="4"/>
  <c r="N146" i="4" s="1"/>
  <c r="P146" i="24"/>
  <c r="N146" i="24" s="1"/>
  <c r="J146" i="4"/>
  <c r="H146" i="4" s="1"/>
  <c r="J146" i="24"/>
  <c r="H146" i="24" s="1"/>
  <c r="D147" i="4"/>
  <c r="F146" i="24"/>
  <c r="F146" i="4"/>
  <c r="G145" i="24"/>
  <c r="E145" i="24"/>
  <c r="C145" i="24"/>
  <c r="G145" i="4"/>
  <c r="F145" i="4"/>
  <c r="C145" i="4"/>
  <c r="D145" i="23"/>
  <c r="C145" i="23"/>
  <c r="E145" i="23"/>
  <c r="E145" i="5"/>
  <c r="D145" i="5"/>
  <c r="D146" i="4" l="1"/>
  <c r="D146" i="24"/>
  <c r="C145" i="5"/>
  <c r="E145" i="4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E144" i="5"/>
  <c r="D144" i="5"/>
  <c r="C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E143" i="23"/>
  <c r="D143" i="23"/>
  <c r="E143" i="5"/>
  <c r="C143" i="5" l="1"/>
  <c r="D143" i="5"/>
  <c r="C143" i="23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E142" i="23"/>
  <c r="D142" i="23"/>
  <c r="C142" i="23"/>
  <c r="D142" i="5"/>
  <c r="C142" i="5"/>
  <c r="E142" i="5"/>
  <c r="G142" i="4" l="1"/>
  <c r="D143" i="24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E141" i="5"/>
  <c r="D141" i="5"/>
  <c r="C141" i="5"/>
  <c r="C141" i="23" l="1"/>
  <c r="C141" i="4"/>
  <c r="E141" i="23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 l="1"/>
  <c r="D141" i="24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E139" i="5"/>
  <c r="C139" i="5" l="1"/>
  <c r="E139" i="23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E138" i="5"/>
  <c r="D138" i="5"/>
  <c r="C138" i="5"/>
  <c r="C138" i="23" l="1"/>
  <c r="F138" i="4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23"/>
  <c r="D137" i="23"/>
  <c r="E137" i="5"/>
  <c r="D137" i="5"/>
  <c r="E137" i="4" l="1"/>
  <c r="C137" i="4"/>
  <c r="C137" i="23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C134" i="5"/>
  <c r="E134" i="5"/>
  <c r="D134" i="5" l="1"/>
  <c r="D135" i="4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E131" i="23"/>
  <c r="C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C130" i="23"/>
  <c r="E130" i="5"/>
  <c r="C130" i="5"/>
  <c r="D130" i="23" l="1"/>
  <c r="D130" i="5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C128" i="23"/>
  <c r="E128" i="23"/>
  <c r="E128" i="5"/>
  <c r="D128" i="5"/>
  <c r="C128" i="5" l="1"/>
  <c r="D128" i="23"/>
  <c r="P128" i="4"/>
  <c r="N128" i="4" s="1"/>
  <c r="P128" i="24"/>
  <c r="N128" i="24" s="1"/>
  <c r="G128" i="4"/>
  <c r="J128" i="24"/>
  <c r="H128" i="24" s="1"/>
  <c r="J128" i="4"/>
  <c r="D129" i="4"/>
  <c r="D129" i="24"/>
  <c r="F128" i="24"/>
  <c r="F128" i="4"/>
  <c r="G127" i="24"/>
  <c r="F127" i="24"/>
  <c r="E127" i="24"/>
  <c r="C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C125" i="4"/>
  <c r="E125" i="23"/>
  <c r="C125" i="23"/>
  <c r="C125" i="5"/>
  <c r="E125" i="4" l="1"/>
  <c r="E125" i="5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35" i="28" l="1"/>
  <c r="G35" i="28" s="1"/>
  <c r="E33" i="28"/>
  <c r="G33" i="28" s="1"/>
  <c r="B21" i="28"/>
  <c r="D21" i="28" s="1"/>
  <c r="B18" i="28"/>
  <c r="D18" i="28" s="1"/>
  <c r="B16" i="28"/>
  <c r="D16" i="28" s="1"/>
  <c r="B15" i="28"/>
  <c r="D15" i="28" s="1"/>
  <c r="B13" i="28"/>
  <c r="D13" i="28" s="1"/>
  <c r="B12" i="28"/>
  <c r="D12" i="28" s="1"/>
  <c r="B14" i="28"/>
  <c r="D14" i="28" s="1"/>
  <c r="B11" i="28"/>
  <c r="D11" i="28" s="1"/>
  <c r="E39" i="28" l="1"/>
  <c r="G39" i="28" s="1"/>
  <c r="E29" i="28"/>
  <c r="G29" i="28" s="1"/>
  <c r="E32" i="28"/>
  <c r="G32" i="28" s="1"/>
  <c r="E34" i="28"/>
  <c r="G34" i="28" s="1"/>
  <c r="E37" i="28"/>
  <c r="G37" i="28" s="1"/>
  <c r="E40" i="28"/>
  <c r="G40" i="28" s="1"/>
  <c r="E42" i="28"/>
  <c r="G42" i="28" s="1"/>
  <c r="E41" i="28"/>
  <c r="G41" i="28" s="1"/>
  <c r="E43" i="28"/>
  <c r="G43" i="28" s="1"/>
  <c r="E28" i="28"/>
  <c r="G28" i="28" s="1"/>
  <c r="E30" i="28"/>
  <c r="G30" i="28" s="1"/>
  <c r="E31" i="28"/>
  <c r="G31" i="28" s="1"/>
  <c r="E36" i="28"/>
  <c r="G36" i="28" s="1"/>
  <c r="E44" i="28"/>
  <c r="G44" i="28" s="1"/>
  <c r="B22" i="28" l="1"/>
  <c r="D22" i="28" s="1"/>
  <c r="B19" i="28"/>
  <c r="D19" i="28" s="1"/>
  <c r="B23" i="28" l="1"/>
  <c r="D23" i="28" s="1"/>
  <c r="B20" i="28"/>
  <c r="D20" i="28" s="1"/>
</calcChain>
</file>

<file path=xl/sharedStrings.xml><?xml version="1.0" encoding="utf-8"?>
<sst xmlns="http://schemas.openxmlformats.org/spreadsheetml/2006/main" count="2324" uniqueCount="269">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</sst>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8" t="s">
        <v>62</v>
      </c>
      <c r="B4" s="230"/>
      <c r="C4" s="230"/>
      <c r="D4" s="230"/>
      <c r="E4" s="230"/>
      <c r="F4" s="230"/>
    </row>
    <row r="5" spans="1:24" ht="12.75" customHeight="1">
      <c r="A5" s="87" t="s">
        <v>231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hidden="1" outlineLevel="1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 hidden="1" outlineLevel="1" collapsed="1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 hidden="1" outlineLevel="1" collapsed="1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 hidden="1" outlineLevel="1" collapsed="1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 hidden="1" outlineLevel="1" collapsed="1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 hidden="1" outlineLevel="1" collapsed="1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 hidden="1" outlineLevel="1" collapsed="1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 hidden="1" outlineLevel="1" collapsed="1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 hidden="1" outlineLevel="1" collapsed="1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 hidden="1" outlineLevel="1" collapsed="1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 hidden="1" outlineLevel="1" collapsed="1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 hidden="1" outlineLevel="1" collapsed="1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 hidden="1" outlineLevel="1" collapsed="1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  <row r="170" spans="1:24" hidden="1" outlineLevel="1" collapsed="1">
      <c r="A170" s="62">
        <v>45383</v>
      </c>
      <c r="B170" s="89">
        <v>15432.24138152</v>
      </c>
      <c r="C170" s="89">
        <f t="shared" ref="C170" si="934">I170+O170</f>
        <v>8673.2219447999996</v>
      </c>
      <c r="D170" s="89">
        <f t="shared" ref="D170" si="935">J170+P170</f>
        <v>6759.0194367200002</v>
      </c>
      <c r="E170" s="89">
        <f t="shared" ref="E170" si="936">K170+Q170</f>
        <v>5769.38159688</v>
      </c>
      <c r="F170" s="89">
        <f t="shared" ref="F170" si="937">L170+R170</f>
        <v>307.98511610999998</v>
      </c>
      <c r="G170" s="89">
        <f t="shared" ref="G170" si="938">M170+S170</f>
        <v>681.65272373000005</v>
      </c>
      <c r="H170" s="89">
        <f t="shared" ref="H170" si="939">SUM(I170:J170)</f>
        <v>10694.70803057</v>
      </c>
      <c r="I170" s="89">
        <v>6717.6524867399994</v>
      </c>
      <c r="J170" s="89">
        <f t="shared" ref="J170" si="940">SUM(K170:M170)</f>
        <v>3977.0555438300003</v>
      </c>
      <c r="K170" s="89">
        <v>3845.6871493500003</v>
      </c>
      <c r="L170" s="89">
        <v>104.85378098</v>
      </c>
      <c r="M170" s="89">
        <v>26.514613499999999</v>
      </c>
      <c r="N170" s="89">
        <f t="shared" ref="N170" si="941">SUM(O170:P170)</f>
        <v>4737.5333509499997</v>
      </c>
      <c r="O170" s="89">
        <v>1955.56945806</v>
      </c>
      <c r="P170" s="89">
        <f t="shared" ref="P170" si="942">SUM(Q170:S170)</f>
        <v>2781.9638928899999</v>
      </c>
      <c r="Q170" s="89">
        <v>1923.6944475299999</v>
      </c>
      <c r="R170" s="89">
        <v>203.13133513</v>
      </c>
      <c r="S170" s="89">
        <v>655.13811023000005</v>
      </c>
      <c r="T170" s="89"/>
      <c r="U170" s="89"/>
      <c r="V170" s="89"/>
      <c r="W170" s="89"/>
      <c r="X170" s="89"/>
    </row>
    <row r="171" spans="1:24" hidden="1" outlineLevel="1" collapsed="1">
      <c r="A171" s="62">
        <v>45413</v>
      </c>
      <c r="B171" s="89">
        <v>15361.09672447</v>
      </c>
      <c r="C171" s="89">
        <f t="shared" ref="C171" si="943">I171+O171</f>
        <v>8563.5005705599997</v>
      </c>
      <c r="D171" s="89">
        <f t="shared" ref="D171" si="944">J171+P171</f>
        <v>6797.5961539099999</v>
      </c>
      <c r="E171" s="89">
        <f t="shared" ref="E171" si="945">K171+Q171</f>
        <v>5759.4992516500006</v>
      </c>
      <c r="F171" s="89">
        <f t="shared" ref="F171" si="946">L171+R171</f>
        <v>342.70602114999997</v>
      </c>
      <c r="G171" s="89">
        <f t="shared" ref="G171" si="947">M171+S171</f>
        <v>695.39088111000001</v>
      </c>
      <c r="H171" s="89">
        <f t="shared" ref="H171" si="948">SUM(I171:J171)</f>
        <v>10493.534840820001</v>
      </c>
      <c r="I171" s="89">
        <v>6408.6818490699998</v>
      </c>
      <c r="J171" s="89">
        <f t="shared" ref="J171" si="949">SUM(K171:M171)</f>
        <v>4084.85299175</v>
      </c>
      <c r="K171" s="89">
        <v>3923.0313766700001</v>
      </c>
      <c r="L171" s="89">
        <v>135.29975615000001</v>
      </c>
      <c r="M171" s="89">
        <v>26.52185893</v>
      </c>
      <c r="N171" s="89">
        <f t="shared" ref="N171" si="950">SUM(O171:P171)</f>
        <v>4867.5618836499998</v>
      </c>
      <c r="O171" s="89">
        <v>2154.8187214900004</v>
      </c>
      <c r="P171" s="89">
        <f t="shared" ref="P171" si="951">SUM(Q171:S171)</f>
        <v>2712.7431621599999</v>
      </c>
      <c r="Q171" s="89">
        <v>1836.46787498</v>
      </c>
      <c r="R171" s="89">
        <v>207.40626499999999</v>
      </c>
      <c r="S171" s="89">
        <v>668.86902218</v>
      </c>
      <c r="T171" s="89"/>
      <c r="U171" s="89"/>
      <c r="V171" s="89"/>
      <c r="W171" s="89"/>
      <c r="X171" s="89"/>
    </row>
    <row r="172" spans="1:24" hidden="1" outlineLevel="1" collapsed="1">
      <c r="A172" s="62">
        <v>45444</v>
      </c>
      <c r="B172" s="89">
        <v>14209.587111679999</v>
      </c>
      <c r="C172" s="89">
        <f t="shared" ref="C172" si="952">I172+O172</f>
        <v>8623.5111285799994</v>
      </c>
      <c r="D172" s="89">
        <f t="shared" ref="D172" si="953">J172+P172</f>
        <v>5586.0759831000005</v>
      </c>
      <c r="E172" s="89">
        <f t="shared" ref="E172" si="954">K172+Q172</f>
        <v>5214.1857004900003</v>
      </c>
      <c r="F172" s="89">
        <f t="shared" ref="F172" si="955">L172+R172</f>
        <v>345.28525795999997</v>
      </c>
      <c r="G172" s="89">
        <f t="shared" ref="G172" si="956">M172+S172</f>
        <v>26.605024650000001</v>
      </c>
      <c r="H172" s="89">
        <f t="shared" ref="H172" si="957">SUM(I172:J172)</f>
        <v>9858.8122822699988</v>
      </c>
      <c r="I172" s="89">
        <v>6280.6978740899995</v>
      </c>
      <c r="J172" s="89">
        <f t="shared" ref="J172" si="958">SUM(K172:M172)</f>
        <v>3578.1144081800003</v>
      </c>
      <c r="K172" s="89">
        <v>3413.8975772500003</v>
      </c>
      <c r="L172" s="89">
        <v>137.70672500000001</v>
      </c>
      <c r="M172" s="89">
        <v>26.510105930000002</v>
      </c>
      <c r="N172" s="89">
        <f t="shared" ref="N172" si="959">SUM(O172:P172)</f>
        <v>4350.7748294100002</v>
      </c>
      <c r="O172" s="89">
        <v>2342.81325449</v>
      </c>
      <c r="P172" s="89">
        <f t="shared" ref="P172" si="960">SUM(Q172:S172)</f>
        <v>2007.96157492</v>
      </c>
      <c r="Q172" s="89">
        <v>1800.28812324</v>
      </c>
      <c r="R172" s="89">
        <v>207.57853295999999</v>
      </c>
      <c r="S172" s="89">
        <v>9.4918719999999998E-2</v>
      </c>
      <c r="T172" s="89"/>
      <c r="U172" s="89"/>
      <c r="V172" s="89"/>
      <c r="W172" s="89"/>
      <c r="X172" s="89"/>
    </row>
    <row r="173" spans="1:24" hidden="1" outlineLevel="1" collapsed="1">
      <c r="A173" s="62">
        <v>45474</v>
      </c>
      <c r="B173" s="89">
        <v>14687.091280339999</v>
      </c>
      <c r="C173" s="89">
        <f t="shared" ref="C173" si="961">I173+O173</f>
        <v>8782.7365625700004</v>
      </c>
      <c r="D173" s="89">
        <f t="shared" ref="D173" si="962">J173+P173</f>
        <v>5904.3547177700002</v>
      </c>
      <c r="E173" s="89">
        <f t="shared" ref="E173" si="963">K173+Q173</f>
        <v>5462.4216038899995</v>
      </c>
      <c r="F173" s="89">
        <f t="shared" ref="F173" si="964">L173+R173</f>
        <v>415.27325409999997</v>
      </c>
      <c r="G173" s="89">
        <f t="shared" ref="G173" si="965">M173+S173</f>
        <v>26.659859780000001</v>
      </c>
      <c r="H173" s="89">
        <f t="shared" ref="H173" si="966">SUM(I173:J173)</f>
        <v>10380.81194931</v>
      </c>
      <c r="I173" s="89">
        <v>6586.4830155199998</v>
      </c>
      <c r="J173" s="89">
        <f t="shared" ref="J173" si="967">SUM(K173:M173)</f>
        <v>3794.3289337900001</v>
      </c>
      <c r="K173" s="89">
        <v>3580.7332439299998</v>
      </c>
      <c r="L173" s="89">
        <v>187.01154148999998</v>
      </c>
      <c r="M173" s="89">
        <v>26.584148370000001</v>
      </c>
      <c r="N173" s="89">
        <f t="shared" ref="N173" si="968">SUM(O173:P173)</f>
        <v>4306.2793310300003</v>
      </c>
      <c r="O173" s="89">
        <v>2196.2535470499997</v>
      </c>
      <c r="P173" s="89">
        <f t="shared" ref="P173" si="969">SUM(Q173:S173)</f>
        <v>2110.0257839800001</v>
      </c>
      <c r="Q173" s="89">
        <v>1881.6883599600001</v>
      </c>
      <c r="R173" s="89">
        <v>228.26171260999999</v>
      </c>
      <c r="S173" s="89">
        <v>7.5711410000000007E-2</v>
      </c>
      <c r="T173" s="89"/>
      <c r="U173" s="89"/>
      <c r="V173" s="89"/>
      <c r="W173" s="89"/>
      <c r="X173" s="89"/>
    </row>
    <row r="174" spans="1:24" hidden="1" outlineLevel="1" collapsed="1">
      <c r="A174" s="62">
        <v>45505</v>
      </c>
      <c r="B174" s="89">
        <v>14095.84856864</v>
      </c>
      <c r="C174" s="89">
        <f t="shared" ref="C174" si="970">I174+O174</f>
        <v>8189.0199531100006</v>
      </c>
      <c r="D174" s="89">
        <f t="shared" ref="D174" si="971">J174+P174</f>
        <v>5906.8286155300002</v>
      </c>
      <c r="E174" s="89">
        <f t="shared" ref="E174" si="972">K174+Q174</f>
        <v>5523.8013593200003</v>
      </c>
      <c r="F174" s="89">
        <f t="shared" ref="F174" si="973">L174+R174</f>
        <v>357.78052048000001</v>
      </c>
      <c r="G174" s="89">
        <f t="shared" ref="G174" si="974">M174+S174</f>
        <v>25.246735730000001</v>
      </c>
      <c r="H174" s="89">
        <f t="shared" ref="H174" si="975">SUM(I174:J174)</f>
        <v>9733.8748479099995</v>
      </c>
      <c r="I174" s="89">
        <v>5996.5956574900001</v>
      </c>
      <c r="J174" s="89">
        <f t="shared" ref="J174" si="976">SUM(K174:M174)</f>
        <v>3737.2791904199998</v>
      </c>
      <c r="K174" s="89">
        <v>3486.77505152</v>
      </c>
      <c r="L174" s="89">
        <v>225.33341167</v>
      </c>
      <c r="M174" s="89">
        <v>25.170727230000001</v>
      </c>
      <c r="N174" s="89">
        <f t="shared" ref="N174" si="977">SUM(O174:P174)</f>
        <v>4361.9737207300004</v>
      </c>
      <c r="O174" s="89">
        <v>2192.4242956200001</v>
      </c>
      <c r="P174" s="89">
        <f t="shared" ref="P174" si="978">SUM(Q174:S174)</f>
        <v>2169.5494251100004</v>
      </c>
      <c r="Q174" s="89">
        <v>2037.0263078</v>
      </c>
      <c r="R174" s="89">
        <v>132.44710881</v>
      </c>
      <c r="S174" s="89">
        <v>7.6008500000000007E-2</v>
      </c>
      <c r="T174" s="89"/>
      <c r="U174" s="89"/>
      <c r="V174" s="89"/>
      <c r="W174" s="89"/>
      <c r="X174" s="89"/>
    </row>
    <row r="175" spans="1:24" hidden="1" outlineLevel="1" collapsed="1">
      <c r="A175" s="62">
        <v>45536</v>
      </c>
      <c r="B175" s="89">
        <v>13320.099894579998</v>
      </c>
      <c r="C175" s="89">
        <f t="shared" ref="C175" si="979">I175+O175</f>
        <v>7689.0271325699996</v>
      </c>
      <c r="D175" s="89">
        <f t="shared" ref="D175" si="980">J175+P175</f>
        <v>5631.0727620099997</v>
      </c>
      <c r="E175" s="89">
        <f t="shared" ref="E175" si="981">K175+Q175</f>
        <v>5186.7599977400005</v>
      </c>
      <c r="F175" s="89">
        <f t="shared" ref="F175" si="982">L175+R175</f>
        <v>418.96630260000001</v>
      </c>
      <c r="G175" s="89">
        <f t="shared" ref="G175" si="983">M175+S175</f>
        <v>25.34646167</v>
      </c>
      <c r="H175" s="89">
        <f t="shared" ref="H175" si="984">SUM(I175:J175)</f>
        <v>9265.1397833699993</v>
      </c>
      <c r="I175" s="89">
        <v>5813.6407193299992</v>
      </c>
      <c r="J175" s="89">
        <f t="shared" ref="J175" si="985">SUM(K175:M175)</f>
        <v>3451.4990640399997</v>
      </c>
      <c r="K175" s="89">
        <v>3209.3941614099999</v>
      </c>
      <c r="L175" s="89">
        <v>216.83440532</v>
      </c>
      <c r="M175" s="89">
        <v>25.27049731</v>
      </c>
      <c r="N175" s="89">
        <f t="shared" ref="N175" si="986">SUM(O175:P175)</f>
        <v>4054.9601112099999</v>
      </c>
      <c r="O175" s="89">
        <v>1875.3864132399999</v>
      </c>
      <c r="P175" s="89">
        <f t="shared" ref="P175" si="987">SUM(Q175:S175)</f>
        <v>2179.57369797</v>
      </c>
      <c r="Q175" s="89">
        <v>1977.3658363300001</v>
      </c>
      <c r="R175" s="89">
        <v>202.13189728</v>
      </c>
      <c r="S175" s="89">
        <v>7.5964359999999995E-2</v>
      </c>
      <c r="T175" s="89"/>
      <c r="U175" s="89"/>
      <c r="V175" s="89"/>
      <c r="W175" s="89"/>
      <c r="X175" s="89"/>
    </row>
    <row r="176" spans="1:24" hidden="1" outlineLevel="1" collapsed="1">
      <c r="A176" s="62">
        <v>45566</v>
      </c>
      <c r="B176" s="89">
        <v>14279.885520040001</v>
      </c>
      <c r="C176" s="89">
        <f t="shared" ref="C176" si="988">I176+O176</f>
        <v>8659.6159904899996</v>
      </c>
      <c r="D176" s="89">
        <f t="shared" ref="D176" si="989">J176+P176</f>
        <v>5620.2695295499998</v>
      </c>
      <c r="E176" s="89">
        <f t="shared" ref="E176" si="990">K176+Q176</f>
        <v>5146.6808985299995</v>
      </c>
      <c r="F176" s="89">
        <f t="shared" ref="F176" si="991">L176+R176</f>
        <v>447.69474594000002</v>
      </c>
      <c r="G176" s="89">
        <f t="shared" ref="G176" si="992">M176+S176</f>
        <v>25.89388508</v>
      </c>
      <c r="H176" s="89">
        <f t="shared" ref="H176" si="993">SUM(I176:J176)</f>
        <v>9899.5531301899991</v>
      </c>
      <c r="I176" s="89">
        <v>6486.0003537299999</v>
      </c>
      <c r="J176" s="89">
        <f t="shared" ref="J176" si="994">SUM(K176:M176)</f>
        <v>3413.5527764599997</v>
      </c>
      <c r="K176" s="89">
        <v>3142.8701708899998</v>
      </c>
      <c r="L176" s="89">
        <v>244.86489305000001</v>
      </c>
      <c r="M176" s="89">
        <v>25.817712520000001</v>
      </c>
      <c r="N176" s="89">
        <f t="shared" ref="N176" si="995">SUM(O176:P176)</f>
        <v>4380.3323898500003</v>
      </c>
      <c r="O176" s="89">
        <v>2173.6156367600001</v>
      </c>
      <c r="P176" s="89">
        <f t="shared" ref="P176" si="996">SUM(Q176:S176)</f>
        <v>2206.7167530900001</v>
      </c>
      <c r="Q176" s="89">
        <v>2003.8107276400001</v>
      </c>
      <c r="R176" s="89">
        <v>202.82985289000001</v>
      </c>
      <c r="S176" s="89">
        <v>7.617256E-2</v>
      </c>
      <c r="T176" s="89"/>
      <c r="U176" s="89"/>
      <c r="V176" s="89"/>
      <c r="W176" s="89"/>
      <c r="X176" s="89"/>
    </row>
    <row r="177" spans="1:24" collapsed="1">
      <c r="A177" s="62">
        <v>45597</v>
      </c>
      <c r="B177" s="89">
        <v>14398.66435506</v>
      </c>
      <c r="C177" s="89">
        <f t="shared" ref="C177" si="997">I177+O177</f>
        <v>9250.9567080500001</v>
      </c>
      <c r="D177" s="89">
        <f t="shared" ref="D177" si="998">J177+P177</f>
        <v>5147.7076470100001</v>
      </c>
      <c r="E177" s="89">
        <f t="shared" ref="E177" si="999">K177+Q177</f>
        <v>4676.8328195499998</v>
      </c>
      <c r="F177" s="89">
        <f t="shared" ref="F177" si="1000">L177+R177</f>
        <v>445.10460625999997</v>
      </c>
      <c r="G177" s="89">
        <f t="shared" ref="G177" si="1001">M177+S177</f>
        <v>25.770221200000002</v>
      </c>
      <c r="H177" s="89">
        <f t="shared" ref="H177" si="1002">SUM(I177:J177)</f>
        <v>10089.03661651</v>
      </c>
      <c r="I177" s="89">
        <v>6767.4455101399999</v>
      </c>
      <c r="J177" s="89">
        <f t="shared" ref="J177" si="1003">SUM(K177:M177)</f>
        <v>3321.5911063700005</v>
      </c>
      <c r="K177" s="89">
        <v>3055.1624110800003</v>
      </c>
      <c r="L177" s="89">
        <v>240.73523044999999</v>
      </c>
      <c r="M177" s="89">
        <v>25.693464840000001</v>
      </c>
      <c r="N177" s="89">
        <f t="shared" ref="N177" si="1004">SUM(O177:P177)</f>
        <v>4309.6277385499998</v>
      </c>
      <c r="O177" s="89">
        <v>2483.5111979100002</v>
      </c>
      <c r="P177" s="89">
        <f t="shared" ref="P177" si="1005">SUM(Q177:S177)</f>
        <v>1826.11654064</v>
      </c>
      <c r="Q177" s="89">
        <v>1621.67040847</v>
      </c>
      <c r="R177" s="89">
        <v>204.36937581000001</v>
      </c>
      <c r="S177" s="89">
        <v>7.6756359999999996E-2</v>
      </c>
      <c r="T177" s="89"/>
      <c r="U177" s="89"/>
      <c r="V177" s="89"/>
      <c r="W177" s="89"/>
      <c r="X177" s="89"/>
    </row>
    <row r="178" spans="1:24">
      <c r="A178" s="62">
        <v>45627</v>
      </c>
      <c r="B178" s="89">
        <v>14728.518802190001</v>
      </c>
      <c r="C178" s="89">
        <f t="shared" ref="C178" si="1006">I178+O178</f>
        <v>9392.3232046899993</v>
      </c>
      <c r="D178" s="89">
        <f t="shared" ref="D178" si="1007">J178+P178</f>
        <v>5336.1955975000001</v>
      </c>
      <c r="E178" s="89">
        <f t="shared" ref="E178" si="1008">K178+Q178</f>
        <v>4852.4557003600003</v>
      </c>
      <c r="F178" s="89">
        <f t="shared" ref="F178" si="1009">L178+R178</f>
        <v>452.45310361999998</v>
      </c>
      <c r="G178" s="89">
        <f t="shared" ref="G178" si="1010">M178+S178</f>
        <v>31.28679352</v>
      </c>
      <c r="H178" s="89">
        <f t="shared" ref="H178" si="1011">SUM(I178:J178)</f>
        <v>10588.534988220001</v>
      </c>
      <c r="I178" s="89">
        <v>7229.39837919</v>
      </c>
      <c r="J178" s="89">
        <f t="shared" ref="J178" si="1012">SUM(K178:M178)</f>
        <v>3359.1366090300003</v>
      </c>
      <c r="K178" s="89">
        <v>3082.0254216000003</v>
      </c>
      <c r="L178" s="89">
        <v>245.90196889999999</v>
      </c>
      <c r="M178" s="89">
        <v>31.209218530000001</v>
      </c>
      <c r="N178" s="89">
        <f t="shared" ref="N178" si="1013">SUM(O178:P178)</f>
        <v>4139.9838139699996</v>
      </c>
      <c r="O178" s="89">
        <v>2162.9248254999998</v>
      </c>
      <c r="P178" s="89">
        <f t="shared" ref="P178" si="1014">SUM(Q178:S178)</f>
        <v>1977.0589884699998</v>
      </c>
      <c r="Q178" s="89">
        <v>1770.43027876</v>
      </c>
      <c r="R178" s="89">
        <v>206.55113471999999</v>
      </c>
      <c r="S178" s="89">
        <v>7.7574989999999996E-2</v>
      </c>
      <c r="T178" s="89"/>
      <c r="U178" s="89"/>
      <c r="V178" s="89"/>
      <c r="W178" s="89"/>
      <c r="X178" s="89"/>
    </row>
    <row r="179" spans="1:24">
      <c r="A179" s="62">
        <v>45658</v>
      </c>
      <c r="B179" s="89">
        <v>14542.2560495</v>
      </c>
      <c r="C179" s="89">
        <f t="shared" ref="C179" si="1015">I179+O179</f>
        <v>9264.6203741999998</v>
      </c>
      <c r="D179" s="89">
        <f t="shared" ref="D179" si="1016">J179+P179</f>
        <v>5277.6356753</v>
      </c>
      <c r="E179" s="89">
        <f t="shared" ref="E179" si="1017">K179+Q179</f>
        <v>4797.8665220900002</v>
      </c>
      <c r="F179" s="89">
        <f t="shared" ref="F179" si="1018">L179+R179</f>
        <v>448.78151832000003</v>
      </c>
      <c r="G179" s="89">
        <f t="shared" ref="G179" si="1019">M179+S179</f>
        <v>30.987634890000002</v>
      </c>
      <c r="H179" s="89">
        <f t="shared" ref="H179" si="1020">SUM(I179:J179)</f>
        <v>10298.97394364</v>
      </c>
      <c r="I179" s="89">
        <v>7034.6846351800004</v>
      </c>
      <c r="J179" s="89">
        <f t="shared" ref="J179" si="1021">SUM(K179:M179)</f>
        <v>3264.2893084599996</v>
      </c>
      <c r="K179" s="89">
        <v>2990.10375686</v>
      </c>
      <c r="L179" s="89">
        <v>243.27508947000001</v>
      </c>
      <c r="M179" s="89">
        <v>30.910462130000003</v>
      </c>
      <c r="N179" s="89">
        <f t="shared" ref="N179" si="1022">SUM(O179:P179)</f>
        <v>4243.2821058600002</v>
      </c>
      <c r="O179" s="89">
        <v>2229.9357390200003</v>
      </c>
      <c r="P179" s="89">
        <f t="shared" ref="P179" si="1023">SUM(Q179:S179)</f>
        <v>2013.34636684</v>
      </c>
      <c r="Q179" s="89">
        <v>1807.76276523</v>
      </c>
      <c r="R179" s="89">
        <v>205.50642884999999</v>
      </c>
      <c r="S179" s="89">
        <v>7.7172760000000007E-2</v>
      </c>
      <c r="T179" s="89"/>
      <c r="U179" s="89"/>
      <c r="V179" s="89"/>
      <c r="W179" s="89"/>
      <c r="X179" s="89"/>
    </row>
    <row r="180" spans="1:24">
      <c r="A180" s="62">
        <v>45689</v>
      </c>
      <c r="B180" s="89">
        <v>14758.910327310001</v>
      </c>
      <c r="C180" s="89">
        <f t="shared" ref="C180" si="1024">I180+O180</f>
        <v>9440.5741403600005</v>
      </c>
      <c r="D180" s="89">
        <f t="shared" ref="D180" si="1025">J180+P180</f>
        <v>5318.3361869500004</v>
      </c>
      <c r="E180" s="89">
        <f t="shared" ref="E180" si="1026">K180+Q180</f>
        <v>4830.5910417300001</v>
      </c>
      <c r="F180" s="89">
        <f t="shared" ref="F180" si="1027">L180+R180</f>
        <v>456.86279433999999</v>
      </c>
      <c r="G180" s="89">
        <f t="shared" ref="G180" si="1028">M180+S180</f>
        <v>30.882350880000001</v>
      </c>
      <c r="H180" s="89">
        <f t="shared" ref="H180" si="1029">SUM(I180:J180)</f>
        <v>10458.2083738</v>
      </c>
      <c r="I180" s="89">
        <v>7112.4261686099999</v>
      </c>
      <c r="J180" s="89">
        <f t="shared" ref="J180" si="1030">SUM(K180:M180)</f>
        <v>3345.7822051900002</v>
      </c>
      <c r="K180" s="89">
        <v>3062.05826183</v>
      </c>
      <c r="L180" s="89">
        <v>252.91818580999998</v>
      </c>
      <c r="M180" s="89">
        <v>30.805757549999999</v>
      </c>
      <c r="N180" s="89">
        <f t="shared" ref="N180" si="1031">SUM(O180:P180)</f>
        <v>4300.7019535099998</v>
      </c>
      <c r="O180" s="89">
        <v>2328.1479717500001</v>
      </c>
      <c r="P180" s="89">
        <f t="shared" ref="P180" si="1032">SUM(Q180:S180)</f>
        <v>1972.5539817599999</v>
      </c>
      <c r="Q180" s="89">
        <v>1768.5327798999999</v>
      </c>
      <c r="R180" s="89">
        <v>203.94460853000001</v>
      </c>
      <c r="S180" s="89">
        <v>7.6593330000000001E-2</v>
      </c>
      <c r="T180" s="89"/>
      <c r="U180" s="89"/>
      <c r="V180" s="89"/>
      <c r="W180" s="89"/>
      <c r="X180" s="89"/>
    </row>
    <row r="181" spans="1:24">
      <c r="A181" s="62">
        <v>45717</v>
      </c>
      <c r="B181" s="89">
        <v>15742.7000137</v>
      </c>
      <c r="C181" s="89">
        <f t="shared" ref="C181" si="1033">I181+O181</f>
        <v>9945.505425899999</v>
      </c>
      <c r="D181" s="89">
        <f t="shared" ref="D181" si="1034">J181+P181</f>
        <v>5797.1945878000006</v>
      </c>
      <c r="E181" s="89">
        <f t="shared" ref="E181" si="1035">K181+Q181</f>
        <v>5329.8637274499997</v>
      </c>
      <c r="F181" s="89">
        <f t="shared" ref="F181" si="1036">L181+R181</f>
        <v>460.00202315000001</v>
      </c>
      <c r="G181" s="89">
        <f t="shared" ref="G181" si="1037">M181+S181</f>
        <v>7.3288372000000006</v>
      </c>
      <c r="H181" s="89">
        <f t="shared" ref="H181" si="1038">SUM(I181:J181)</f>
        <v>11331.545449590001</v>
      </c>
      <c r="I181" s="89">
        <v>7680.4194616300001</v>
      </c>
      <c r="J181" s="89">
        <f t="shared" ref="J181" si="1039">SUM(K181:M181)</f>
        <v>3651.1259879600002</v>
      </c>
      <c r="K181" s="89">
        <v>3375.2323283800001</v>
      </c>
      <c r="L181" s="89">
        <v>268.64135057999999</v>
      </c>
      <c r="M181" s="89">
        <v>7.2523090000000003</v>
      </c>
      <c r="N181" s="89">
        <f t="shared" ref="N181" si="1040">SUM(O181:P181)</f>
        <v>4411.1545641100001</v>
      </c>
      <c r="O181" s="89">
        <v>2265.0859642699997</v>
      </c>
      <c r="P181" s="89">
        <f t="shared" ref="P181" si="1041">SUM(Q181:S181)</f>
        <v>2146.0685998400004</v>
      </c>
      <c r="Q181" s="89">
        <v>1954.63139907</v>
      </c>
      <c r="R181" s="89">
        <v>191.36067256999999</v>
      </c>
      <c r="S181" s="89">
        <v>7.6528200000000005E-2</v>
      </c>
      <c r="T181" s="89"/>
      <c r="U181" s="89"/>
      <c r="V181" s="89"/>
      <c r="W181" s="89"/>
      <c r="X181" s="89"/>
    </row>
    <row r="182" spans="1:24">
      <c r="A182" s="62">
        <v>45748</v>
      </c>
      <c r="B182" s="89">
        <v>15636.481402399999</v>
      </c>
      <c r="C182" s="89">
        <f t="shared" ref="C182" si="1042">I182+O182</f>
        <v>10011.20067332</v>
      </c>
      <c r="D182" s="89">
        <f t="shared" ref="D182" si="1043">J182+P182</f>
        <v>5625.2807290800001</v>
      </c>
      <c r="E182" s="89">
        <f t="shared" ref="E182" si="1044">K182+Q182</f>
        <v>5150.2427487100003</v>
      </c>
      <c r="F182" s="89">
        <f t="shared" ref="F182" si="1045">L182+R182</f>
        <v>468.09669922</v>
      </c>
      <c r="G182" s="89">
        <f t="shared" ref="G182" si="1046">M182+S182</f>
        <v>6.9412811499999991</v>
      </c>
      <c r="H182" s="89">
        <f t="shared" ref="H182" si="1047">SUM(I182:J182)</f>
        <v>11462.018428240001</v>
      </c>
      <c r="I182" s="89">
        <v>7595.6417394800001</v>
      </c>
      <c r="J182" s="89">
        <f t="shared" ref="J182" si="1048">SUM(K182:M182)</f>
        <v>3866.37668876</v>
      </c>
      <c r="K182" s="89">
        <v>3583.1653465300001</v>
      </c>
      <c r="L182" s="89">
        <v>276.34674795000001</v>
      </c>
      <c r="M182" s="89">
        <v>6.8645942799999995</v>
      </c>
      <c r="N182" s="89">
        <f t="shared" ref="N182" si="1049">SUM(O182:P182)</f>
        <v>4174.4629741600002</v>
      </c>
      <c r="O182" s="89">
        <v>2415.55893384</v>
      </c>
      <c r="P182" s="89">
        <f t="shared" ref="P182" si="1050">SUM(Q182:S182)</f>
        <v>1758.9040403199999</v>
      </c>
      <c r="Q182" s="89">
        <v>1567.07740218</v>
      </c>
      <c r="R182" s="89">
        <v>191.74995127</v>
      </c>
      <c r="S182" s="89">
        <v>7.6686870000000004E-2</v>
      </c>
      <c r="T182" s="89"/>
      <c r="U182" s="89"/>
      <c r="V182" s="89"/>
      <c r="W182" s="89"/>
      <c r="X182" s="89"/>
    </row>
    <row r="183" spans="1:24">
      <c r="A183" s="62">
        <v>45778</v>
      </c>
      <c r="B183" s="89">
        <v>16245.73912221</v>
      </c>
      <c r="C183" s="89">
        <f t="shared" ref="C183" si="1051">I183+O183</f>
        <v>10265.535353880001</v>
      </c>
      <c r="D183" s="89">
        <f t="shared" ref="D183" si="1052">J183+P183</f>
        <v>5980.2037683299995</v>
      </c>
      <c r="E183" s="89">
        <f t="shared" ref="E183" si="1053">K183+Q183</f>
        <v>5479.3636186700005</v>
      </c>
      <c r="F183" s="89">
        <f t="shared" ref="F183" si="1054">L183+R183</f>
        <v>493.36916753999998</v>
      </c>
      <c r="G183" s="89">
        <f t="shared" ref="G183" si="1055">M183+S183</f>
        <v>7.4709821199999995</v>
      </c>
      <c r="H183" s="89">
        <f t="shared" ref="H183" si="1056">SUM(I183:J183)</f>
        <v>12179.94502551</v>
      </c>
      <c r="I183" s="89">
        <v>8009.0223991000003</v>
      </c>
      <c r="J183" s="89">
        <f t="shared" ref="J183" si="1057">SUM(K183:M183)</f>
        <v>4170.9226264099998</v>
      </c>
      <c r="K183" s="89">
        <v>3861.7554802700001</v>
      </c>
      <c r="L183" s="89">
        <v>301.77278409999997</v>
      </c>
      <c r="M183" s="89">
        <v>7.3943620399999999</v>
      </c>
      <c r="N183" s="89">
        <f t="shared" ref="N183" si="1058">SUM(O183:P183)</f>
        <v>4065.7940966999995</v>
      </c>
      <c r="O183" s="89">
        <v>2256.5129547799997</v>
      </c>
      <c r="P183" s="89">
        <f t="shared" ref="P183" si="1059">SUM(Q183:S183)</f>
        <v>1809.28114192</v>
      </c>
      <c r="Q183" s="89">
        <v>1617.6081383999999</v>
      </c>
      <c r="R183" s="89">
        <v>191.59638344000001</v>
      </c>
      <c r="S183" s="89">
        <v>7.6620079999999993E-2</v>
      </c>
      <c r="T183" s="89"/>
      <c r="U183" s="89"/>
      <c r="V183" s="89"/>
      <c r="W183" s="89"/>
      <c r="X183" s="89"/>
    </row>
    <row r="184" spans="1:24">
      <c r="A184" s="62">
        <v>45809</v>
      </c>
      <c r="B184" s="89">
        <v>16210.662136930003</v>
      </c>
      <c r="C184" s="89">
        <f t="shared" ref="C184" si="1060">I184+O184</f>
        <v>10719.989412440002</v>
      </c>
      <c r="D184" s="89">
        <f t="shared" ref="D184" si="1061">J184+P184</f>
        <v>5490.6727244900003</v>
      </c>
      <c r="E184" s="89">
        <f t="shared" ref="E184" si="1062">K184+Q184</f>
        <v>5027.85177122</v>
      </c>
      <c r="F184" s="89">
        <f t="shared" ref="F184" si="1063">L184+R184</f>
        <v>455.77194582999999</v>
      </c>
      <c r="G184" s="89">
        <f t="shared" ref="G184" si="1064">M184+S184</f>
        <v>7.0490074399999996</v>
      </c>
      <c r="H184" s="89">
        <f t="shared" ref="H184" si="1065">SUM(I184:J184)</f>
        <v>12263.663895260001</v>
      </c>
      <c r="I184" s="89">
        <v>8238.164770970001</v>
      </c>
      <c r="J184" s="89">
        <f t="shared" ref="J184" si="1066">SUM(K184:M184)</f>
        <v>4025.4991242900001</v>
      </c>
      <c r="K184" s="89">
        <v>3754.8541616699999</v>
      </c>
      <c r="L184" s="89">
        <v>263.67278263999998</v>
      </c>
      <c r="M184" s="89">
        <v>6.9721799799999999</v>
      </c>
      <c r="N184" s="89">
        <f t="shared" ref="N184" si="1067">SUM(O184:P184)</f>
        <v>3946.9982416700004</v>
      </c>
      <c r="O184" s="89">
        <v>2481.8246414700002</v>
      </c>
      <c r="P184" s="89">
        <f t="shared" ref="P184" si="1068">SUM(Q184:S184)</f>
        <v>1465.1736002000002</v>
      </c>
      <c r="Q184" s="89">
        <v>1272.9976095500001</v>
      </c>
      <c r="R184" s="89">
        <v>192.09916319000001</v>
      </c>
      <c r="S184" s="89">
        <v>7.682746E-2</v>
      </c>
      <c r="T184" s="89"/>
      <c r="U184" s="89"/>
      <c r="V184" s="89"/>
      <c r="W184" s="89"/>
      <c r="X184" s="89"/>
    </row>
    <row r="185" spans="1:24">
      <c r="A185" s="62">
        <v>45839</v>
      </c>
      <c r="B185" s="89">
        <v>15458.368388589999</v>
      </c>
      <c r="C185" s="89">
        <f t="shared" ref="C185" si="1069">I185+O185</f>
        <v>10388.72837558</v>
      </c>
      <c r="D185" s="89">
        <f t="shared" ref="D185" si="1070">J185+P185</f>
        <v>5069.6400130100001</v>
      </c>
      <c r="E185" s="89">
        <f t="shared" ref="E185" si="1071">K185+Q185</f>
        <v>4651.0829286199996</v>
      </c>
      <c r="F185" s="89">
        <f t="shared" ref="F185" si="1072">L185+R185</f>
        <v>411.38160875</v>
      </c>
      <c r="G185" s="89">
        <f t="shared" ref="G185" si="1073">M185+S185</f>
        <v>7.1754756400000002</v>
      </c>
      <c r="H185" s="89">
        <f t="shared" ref="H185" si="1074">SUM(I185:J185)</f>
        <v>11648.210601700001</v>
      </c>
      <c r="I185" s="89">
        <v>7787.4604779700003</v>
      </c>
      <c r="J185" s="89">
        <f t="shared" ref="J185" si="1075">SUM(K185:M185)</f>
        <v>3860.7501237299998</v>
      </c>
      <c r="K185" s="89">
        <v>3565.4900531099997</v>
      </c>
      <c r="L185" s="89">
        <v>288.16165361999998</v>
      </c>
      <c r="M185" s="89">
        <v>7.0984170000000004</v>
      </c>
      <c r="N185" s="89">
        <f t="shared" ref="N185" si="1076">SUM(O185:P185)</f>
        <v>3810.1577868900004</v>
      </c>
      <c r="O185" s="89">
        <v>2601.2678976100001</v>
      </c>
      <c r="P185" s="89">
        <f t="shared" ref="P185" si="1077">SUM(Q185:S185)</f>
        <v>1208.88988928</v>
      </c>
      <c r="Q185" s="89">
        <v>1085.5928755100001</v>
      </c>
      <c r="R185" s="89">
        <v>123.21995513</v>
      </c>
      <c r="S185" s="89">
        <v>7.7058639999999998E-2</v>
      </c>
      <c r="T185" s="89"/>
      <c r="U185" s="89"/>
      <c r="V185" s="89"/>
      <c r="W185" s="89"/>
      <c r="X185" s="89"/>
    </row>
    <row r="186" spans="1:24">
      <c r="A186" s="62">
        <v>45870</v>
      </c>
      <c r="B186" s="89">
        <v>15842.030514170001</v>
      </c>
      <c r="C186" s="89">
        <f t="shared" ref="C186" si="1078">I186+O186</f>
        <v>10767.823545470001</v>
      </c>
      <c r="D186" s="89">
        <f t="shared" ref="D186" si="1079">J186+P186</f>
        <v>5074.2069687000003</v>
      </c>
      <c r="E186" s="89">
        <f t="shared" ref="E186" si="1080">K186+Q186</f>
        <v>4694.7343418</v>
      </c>
      <c r="F186" s="89">
        <f t="shared" ref="F186" si="1081">L186+R186</f>
        <v>371.90784540000004</v>
      </c>
      <c r="G186" s="89">
        <f t="shared" ref="G186" si="1082">M186+S186</f>
        <v>7.5647814999999996</v>
      </c>
      <c r="H186" s="89">
        <f t="shared" ref="H186" si="1083">SUM(I186:J186)</f>
        <v>12304.805135870001</v>
      </c>
      <c r="I186" s="89">
        <v>8344.2422909400011</v>
      </c>
      <c r="J186" s="89">
        <f t="shared" ref="J186" si="1084">SUM(K186:M186)</f>
        <v>3960.5628449299998</v>
      </c>
      <c r="K186" s="89">
        <v>3702.8927792899999</v>
      </c>
      <c r="L186" s="89">
        <v>250.18140921000003</v>
      </c>
      <c r="M186" s="89">
        <v>7.4886564299999998</v>
      </c>
      <c r="N186" s="89">
        <f t="shared" ref="N186" si="1085">SUM(O186:P186)</f>
        <v>3537.2253783000001</v>
      </c>
      <c r="O186" s="89">
        <v>2423.58125453</v>
      </c>
      <c r="P186" s="89">
        <f t="shared" ref="P186" si="1086">SUM(Q186:S186)</f>
        <v>1113.6441237700001</v>
      </c>
      <c r="Q186" s="89">
        <v>991.84156251000002</v>
      </c>
      <c r="R186" s="89">
        <v>121.72643619</v>
      </c>
      <c r="S186" s="89">
        <v>7.6125070000000003E-2</v>
      </c>
      <c r="T186" s="89"/>
      <c r="U186" s="89"/>
      <c r="V186" s="89"/>
      <c r="W186" s="89"/>
      <c r="X186" s="89"/>
    </row>
    <row r="187" spans="1:24">
      <c r="A187" s="62">
        <v>45901</v>
      </c>
      <c r="B187" s="89">
        <v>15981.745881529998</v>
      </c>
      <c r="C187" s="89">
        <f t="shared" ref="C187" si="1087">I187+O187</f>
        <v>11047.57867273</v>
      </c>
      <c r="D187" s="89">
        <f t="shared" ref="D187" si="1088">J187+P187</f>
        <v>4934.1672088000005</v>
      </c>
      <c r="E187" s="89">
        <f t="shared" ref="E187" si="1089">K187+Q187</f>
        <v>4631.6741562500001</v>
      </c>
      <c r="F187" s="89">
        <f t="shared" ref="F187" si="1090">L187+R187</f>
        <v>295.52301850999999</v>
      </c>
      <c r="G187" s="89">
        <f t="shared" ref="G187" si="1091">M187+S187</f>
        <v>6.9700340399999998</v>
      </c>
      <c r="H187" s="89">
        <f t="shared" ref="H187" si="1092">SUM(I187:J187)</f>
        <v>12517.58445201</v>
      </c>
      <c r="I187" s="89">
        <v>8623.8864635600003</v>
      </c>
      <c r="J187" s="89">
        <f t="shared" ref="J187" si="1093">SUM(K187:M187)</f>
        <v>3893.6979884500001</v>
      </c>
      <c r="K187" s="89">
        <v>3591.2978529900001</v>
      </c>
      <c r="L187" s="89">
        <v>295.50633239000001</v>
      </c>
      <c r="M187" s="89">
        <v>6.8938030699999997</v>
      </c>
      <c r="N187" s="89">
        <f t="shared" ref="N187" si="1094">SUM(O187:P187)</f>
        <v>3464.1614295199997</v>
      </c>
      <c r="O187" s="89">
        <v>2423.6922091699998</v>
      </c>
      <c r="P187" s="89">
        <f t="shared" ref="P187" si="1095">SUM(Q187:S187)</f>
        <v>1040.4692203500001</v>
      </c>
      <c r="Q187" s="89">
        <v>1040.37630326</v>
      </c>
      <c r="R187" s="89">
        <v>1.6686119999999999E-2</v>
      </c>
      <c r="S187" s="89">
        <v>7.6230969999999995E-2</v>
      </c>
      <c r="T187" s="89"/>
      <c r="U187" s="89"/>
      <c r="V187" s="89"/>
      <c r="W187" s="89"/>
      <c r="X187" s="89"/>
    </row>
    <row r="188" spans="1:24">
      <c r="A188" s="62">
        <v>45931</v>
      </c>
      <c r="B188" s="89">
        <v>16417.656600509999</v>
      </c>
      <c r="C188" s="89">
        <f t="shared" ref="C188" si="1096">I188+O188</f>
        <v>11232.400803870001</v>
      </c>
      <c r="D188" s="89">
        <f t="shared" ref="D188" si="1097">J188+P188</f>
        <v>5185.25579664</v>
      </c>
      <c r="E188" s="89">
        <f t="shared" ref="E188" si="1098">K188+Q188</f>
        <v>4895.6930690099998</v>
      </c>
      <c r="F188" s="89">
        <f t="shared" ref="F188" si="1099">L188+R188</f>
        <v>283.12192119000002</v>
      </c>
      <c r="G188" s="89">
        <f t="shared" ref="G188" si="1100">M188+S188</f>
        <v>6.4408064400000002</v>
      </c>
      <c r="H188" s="89">
        <f t="shared" ref="H188" si="1101">SUM(I188:J188)</f>
        <v>12632.589563850001</v>
      </c>
      <c r="I188" s="89">
        <v>8488.5190260500003</v>
      </c>
      <c r="J188" s="89">
        <f t="shared" ref="J188" si="1102">SUM(K188:M188)</f>
        <v>4144.0705378000002</v>
      </c>
      <c r="K188" s="89">
        <v>3854.60221938</v>
      </c>
      <c r="L188" s="89">
        <v>283.10494681</v>
      </c>
      <c r="M188" s="89">
        <v>6.3633716100000006</v>
      </c>
      <c r="N188" s="89">
        <f t="shared" ref="N188" si="1103">SUM(O188:P188)</f>
        <v>3785.0670366599998</v>
      </c>
      <c r="O188" s="89">
        <v>2743.88177782</v>
      </c>
      <c r="P188" s="89">
        <f t="shared" ref="P188" si="1104">SUM(Q188:S188)</f>
        <v>1041.18525884</v>
      </c>
      <c r="Q188" s="89">
        <v>1041.0908496300001</v>
      </c>
      <c r="R188" s="89">
        <v>1.6974380000000001E-2</v>
      </c>
      <c r="S188" s="89">
        <v>7.7434829999999996E-2</v>
      </c>
      <c r="T188" s="89"/>
      <c r="U188" s="89"/>
      <c r="V188" s="89"/>
      <c r="W188" s="89"/>
      <c r="X188" s="89"/>
    </row>
    <row r="189" spans="1:24">
      <c r="A189" s="62">
        <v>45962</v>
      </c>
      <c r="B189" s="89">
        <v>16424.218310140001</v>
      </c>
      <c r="C189" s="89">
        <f t="shared" ref="C189" si="1105">I189+O189</f>
        <v>11421.69884922</v>
      </c>
      <c r="D189" s="89">
        <f t="shared" ref="D189" si="1106">J189+P189</f>
        <v>5002.5194609199998</v>
      </c>
      <c r="E189" s="89">
        <f t="shared" ref="E189" si="1107">K189+Q189</f>
        <v>4656.6212207799999</v>
      </c>
      <c r="F189" s="89">
        <f t="shared" ref="F189" si="1108">L189+R189</f>
        <v>336.90370043999997</v>
      </c>
      <c r="G189" s="89">
        <f t="shared" ref="G189" si="1109">M189+S189</f>
        <v>8.9945396999999989</v>
      </c>
      <c r="H189" s="89">
        <f t="shared" ref="H189" si="1110">SUM(I189:J189)</f>
        <v>12940.0008576</v>
      </c>
      <c r="I189" s="89">
        <v>8965.9958590200004</v>
      </c>
      <c r="J189" s="89">
        <f t="shared" ref="J189" si="1111">SUM(K189:M189)</f>
        <v>3974.0049985800001</v>
      </c>
      <c r="K189" s="89">
        <v>3679.7161159100001</v>
      </c>
      <c r="L189" s="89">
        <v>285.37218868999997</v>
      </c>
      <c r="M189" s="89">
        <v>8.9166939799999998</v>
      </c>
      <c r="N189" s="89">
        <f t="shared" ref="N189" si="1112">SUM(O189:P189)</f>
        <v>3484.2174525399996</v>
      </c>
      <c r="O189" s="89">
        <v>2455.7029901999999</v>
      </c>
      <c r="P189" s="89">
        <f t="shared" ref="P189" si="1113">SUM(Q189:S189)</f>
        <v>1028.5144623399999</v>
      </c>
      <c r="Q189" s="89">
        <v>976.90510486999995</v>
      </c>
      <c r="R189" s="89">
        <v>51.53151175</v>
      </c>
      <c r="S189" s="89">
        <v>7.7845719999999993E-2</v>
      </c>
      <c r="T189" s="89"/>
      <c r="U189" s="89"/>
      <c r="V189" s="89"/>
      <c r="W189" s="89"/>
      <c r="X189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8" t="s">
        <v>62</v>
      </c>
      <c r="B4" s="230"/>
      <c r="C4" s="230"/>
      <c r="D4" s="230"/>
      <c r="E4" s="230"/>
      <c r="F4" s="230"/>
    </row>
    <row r="5" spans="1:25" ht="12.75" customHeight="1">
      <c r="A5" s="87" t="s">
        <v>231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hidden="1" outlineLevel="1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 hidden="1" outlineLevel="1" collapsed="1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 hidden="1" outlineLevel="1" collapsed="1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 hidden="1" outlineLevel="1" collapsed="1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 hidden="1" outlineLevel="1" collapsed="1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 hidden="1" outlineLevel="1" collapsed="1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 hidden="1" outlineLevel="1" collapsed="1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 hidden="1" outlineLevel="1" collapsed="1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 hidden="1" outlineLevel="1" collapsed="1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 hidden="1" outlineLevel="1" collapsed="1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 hidden="1" outlineLevel="1" collapsed="1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 hidden="1" outlineLevel="1" collapsed="1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 hidden="1" outlineLevel="1" collapsed="1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  <row r="170" spans="1:25" hidden="1" outlineLevel="1" collapsed="1">
      <c r="A170" s="62">
        <v>45383</v>
      </c>
      <c r="B170" s="89">
        <v>26982.241333350001</v>
      </c>
      <c r="C170" s="89">
        <f t="shared" ref="C170" si="934">I170+O170</f>
        <v>15904.03646598</v>
      </c>
      <c r="D170" s="89">
        <f t="shared" ref="D170" si="935">J170+P170</f>
        <v>11078.204867370001</v>
      </c>
      <c r="E170" s="89">
        <f t="shared" ref="E170" si="936">K170+Q170</f>
        <v>9625.9303061400005</v>
      </c>
      <c r="F170" s="89">
        <f t="shared" ref="F170" si="937">L170+R170</f>
        <v>1350.9883798199999</v>
      </c>
      <c r="G170" s="89">
        <f t="shared" ref="G170" si="938">M170+S170</f>
        <v>101.28618141000001</v>
      </c>
      <c r="H170" s="89">
        <f t="shared" ref="H170" si="939">SUM(I170:J170)</f>
        <v>20800.827403759999</v>
      </c>
      <c r="I170" s="89">
        <v>12579.60651258</v>
      </c>
      <c r="J170" s="89">
        <f t="shared" ref="J170" si="940">SUM(K170:M170)</f>
        <v>8221.2208911800008</v>
      </c>
      <c r="K170" s="89">
        <v>7271.3897190500002</v>
      </c>
      <c r="L170" s="89">
        <v>898.76370563</v>
      </c>
      <c r="M170" s="89">
        <v>51.067466500000002</v>
      </c>
      <c r="N170" s="89">
        <f t="shared" ref="N170" si="941">SUM(O170:P170)</f>
        <v>6181.4139295900004</v>
      </c>
      <c r="O170" s="89">
        <v>3324.4299534000002</v>
      </c>
      <c r="P170" s="89">
        <f t="shared" ref="P170" si="942">SUM(Q170:S170)</f>
        <v>2856.9839761899998</v>
      </c>
      <c r="Q170" s="89">
        <v>2354.5405870899999</v>
      </c>
      <c r="R170" s="89">
        <v>452.22467418999997</v>
      </c>
      <c r="S170" s="89">
        <v>50.218714910000003</v>
      </c>
      <c r="T170" s="89"/>
      <c r="U170" s="89"/>
      <c r="V170" s="89"/>
      <c r="W170" s="89"/>
      <c r="X170" s="89"/>
      <c r="Y170" s="89"/>
    </row>
    <row r="171" spans="1:25" hidden="1" outlineLevel="1" collapsed="1">
      <c r="A171" s="62">
        <v>45413</v>
      </c>
      <c r="B171" s="89">
        <v>27507.383765539998</v>
      </c>
      <c r="C171" s="89">
        <f t="shared" ref="C171" si="943">I171+O171</f>
        <v>16327.953013369999</v>
      </c>
      <c r="D171" s="89">
        <f t="shared" ref="D171" si="944">J171+P171</f>
        <v>11179.430752169999</v>
      </c>
      <c r="E171" s="89">
        <f t="shared" ref="E171" si="945">K171+Q171</f>
        <v>9699.7828377799997</v>
      </c>
      <c r="F171" s="89">
        <f t="shared" ref="F171" si="946">L171+R171</f>
        <v>1381.3970935100001</v>
      </c>
      <c r="G171" s="89">
        <f t="shared" ref="G171" si="947">M171+S171</f>
        <v>98.250820879999992</v>
      </c>
      <c r="H171" s="89">
        <f t="shared" ref="H171" si="948">SUM(I171:J171)</f>
        <v>21222.462967219999</v>
      </c>
      <c r="I171" s="89">
        <v>12965.812852859999</v>
      </c>
      <c r="J171" s="89">
        <f t="shared" ref="J171" si="949">SUM(K171:M171)</f>
        <v>8256.6501143599999</v>
      </c>
      <c r="K171" s="89">
        <v>7290.2153916899997</v>
      </c>
      <c r="L171" s="89">
        <v>916.84761330000003</v>
      </c>
      <c r="M171" s="89">
        <v>49.58710937</v>
      </c>
      <c r="N171" s="89">
        <f t="shared" ref="N171" si="950">SUM(O171:P171)</f>
        <v>6284.9207983200004</v>
      </c>
      <c r="O171" s="89">
        <v>3362.14016051</v>
      </c>
      <c r="P171" s="89">
        <f t="shared" ref="P171" si="951">SUM(Q171:S171)</f>
        <v>2922.7806378100004</v>
      </c>
      <c r="Q171" s="89">
        <v>2409.56744609</v>
      </c>
      <c r="R171" s="89">
        <v>464.54948021000001</v>
      </c>
      <c r="S171" s="89">
        <v>48.663711509999999</v>
      </c>
      <c r="T171" s="89"/>
      <c r="U171" s="89"/>
      <c r="V171" s="89"/>
      <c r="W171" s="89"/>
      <c r="X171" s="89"/>
      <c r="Y171" s="89"/>
    </row>
    <row r="172" spans="1:25" hidden="1" outlineLevel="1" collapsed="1">
      <c r="A172" s="62">
        <v>45444</v>
      </c>
      <c r="B172" s="89">
        <v>28377.172612620001</v>
      </c>
      <c r="C172" s="89">
        <f t="shared" ref="C172" si="952">I172+O172</f>
        <v>17178.092865999999</v>
      </c>
      <c r="D172" s="89">
        <f t="shared" ref="D172" si="953">J172+P172</f>
        <v>11199.079746619998</v>
      </c>
      <c r="E172" s="89">
        <f t="shared" ref="E172" si="954">K172+Q172</f>
        <v>9711.6713865300007</v>
      </c>
      <c r="F172" s="89">
        <f t="shared" ref="F172" si="955">L172+R172</f>
        <v>1383.0843602999998</v>
      </c>
      <c r="G172" s="89">
        <f t="shared" ref="G172" si="956">M172+S172</f>
        <v>104.32399979</v>
      </c>
      <c r="H172" s="89">
        <f t="shared" ref="H172" si="957">SUM(I172:J172)</f>
        <v>22055.023353680001</v>
      </c>
      <c r="I172" s="89">
        <v>13786.86706997</v>
      </c>
      <c r="J172" s="89">
        <f t="shared" ref="J172" si="958">SUM(K172:M172)</f>
        <v>8268.1562837099991</v>
      </c>
      <c r="K172" s="89">
        <v>7298.4161990399998</v>
      </c>
      <c r="L172" s="89">
        <v>914.63242063999996</v>
      </c>
      <c r="M172" s="89">
        <v>55.107664030000002</v>
      </c>
      <c r="N172" s="89">
        <f t="shared" ref="N172" si="959">SUM(O172:P172)</f>
        <v>6322.1492589400004</v>
      </c>
      <c r="O172" s="89">
        <v>3391.2257960299999</v>
      </c>
      <c r="P172" s="89">
        <f t="shared" ref="P172" si="960">SUM(Q172:S172)</f>
        <v>2930.9234629100001</v>
      </c>
      <c r="Q172" s="89">
        <v>2413.25518749</v>
      </c>
      <c r="R172" s="89">
        <v>468.45193965999999</v>
      </c>
      <c r="S172" s="89">
        <v>49.21633576</v>
      </c>
      <c r="T172" s="89"/>
      <c r="U172" s="89"/>
      <c r="V172" s="89"/>
      <c r="W172" s="89"/>
      <c r="X172" s="89"/>
      <c r="Y172" s="89"/>
    </row>
    <row r="173" spans="1:25" hidden="1" outlineLevel="1" collapsed="1">
      <c r="A173" s="62">
        <v>45474</v>
      </c>
      <c r="B173" s="89">
        <v>28322.963632729996</v>
      </c>
      <c r="C173" s="89">
        <f t="shared" ref="C173" si="961">I173+O173</f>
        <v>16972.729375080002</v>
      </c>
      <c r="D173" s="89">
        <f t="shared" ref="D173" si="962">J173+P173</f>
        <v>11350.23425765</v>
      </c>
      <c r="E173" s="89">
        <f t="shared" ref="E173" si="963">K173+Q173</f>
        <v>8997.0322994399994</v>
      </c>
      <c r="F173" s="89">
        <f t="shared" ref="F173" si="964">L173+R173</f>
        <v>2249.7396186200003</v>
      </c>
      <c r="G173" s="89">
        <f t="shared" ref="G173" si="965">M173+S173</f>
        <v>103.46233959</v>
      </c>
      <c r="H173" s="89">
        <f t="shared" ref="H173" si="966">SUM(I173:J173)</f>
        <v>21897.696215249998</v>
      </c>
      <c r="I173" s="89">
        <v>13532.08845832</v>
      </c>
      <c r="J173" s="89">
        <f t="shared" ref="J173" si="967">SUM(K173:M173)</f>
        <v>8365.6077569299996</v>
      </c>
      <c r="K173" s="89">
        <v>6750.5603352199996</v>
      </c>
      <c r="L173" s="89">
        <v>1558.85451392</v>
      </c>
      <c r="M173" s="89">
        <v>56.19290779</v>
      </c>
      <c r="N173" s="89">
        <f t="shared" ref="N173" si="968">SUM(O173:P173)</f>
        <v>6425.2674174799995</v>
      </c>
      <c r="O173" s="89">
        <v>3440.64091676</v>
      </c>
      <c r="P173" s="89">
        <f t="shared" ref="P173" si="969">SUM(Q173:S173)</f>
        <v>2984.6265007199995</v>
      </c>
      <c r="Q173" s="89">
        <v>2246.4719642199998</v>
      </c>
      <c r="R173" s="89">
        <v>690.88510470000006</v>
      </c>
      <c r="S173" s="89">
        <v>47.2694318</v>
      </c>
      <c r="T173" s="89"/>
      <c r="U173" s="89"/>
      <c r="V173" s="89"/>
      <c r="W173" s="89"/>
      <c r="X173" s="89"/>
      <c r="Y173" s="89"/>
    </row>
    <row r="174" spans="1:25" hidden="1" outlineLevel="1" collapsed="1">
      <c r="A174" s="62">
        <v>45505</v>
      </c>
      <c r="B174" s="89">
        <v>28567.133677679994</v>
      </c>
      <c r="C174" s="89">
        <f t="shared" ref="C174" si="970">I174+O174</f>
        <v>17279.230129259999</v>
      </c>
      <c r="D174" s="89">
        <f t="shared" ref="D174" si="971">J174+P174</f>
        <v>11287.903548419999</v>
      </c>
      <c r="E174" s="89">
        <f t="shared" ref="E174" si="972">K174+Q174</f>
        <v>8903.6471027999996</v>
      </c>
      <c r="F174" s="89">
        <f t="shared" ref="F174" si="973">L174+R174</f>
        <v>2277.8283013300002</v>
      </c>
      <c r="G174" s="89">
        <f t="shared" ref="G174" si="974">M174+S174</f>
        <v>106.42814429000001</v>
      </c>
      <c r="H174" s="89">
        <f t="shared" ref="H174" si="975">SUM(I174:J174)</f>
        <v>22067.89217177</v>
      </c>
      <c r="I174" s="89">
        <v>13741.72052807</v>
      </c>
      <c r="J174" s="89">
        <f t="shared" ref="J174" si="976">SUM(K174:M174)</f>
        <v>8326.1716436999995</v>
      </c>
      <c r="K174" s="89">
        <v>6684.4155527299999</v>
      </c>
      <c r="L174" s="89">
        <v>1582.8046545300001</v>
      </c>
      <c r="M174" s="89">
        <v>58.951436440000002</v>
      </c>
      <c r="N174" s="89">
        <f t="shared" ref="N174" si="977">SUM(O174:P174)</f>
        <v>6499.2415059100003</v>
      </c>
      <c r="O174" s="89">
        <v>3537.50960119</v>
      </c>
      <c r="P174" s="89">
        <f t="shared" ref="P174" si="978">SUM(Q174:S174)</f>
        <v>2961.7319047199999</v>
      </c>
      <c r="Q174" s="89">
        <v>2219.2315500700001</v>
      </c>
      <c r="R174" s="89">
        <v>695.02364680000005</v>
      </c>
      <c r="S174" s="89">
        <v>47.476707849999997</v>
      </c>
      <c r="T174" s="89"/>
      <c r="U174" s="89"/>
      <c r="V174" s="89"/>
      <c r="W174" s="89"/>
      <c r="X174" s="89"/>
      <c r="Y174" s="89"/>
    </row>
    <row r="175" spans="1:25" hidden="1" outlineLevel="1" collapsed="1">
      <c r="A175" s="62">
        <v>45536</v>
      </c>
      <c r="B175" s="89">
        <v>28945.064063600003</v>
      </c>
      <c r="C175" s="89">
        <f t="shared" ref="C175" si="979">I175+O175</f>
        <v>17555.239185310002</v>
      </c>
      <c r="D175" s="89">
        <f t="shared" ref="D175" si="980">J175+P175</f>
        <v>11389.824878290001</v>
      </c>
      <c r="E175" s="89">
        <f t="shared" ref="E175" si="981">K175+Q175</f>
        <v>9043.5765164900004</v>
      </c>
      <c r="F175" s="89">
        <f t="shared" ref="F175" si="982">L175+R175</f>
        <v>2238.2666454700002</v>
      </c>
      <c r="G175" s="89">
        <f t="shared" ref="G175" si="983">M175+S175</f>
        <v>107.98171633</v>
      </c>
      <c r="H175" s="89">
        <f t="shared" ref="H175" si="984">SUM(I175:J175)</f>
        <v>22375.990026250001</v>
      </c>
      <c r="I175" s="89">
        <v>14033.160452460001</v>
      </c>
      <c r="J175" s="89">
        <f t="shared" ref="J175" si="985">SUM(K175:M175)</f>
        <v>8342.8295737900007</v>
      </c>
      <c r="K175" s="89">
        <v>6720.2834722799998</v>
      </c>
      <c r="L175" s="89">
        <v>1563.43520481</v>
      </c>
      <c r="M175" s="89">
        <v>59.110896699999998</v>
      </c>
      <c r="N175" s="89">
        <f t="shared" ref="N175" si="986">SUM(O175:P175)</f>
        <v>6569.0740373499993</v>
      </c>
      <c r="O175" s="89">
        <v>3522.0787328500001</v>
      </c>
      <c r="P175" s="89">
        <f t="shared" ref="P175" si="987">SUM(Q175:S175)</f>
        <v>3046.9953044999997</v>
      </c>
      <c r="Q175" s="89">
        <v>2323.2930442100001</v>
      </c>
      <c r="R175" s="89">
        <v>674.83144066</v>
      </c>
      <c r="S175" s="89">
        <v>48.87081963</v>
      </c>
      <c r="T175" s="89"/>
      <c r="U175" s="89"/>
      <c r="V175" s="89"/>
      <c r="W175" s="89"/>
      <c r="X175" s="89"/>
      <c r="Y175" s="89"/>
    </row>
    <row r="176" spans="1:25" hidden="1" outlineLevel="1" collapsed="1">
      <c r="A176" s="62">
        <v>45566</v>
      </c>
      <c r="B176" s="89">
        <v>29125.59933533</v>
      </c>
      <c r="C176" s="89">
        <f t="shared" ref="C176" si="988">I176+O176</f>
        <v>17486.026703880001</v>
      </c>
      <c r="D176" s="89">
        <f t="shared" ref="D176" si="989">J176+P176</f>
        <v>11639.572631449999</v>
      </c>
      <c r="E176" s="89">
        <f t="shared" ref="E176" si="990">K176+Q176</f>
        <v>9187.1536015399997</v>
      </c>
      <c r="F176" s="89">
        <f t="shared" ref="F176" si="991">L176+R176</f>
        <v>2337.4611746400001</v>
      </c>
      <c r="G176" s="89">
        <f t="shared" ref="G176" si="992">M176+S176</f>
        <v>114.95785527000001</v>
      </c>
      <c r="H176" s="89">
        <f t="shared" ref="H176" si="993">SUM(I176:J176)</f>
        <v>22528.669809439998</v>
      </c>
      <c r="I176" s="89">
        <v>14001.02417556</v>
      </c>
      <c r="J176" s="89">
        <f t="shared" ref="J176" si="994">SUM(K176:M176)</f>
        <v>8527.6456338799999</v>
      </c>
      <c r="K176" s="89">
        <v>6837.9216008800004</v>
      </c>
      <c r="L176" s="89">
        <v>1623.9581766700001</v>
      </c>
      <c r="M176" s="89">
        <v>65.765856330000005</v>
      </c>
      <c r="N176" s="89">
        <f t="shared" ref="N176" si="995">SUM(O176:P176)</f>
        <v>6596.9295258899992</v>
      </c>
      <c r="O176" s="89">
        <v>3485.0025283199998</v>
      </c>
      <c r="P176" s="89">
        <f t="shared" ref="P176" si="996">SUM(Q176:S176)</f>
        <v>3111.9269975699995</v>
      </c>
      <c r="Q176" s="89">
        <v>2349.2320006599998</v>
      </c>
      <c r="R176" s="89">
        <v>713.50299797000002</v>
      </c>
      <c r="S176" s="89">
        <v>49.191998939999998</v>
      </c>
      <c r="T176" s="89"/>
      <c r="U176" s="89"/>
      <c r="V176" s="89"/>
      <c r="W176" s="89"/>
      <c r="X176" s="89"/>
      <c r="Y176" s="89"/>
    </row>
    <row r="177" spans="1:25" collapsed="1">
      <c r="A177" s="62">
        <v>45597</v>
      </c>
      <c r="B177" s="89">
        <v>29345.892081260004</v>
      </c>
      <c r="C177" s="89">
        <f t="shared" ref="C177" si="997">I177+O177</f>
        <v>17622.023510840001</v>
      </c>
      <c r="D177" s="89">
        <f t="shared" ref="D177" si="998">J177+P177</f>
        <v>11723.86857042</v>
      </c>
      <c r="E177" s="89">
        <f t="shared" ref="E177" si="999">K177+Q177</f>
        <v>9245.6507664399996</v>
      </c>
      <c r="F177" s="89">
        <f t="shared" ref="F177" si="1000">L177+R177</f>
        <v>2336.0963979499998</v>
      </c>
      <c r="G177" s="89">
        <f t="shared" ref="G177" si="1001">M177+S177</f>
        <v>142.12140603</v>
      </c>
      <c r="H177" s="89">
        <f t="shared" ref="H177" si="1002">SUM(I177:J177)</f>
        <v>22692.939084969999</v>
      </c>
      <c r="I177" s="89">
        <v>14054.384755900001</v>
      </c>
      <c r="J177" s="89">
        <f t="shared" ref="J177" si="1003">SUM(K177:M177)</f>
        <v>8638.5543290700007</v>
      </c>
      <c r="K177" s="89">
        <v>6909.8470591400001</v>
      </c>
      <c r="L177" s="89">
        <v>1654.3055365099999</v>
      </c>
      <c r="M177" s="89">
        <v>74.401733419999999</v>
      </c>
      <c r="N177" s="89">
        <f t="shared" ref="N177" si="1004">SUM(O177:P177)</f>
        <v>6652.9529962899996</v>
      </c>
      <c r="O177" s="89">
        <v>3567.6387549400001</v>
      </c>
      <c r="P177" s="89">
        <f t="shared" ref="P177" si="1005">SUM(Q177:S177)</f>
        <v>3085.31424135</v>
      </c>
      <c r="Q177" s="89">
        <v>2335.8037073</v>
      </c>
      <c r="R177" s="89">
        <v>681.79086143999996</v>
      </c>
      <c r="S177" s="89">
        <v>67.719672610000003</v>
      </c>
      <c r="T177" s="89"/>
      <c r="U177" s="89"/>
      <c r="V177" s="89"/>
      <c r="W177" s="89"/>
      <c r="X177" s="89"/>
      <c r="Y177" s="89"/>
    </row>
    <row r="178" spans="1:25">
      <c r="A178" s="62">
        <v>45627</v>
      </c>
      <c r="B178" s="89">
        <v>30385.505984529998</v>
      </c>
      <c r="C178" s="89">
        <f t="shared" ref="C178" si="1006">I178+O178</f>
        <v>18380.897649459999</v>
      </c>
      <c r="D178" s="89">
        <f t="shared" ref="D178" si="1007">J178+P178</f>
        <v>12004.608335069999</v>
      </c>
      <c r="E178" s="89">
        <f t="shared" ref="E178" si="1008">K178+Q178</f>
        <v>9490.883057269999</v>
      </c>
      <c r="F178" s="89">
        <f t="shared" ref="F178" si="1009">L178+R178</f>
        <v>2391.98395437</v>
      </c>
      <c r="G178" s="89">
        <f t="shared" ref="G178" si="1010">M178+S178</f>
        <v>121.74132342999999</v>
      </c>
      <c r="H178" s="89">
        <f t="shared" ref="H178" si="1011">SUM(I178:J178)</f>
        <v>23570.481557089999</v>
      </c>
      <c r="I178" s="89">
        <v>14716.260657229999</v>
      </c>
      <c r="J178" s="89">
        <f t="shared" ref="J178" si="1012">SUM(K178:M178)</f>
        <v>8854.2208998599999</v>
      </c>
      <c r="K178" s="89">
        <v>7092.8247902399999</v>
      </c>
      <c r="L178" s="89">
        <v>1697.42041718</v>
      </c>
      <c r="M178" s="89">
        <v>63.975692440000003</v>
      </c>
      <c r="N178" s="89">
        <f t="shared" ref="N178" si="1013">SUM(O178:P178)</f>
        <v>6815.0244274399993</v>
      </c>
      <c r="O178" s="89">
        <v>3664.63699223</v>
      </c>
      <c r="P178" s="89">
        <f t="shared" ref="P178" si="1014">SUM(Q178:S178)</f>
        <v>3150.3874352099997</v>
      </c>
      <c r="Q178" s="89">
        <v>2398.05826703</v>
      </c>
      <c r="R178" s="89">
        <v>694.56353719000003</v>
      </c>
      <c r="S178" s="89">
        <v>57.765630989999998</v>
      </c>
      <c r="T178" s="89"/>
      <c r="U178" s="89"/>
      <c r="V178" s="89"/>
      <c r="W178" s="89"/>
      <c r="X178" s="89"/>
      <c r="Y178" s="89"/>
    </row>
    <row r="179" spans="1:25">
      <c r="A179" s="62">
        <v>45658</v>
      </c>
      <c r="B179" s="89">
        <v>30345.313044760002</v>
      </c>
      <c r="C179" s="89">
        <f t="shared" ref="C179" si="1015">I179+O179</f>
        <v>18274.631396799999</v>
      </c>
      <c r="D179" s="89">
        <f t="shared" ref="D179" si="1016">J179+P179</f>
        <v>12070.68164796</v>
      </c>
      <c r="E179" s="89">
        <f t="shared" ref="E179" si="1017">K179+Q179</f>
        <v>9514.9504937999991</v>
      </c>
      <c r="F179" s="89">
        <f t="shared" ref="F179" si="1018">L179+R179</f>
        <v>2456.5766573199999</v>
      </c>
      <c r="G179" s="89">
        <f t="shared" ref="G179" si="1019">M179+S179</f>
        <v>99.154496840000007</v>
      </c>
      <c r="H179" s="89">
        <f t="shared" ref="H179" si="1020">SUM(I179:J179)</f>
        <v>23540.175262830002</v>
      </c>
      <c r="I179" s="89">
        <v>14572.08576093</v>
      </c>
      <c r="J179" s="89">
        <f t="shared" ref="J179" si="1021">SUM(K179:M179)</f>
        <v>8968.0895019</v>
      </c>
      <c r="K179" s="89">
        <v>7164.9278312799997</v>
      </c>
      <c r="L179" s="89">
        <v>1747.6059930599999</v>
      </c>
      <c r="M179" s="89">
        <v>55.555677559999999</v>
      </c>
      <c r="N179" s="89">
        <f t="shared" ref="N179" si="1022">SUM(O179:P179)</f>
        <v>6805.1377819299996</v>
      </c>
      <c r="O179" s="89">
        <v>3702.5456358699998</v>
      </c>
      <c r="P179" s="89">
        <f t="shared" ref="P179" si="1023">SUM(Q179:S179)</f>
        <v>3102.5921460599998</v>
      </c>
      <c r="Q179" s="89">
        <v>2350.0226625199998</v>
      </c>
      <c r="R179" s="89">
        <v>708.97066426000004</v>
      </c>
      <c r="S179" s="89">
        <v>43.598819280000001</v>
      </c>
      <c r="T179" s="89"/>
      <c r="U179" s="89"/>
      <c r="V179" s="89"/>
      <c r="W179" s="89"/>
      <c r="X179" s="89"/>
      <c r="Y179" s="89"/>
    </row>
    <row r="180" spans="1:25">
      <c r="A180" s="62">
        <v>45689</v>
      </c>
      <c r="B180" s="89">
        <v>30383.74353602</v>
      </c>
      <c r="C180" s="89">
        <f t="shared" ref="C180" si="1024">I180+O180</f>
        <v>18224.901226059999</v>
      </c>
      <c r="D180" s="89">
        <f t="shared" ref="D180" si="1025">J180+P180</f>
        <v>12158.84230996</v>
      </c>
      <c r="E180" s="89">
        <f t="shared" ref="E180" si="1026">K180+Q180</f>
        <v>9585.9713712299999</v>
      </c>
      <c r="F180" s="89">
        <f t="shared" ref="F180" si="1027">L180+R180</f>
        <v>2469.5811755499999</v>
      </c>
      <c r="G180" s="89">
        <f t="shared" ref="G180" si="1028">M180+S180</f>
        <v>103.28976317999999</v>
      </c>
      <c r="H180" s="89">
        <f t="shared" ref="H180" si="1029">SUM(I180:J180)</f>
        <v>23578.691794049999</v>
      </c>
      <c r="I180" s="89">
        <v>14515.619494029999</v>
      </c>
      <c r="J180" s="89">
        <f t="shared" ref="J180" si="1030">SUM(K180:M180)</f>
        <v>9063.0723000199996</v>
      </c>
      <c r="K180" s="89">
        <v>7238.1894485299999</v>
      </c>
      <c r="L180" s="89">
        <v>1766.67902097</v>
      </c>
      <c r="M180" s="89">
        <v>58.203830519999997</v>
      </c>
      <c r="N180" s="89">
        <f t="shared" ref="N180" si="1031">SUM(O180:P180)</f>
        <v>6805.05174197</v>
      </c>
      <c r="O180" s="89">
        <v>3709.2817320300001</v>
      </c>
      <c r="P180" s="89">
        <f t="shared" ref="P180" si="1032">SUM(Q180:S180)</f>
        <v>3095.7700099399999</v>
      </c>
      <c r="Q180" s="89">
        <v>2347.7819227</v>
      </c>
      <c r="R180" s="89">
        <v>702.90215458</v>
      </c>
      <c r="S180" s="89">
        <v>45.085932659999997</v>
      </c>
      <c r="T180" s="89"/>
      <c r="U180" s="89"/>
      <c r="V180" s="89"/>
      <c r="W180" s="89"/>
      <c r="X180" s="89"/>
      <c r="Y180" s="89"/>
    </row>
    <row r="181" spans="1:25">
      <c r="A181" s="62">
        <v>45717</v>
      </c>
      <c r="B181" s="89">
        <v>30213.71781763</v>
      </c>
      <c r="C181" s="89">
        <f t="shared" ref="C181" si="1033">I181+O181</f>
        <v>18109.02061086</v>
      </c>
      <c r="D181" s="89">
        <f t="shared" ref="D181" si="1034">J181+P181</f>
        <v>12104.697206770001</v>
      </c>
      <c r="E181" s="89">
        <f t="shared" ref="E181" si="1035">K181+Q181</f>
        <v>9524.8942416800001</v>
      </c>
      <c r="F181" s="89">
        <f t="shared" ref="F181" si="1036">L181+R181</f>
        <v>2481.2914262899999</v>
      </c>
      <c r="G181" s="89">
        <f t="shared" ref="G181" si="1037">M181+S181</f>
        <v>98.511538800000011</v>
      </c>
      <c r="H181" s="89">
        <f t="shared" ref="H181" si="1038">SUM(I181:J181)</f>
        <v>23286.874620989998</v>
      </c>
      <c r="I181" s="89">
        <v>14253.86515732</v>
      </c>
      <c r="J181" s="89">
        <f t="shared" ref="J181" si="1039">SUM(K181:M181)</f>
        <v>9033.0094636699996</v>
      </c>
      <c r="K181" s="89">
        <v>7197.3541579800003</v>
      </c>
      <c r="L181" s="89">
        <v>1780.9670397499999</v>
      </c>
      <c r="M181" s="89">
        <v>54.688265940000001</v>
      </c>
      <c r="N181" s="89">
        <f t="shared" ref="N181" si="1040">SUM(O181:P181)</f>
        <v>6926.8431966400003</v>
      </c>
      <c r="O181" s="89">
        <v>3855.1554535400001</v>
      </c>
      <c r="P181" s="89">
        <f t="shared" ref="P181" si="1041">SUM(Q181:S181)</f>
        <v>3071.6877431000003</v>
      </c>
      <c r="Q181" s="89">
        <v>2327.5400837000002</v>
      </c>
      <c r="R181" s="89">
        <v>700.32438653999998</v>
      </c>
      <c r="S181" s="89">
        <v>43.823272860000003</v>
      </c>
      <c r="T181" s="89"/>
      <c r="U181" s="89"/>
      <c r="V181" s="89"/>
      <c r="W181" s="89"/>
      <c r="X181" s="89"/>
      <c r="Y181" s="89"/>
    </row>
    <row r="182" spans="1:25">
      <c r="A182" s="62">
        <v>45748</v>
      </c>
      <c r="B182" s="89">
        <v>31023.192686509999</v>
      </c>
      <c r="C182" s="89">
        <f t="shared" ref="C182" si="1042">I182+O182</f>
        <v>18675.72820198</v>
      </c>
      <c r="D182" s="89">
        <f t="shared" ref="D182" si="1043">J182+P182</f>
        <v>12347.464484530001</v>
      </c>
      <c r="E182" s="89">
        <f t="shared" ref="E182" si="1044">K182+Q182</f>
        <v>9708.38546073</v>
      </c>
      <c r="F182" s="89">
        <f t="shared" ref="F182" si="1045">L182+R182</f>
        <v>2543.31996854</v>
      </c>
      <c r="G182" s="89">
        <f t="shared" ref="G182" si="1046">M182+S182</f>
        <v>95.759055259999997</v>
      </c>
      <c r="H182" s="89">
        <f t="shared" ref="H182" si="1047">SUM(I182:J182)</f>
        <v>24046.80113082</v>
      </c>
      <c r="I182" s="89">
        <v>14787.540280159999</v>
      </c>
      <c r="J182" s="89">
        <f t="shared" ref="J182" si="1048">SUM(K182:M182)</f>
        <v>9259.2608506600009</v>
      </c>
      <c r="K182" s="89">
        <v>7366.9417745800001</v>
      </c>
      <c r="L182" s="89">
        <v>1838.8357276500001</v>
      </c>
      <c r="M182" s="89">
        <v>53.483348429999999</v>
      </c>
      <c r="N182" s="89">
        <f t="shared" ref="N182" si="1049">SUM(O182:P182)</f>
        <v>6976.3915556900001</v>
      </c>
      <c r="O182" s="89">
        <v>3888.1879218200002</v>
      </c>
      <c r="P182" s="89">
        <f t="shared" ref="P182" si="1050">SUM(Q182:S182)</f>
        <v>3088.20363387</v>
      </c>
      <c r="Q182" s="89">
        <v>2341.4436861499998</v>
      </c>
      <c r="R182" s="89">
        <v>704.48424089000002</v>
      </c>
      <c r="S182" s="89">
        <v>42.275706829999997</v>
      </c>
      <c r="T182" s="89"/>
      <c r="U182" s="89"/>
      <c r="V182" s="89"/>
      <c r="W182" s="89"/>
      <c r="X182" s="89"/>
      <c r="Y182" s="89"/>
    </row>
    <row r="183" spans="1:25">
      <c r="A183" s="62">
        <v>45778</v>
      </c>
      <c r="B183" s="89">
        <v>31535.695518289995</v>
      </c>
      <c r="C183" s="89">
        <f t="shared" ref="C183" si="1051">I183+O183</f>
        <v>19162.80268579</v>
      </c>
      <c r="D183" s="89">
        <f t="shared" ref="D183" si="1052">J183+P183</f>
        <v>12372.892832499998</v>
      </c>
      <c r="E183" s="89">
        <f t="shared" ref="E183" si="1053">K183+Q183</f>
        <v>9687.5212467900001</v>
      </c>
      <c r="F183" s="89">
        <f t="shared" ref="F183" si="1054">L183+R183</f>
        <v>2589.8845274800001</v>
      </c>
      <c r="G183" s="89">
        <f t="shared" ref="G183" si="1055">M183+S183</f>
        <v>95.487058230000002</v>
      </c>
      <c r="H183" s="89">
        <f t="shared" ref="H183" si="1056">SUM(I183:J183)</f>
        <v>24571.79028976</v>
      </c>
      <c r="I183" s="89">
        <v>15232.711473789999</v>
      </c>
      <c r="J183" s="89">
        <f t="shared" ref="J183" si="1057">SUM(K183:M183)</f>
        <v>9339.0788159699987</v>
      </c>
      <c r="K183" s="89">
        <v>7389.8198314900001</v>
      </c>
      <c r="L183" s="89">
        <v>1894.89226904</v>
      </c>
      <c r="M183" s="89">
        <v>54.36671544</v>
      </c>
      <c r="N183" s="89">
        <f t="shared" ref="N183" si="1058">SUM(O183:P183)</f>
        <v>6963.9052285300004</v>
      </c>
      <c r="O183" s="89">
        <v>3930.0912119999998</v>
      </c>
      <c r="P183" s="89">
        <f t="shared" ref="P183" si="1059">SUM(Q183:S183)</f>
        <v>3033.8140165300001</v>
      </c>
      <c r="Q183" s="89">
        <v>2297.7014153</v>
      </c>
      <c r="R183" s="89">
        <v>694.99225844</v>
      </c>
      <c r="S183" s="89">
        <v>41.120342790000002</v>
      </c>
      <c r="T183" s="89"/>
      <c r="U183" s="89"/>
      <c r="V183" s="89"/>
      <c r="W183" s="89"/>
      <c r="X183" s="89"/>
      <c r="Y183" s="89"/>
    </row>
    <row r="184" spans="1:25">
      <c r="A184" s="62">
        <v>45809</v>
      </c>
      <c r="B184" s="89">
        <v>32700.193267219998</v>
      </c>
      <c r="C184" s="89">
        <f t="shared" ref="C184" si="1060">I184+O184</f>
        <v>20317.056822890001</v>
      </c>
      <c r="D184" s="89">
        <f t="shared" ref="D184" si="1061">J184+P184</f>
        <v>12383.136444329999</v>
      </c>
      <c r="E184" s="89">
        <f t="shared" ref="E184" si="1062">K184+Q184</f>
        <v>9654.2546231899996</v>
      </c>
      <c r="F184" s="89">
        <f t="shared" ref="F184" si="1063">L184+R184</f>
        <v>2635.4231164100001</v>
      </c>
      <c r="G184" s="89">
        <f t="shared" ref="G184" si="1064">M184+S184</f>
        <v>93.458704729999994</v>
      </c>
      <c r="H184" s="89">
        <f t="shared" ref="H184" si="1065">SUM(I184:J184)</f>
        <v>25637.457947889998</v>
      </c>
      <c r="I184" s="89">
        <v>16291.29305871</v>
      </c>
      <c r="J184" s="89">
        <f t="shared" ref="J184" si="1066">SUM(K184:M184)</f>
        <v>9346.1648891799996</v>
      </c>
      <c r="K184" s="89">
        <v>7347.9298661599996</v>
      </c>
      <c r="L184" s="89">
        <v>1944.23944422</v>
      </c>
      <c r="M184" s="89">
        <v>53.995578799999997</v>
      </c>
      <c r="N184" s="89">
        <f t="shared" ref="N184" si="1067">SUM(O184:P184)</f>
        <v>7062.7353193300005</v>
      </c>
      <c r="O184" s="89">
        <v>4025.7637641800002</v>
      </c>
      <c r="P184" s="89">
        <f t="shared" ref="P184" si="1068">SUM(Q184:S184)</f>
        <v>3036.9715551499999</v>
      </c>
      <c r="Q184" s="89">
        <v>2306.32475703</v>
      </c>
      <c r="R184" s="89">
        <v>691.18367219000004</v>
      </c>
      <c r="S184" s="89">
        <v>39.463125929999997</v>
      </c>
      <c r="T184" s="89"/>
      <c r="U184" s="89"/>
      <c r="V184" s="89"/>
      <c r="W184" s="89"/>
      <c r="X184" s="89"/>
      <c r="Y184" s="89"/>
    </row>
    <row r="185" spans="1:25">
      <c r="A185" s="62">
        <v>45839</v>
      </c>
      <c r="B185" s="89">
        <v>32345.348684109998</v>
      </c>
      <c r="C185" s="89">
        <f t="shared" ref="C185" si="1069">I185+O185</f>
        <v>19695.98883101</v>
      </c>
      <c r="D185" s="89">
        <f t="shared" ref="D185" si="1070">J185+P185</f>
        <v>12649.359853100001</v>
      </c>
      <c r="E185" s="89">
        <f t="shared" ref="E185" si="1071">K185+Q185</f>
        <v>9874.9096901800003</v>
      </c>
      <c r="F185" s="89">
        <f t="shared" ref="F185" si="1072">L185+R185</f>
        <v>2684.4765513299999</v>
      </c>
      <c r="G185" s="89">
        <f t="shared" ref="G185" si="1073">M185+S185</f>
        <v>89.97361158999999</v>
      </c>
      <c r="H185" s="89">
        <f t="shared" ref="H185" si="1074">SUM(I185:J185)</f>
        <v>25235.208344539999</v>
      </c>
      <c r="I185" s="89">
        <v>15640.988774089999</v>
      </c>
      <c r="J185" s="89">
        <f t="shared" ref="J185" si="1075">SUM(K185:M185)</f>
        <v>9594.2195704500009</v>
      </c>
      <c r="K185" s="89">
        <v>7562.7544507900002</v>
      </c>
      <c r="L185" s="89">
        <v>1980.1083820900001</v>
      </c>
      <c r="M185" s="89">
        <v>51.35673757</v>
      </c>
      <c r="N185" s="89">
        <f t="shared" ref="N185" si="1076">SUM(O185:P185)</f>
        <v>7110.1403395699999</v>
      </c>
      <c r="O185" s="89">
        <v>4055.0000569200001</v>
      </c>
      <c r="P185" s="89">
        <f t="shared" ref="P185" si="1077">SUM(Q185:S185)</f>
        <v>3055.1402826500002</v>
      </c>
      <c r="Q185" s="89">
        <v>2312.1552393900001</v>
      </c>
      <c r="R185" s="89">
        <v>704.36816924000004</v>
      </c>
      <c r="S185" s="89">
        <v>38.616874019999997</v>
      </c>
      <c r="T185" s="89"/>
      <c r="U185" s="89"/>
      <c r="V185" s="89"/>
      <c r="W185" s="89"/>
      <c r="X185" s="89"/>
      <c r="Y185" s="89"/>
    </row>
    <row r="186" spans="1:25">
      <c r="A186" s="62">
        <v>45870</v>
      </c>
      <c r="B186" s="89">
        <v>33457.627753759996</v>
      </c>
      <c r="C186" s="89">
        <f t="shared" ref="C186" si="1078">I186+O186</f>
        <v>20767.801637500001</v>
      </c>
      <c r="D186" s="89">
        <f t="shared" ref="D186" si="1079">J186+P186</f>
        <v>12689.826116259999</v>
      </c>
      <c r="E186" s="89">
        <f t="shared" ref="E186" si="1080">K186+Q186</f>
        <v>9965.1512189500008</v>
      </c>
      <c r="F186" s="89">
        <f t="shared" ref="F186" si="1081">L186+R186</f>
        <v>2636.2615107900001</v>
      </c>
      <c r="G186" s="89">
        <f t="shared" ref="G186" si="1082">M186+S186</f>
        <v>88.413386520000003</v>
      </c>
      <c r="H186" s="89">
        <f t="shared" ref="H186" si="1083">SUM(I186:J186)</f>
        <v>26336.965855299997</v>
      </c>
      <c r="I186" s="89">
        <v>16638.757657689999</v>
      </c>
      <c r="J186" s="89">
        <f t="shared" ref="J186" si="1084">SUM(K186:M186)</f>
        <v>9698.2081976099998</v>
      </c>
      <c r="K186" s="89">
        <v>7715.5492198000002</v>
      </c>
      <c r="L186" s="89">
        <v>1927.9510901000001</v>
      </c>
      <c r="M186" s="89">
        <v>54.707887710000001</v>
      </c>
      <c r="N186" s="89">
        <f t="shared" ref="N186" si="1085">SUM(O186:P186)</f>
        <v>7120.66189846</v>
      </c>
      <c r="O186" s="89">
        <v>4129.0439798099997</v>
      </c>
      <c r="P186" s="89">
        <f t="shared" ref="P186" si="1086">SUM(Q186:S186)</f>
        <v>2991.6179186500003</v>
      </c>
      <c r="Q186" s="89">
        <v>2249.6019991500002</v>
      </c>
      <c r="R186" s="89">
        <v>708.31042069</v>
      </c>
      <c r="S186" s="89">
        <v>33.705498810000002</v>
      </c>
      <c r="T186" s="89"/>
      <c r="U186" s="89"/>
      <c r="V186" s="89"/>
      <c r="W186" s="89"/>
      <c r="X186" s="89"/>
      <c r="Y186" s="89"/>
    </row>
    <row r="187" spans="1:25">
      <c r="A187" s="62">
        <v>45901</v>
      </c>
      <c r="B187" s="89">
        <v>34117.179550879999</v>
      </c>
      <c r="C187" s="89">
        <f t="shared" ref="C187" si="1087">I187+O187</f>
        <v>21469.089649910002</v>
      </c>
      <c r="D187" s="89">
        <f t="shared" ref="D187" si="1088">J187+P187</f>
        <v>12648.089900970001</v>
      </c>
      <c r="E187" s="89">
        <f t="shared" ref="E187" si="1089">K187+Q187</f>
        <v>9944.0727615199994</v>
      </c>
      <c r="F187" s="89">
        <f t="shared" ref="F187" si="1090">L187+R187</f>
        <v>2615.42860888</v>
      </c>
      <c r="G187" s="89">
        <f t="shared" ref="G187" si="1091">M187+S187</f>
        <v>88.588530570000003</v>
      </c>
      <c r="H187" s="89">
        <f t="shared" ref="H187" si="1092">SUM(I187:J187)</f>
        <v>27012.457908130003</v>
      </c>
      <c r="I187" s="89">
        <v>17379.210021210001</v>
      </c>
      <c r="J187" s="89">
        <f t="shared" ref="J187" si="1093">SUM(K187:M187)</f>
        <v>9633.2478869200004</v>
      </c>
      <c r="K187" s="89">
        <v>7659.9850748999997</v>
      </c>
      <c r="L187" s="89">
        <v>1918.40686725</v>
      </c>
      <c r="M187" s="89">
        <v>54.855944770000001</v>
      </c>
      <c r="N187" s="89">
        <f t="shared" ref="N187" si="1094">SUM(O187:P187)</f>
        <v>7104.7216427499998</v>
      </c>
      <c r="O187" s="89">
        <v>4089.8796287</v>
      </c>
      <c r="P187" s="89">
        <f t="shared" ref="P187" si="1095">SUM(Q187:S187)</f>
        <v>3014.8420140499998</v>
      </c>
      <c r="Q187" s="89">
        <v>2284.0876866200001</v>
      </c>
      <c r="R187" s="89">
        <v>697.02174162999995</v>
      </c>
      <c r="S187" s="89">
        <v>33.732585800000003</v>
      </c>
      <c r="T187" s="89"/>
      <c r="U187" s="89"/>
      <c r="V187" s="89"/>
      <c r="W187" s="89"/>
      <c r="X187" s="89"/>
      <c r="Y187" s="89"/>
    </row>
    <row r="188" spans="1:25">
      <c r="A188" s="62">
        <v>45931</v>
      </c>
      <c r="B188" s="89">
        <v>33974.53086282</v>
      </c>
      <c r="C188" s="89">
        <f t="shared" ref="C188" si="1096">I188+O188</f>
        <v>21129.817455600001</v>
      </c>
      <c r="D188" s="89">
        <f t="shared" ref="D188" si="1097">J188+P188</f>
        <v>12844.713407220001</v>
      </c>
      <c r="E188" s="89">
        <f t="shared" ref="E188" si="1098">K188+Q188</f>
        <v>10125.810936399999</v>
      </c>
      <c r="F188" s="89">
        <f t="shared" ref="F188" si="1099">L188+R188</f>
        <v>2636.6405851</v>
      </c>
      <c r="G188" s="89">
        <f t="shared" ref="G188" si="1100">M188+S188</f>
        <v>82.261885720000009</v>
      </c>
      <c r="H188" s="89">
        <f t="shared" ref="H188" si="1101">SUM(I188:J188)</f>
        <v>26822.958025910004</v>
      </c>
      <c r="I188" s="89">
        <v>17040.768032060001</v>
      </c>
      <c r="J188" s="89">
        <f t="shared" ref="J188" si="1102">SUM(K188:M188)</f>
        <v>9782.189993850001</v>
      </c>
      <c r="K188" s="89">
        <v>7802.7971175499997</v>
      </c>
      <c r="L188" s="89">
        <v>1929.2768175399999</v>
      </c>
      <c r="M188" s="89">
        <v>50.116058760000001</v>
      </c>
      <c r="N188" s="89">
        <f t="shared" ref="N188" si="1103">SUM(O188:P188)</f>
        <v>7151.5728369099998</v>
      </c>
      <c r="O188" s="89">
        <v>4089.0494235400001</v>
      </c>
      <c r="P188" s="89">
        <f t="shared" ref="P188" si="1104">SUM(Q188:S188)</f>
        <v>3062.5234133699996</v>
      </c>
      <c r="Q188" s="89">
        <v>2323.01381885</v>
      </c>
      <c r="R188" s="89">
        <v>707.36376756000004</v>
      </c>
      <c r="S188" s="89">
        <v>32.145826960000001</v>
      </c>
      <c r="T188" s="89"/>
      <c r="U188" s="89"/>
      <c r="V188" s="89"/>
      <c r="W188" s="89"/>
      <c r="X188" s="89"/>
      <c r="Y188" s="89"/>
    </row>
    <row r="189" spans="1:25">
      <c r="A189" s="62">
        <v>45962</v>
      </c>
      <c r="B189" s="89">
        <v>34175.942600310002</v>
      </c>
      <c r="C189" s="89">
        <f t="shared" ref="C189" si="1105">I189+O189</f>
        <v>21099.943305979999</v>
      </c>
      <c r="D189" s="89">
        <f t="shared" ref="D189" si="1106">J189+P189</f>
        <v>13075.99929433</v>
      </c>
      <c r="E189" s="89">
        <f t="shared" ref="E189" si="1107">K189+Q189</f>
        <v>10380.796953020001</v>
      </c>
      <c r="F189" s="89">
        <f t="shared" ref="F189" si="1108">L189+R189</f>
        <v>2614.5858080600001</v>
      </c>
      <c r="G189" s="89">
        <f t="shared" ref="G189" si="1109">M189+S189</f>
        <v>80.616533250000003</v>
      </c>
      <c r="H189" s="89">
        <f t="shared" ref="H189" si="1110">SUM(I189:J189)</f>
        <v>26987.043739530003</v>
      </c>
      <c r="I189" s="89">
        <v>16936.728385660001</v>
      </c>
      <c r="J189" s="89">
        <f t="shared" ref="J189" si="1111">SUM(K189:M189)</f>
        <v>10050.315353870001</v>
      </c>
      <c r="K189" s="89">
        <v>8073.6333588300004</v>
      </c>
      <c r="L189" s="89">
        <v>1926.62238783</v>
      </c>
      <c r="M189" s="89">
        <v>50.059607210000003</v>
      </c>
      <c r="N189" s="89">
        <f t="shared" ref="N189" si="1112">SUM(O189:P189)</f>
        <v>7188.8988607799993</v>
      </c>
      <c r="O189" s="89">
        <v>4163.2149203199997</v>
      </c>
      <c r="P189" s="89">
        <f t="shared" ref="P189" si="1113">SUM(Q189:S189)</f>
        <v>3025.6839404599996</v>
      </c>
      <c r="Q189" s="89">
        <v>2307.1635941899999</v>
      </c>
      <c r="R189" s="89">
        <v>687.96342023</v>
      </c>
      <c r="S189" s="89">
        <v>30.55692604</v>
      </c>
      <c r="T189" s="89"/>
      <c r="U189" s="89"/>
      <c r="V189" s="89"/>
      <c r="W189" s="89"/>
      <c r="X189" s="89"/>
      <c r="Y189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8" t="s">
        <v>62</v>
      </c>
      <c r="B4" s="219"/>
      <c r="C4" s="83"/>
    </row>
    <row r="5" spans="1:23" ht="12.75" customHeight="1">
      <c r="A5" s="77" t="s">
        <v>231</v>
      </c>
    </row>
    <row r="6" spans="1:23" ht="12.75" customHeight="1">
      <c r="A6" s="238" t="s">
        <v>0</v>
      </c>
      <c r="B6" s="242" t="s">
        <v>1</v>
      </c>
      <c r="C6" s="246" t="s">
        <v>49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84" customFormat="1" ht="12.75" customHeight="1">
      <c r="A7" s="239"/>
      <c r="B7" s="243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49" t="s">
        <v>34</v>
      </c>
      <c r="T7" s="235" t="s">
        <v>33</v>
      </c>
    </row>
    <row r="8" spans="1:23" s="84" customFormat="1" ht="12.75" customHeight="1">
      <c r="A8" s="240"/>
      <c r="B8" s="244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50"/>
      <c r="T8" s="236"/>
    </row>
    <row r="9" spans="1:23" s="84" customFormat="1" ht="71.25" customHeight="1">
      <c r="A9" s="241"/>
      <c r="B9" s="245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257</v>
      </c>
      <c r="N9" s="237"/>
      <c r="O9" s="237"/>
      <c r="P9" s="237"/>
      <c r="Q9" s="237"/>
      <c r="R9" s="237"/>
      <c r="S9" s="251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 hidden="1" outlineLevel="1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 hidden="1" outlineLevel="1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 hidden="1" outlineLevel="1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 hidden="1" outlineLevel="1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 hidden="1" outlineLevel="1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 hidden="1" outlineLevel="1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 hidden="1" outlineLevel="1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 hidden="1" outlineLevel="1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 hidden="1" outlineLevel="1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 hidden="1" outlineLevel="1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 hidden="1" outlineLevel="1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 hidden="1" outlineLevel="1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 hidden="1" outlineLevel="1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  <row r="170" spans="1:23" hidden="1" outlineLevel="1">
      <c r="A170" s="62">
        <v>45383</v>
      </c>
      <c r="B170" s="120">
        <v>15432.241381520002</v>
      </c>
      <c r="C170" s="120">
        <v>6531.7216279000013</v>
      </c>
      <c r="D170" s="120">
        <v>132.46605245999999</v>
      </c>
      <c r="E170" s="120">
        <v>2815.1795301299999</v>
      </c>
      <c r="F170" s="120">
        <v>739.82482684000001</v>
      </c>
      <c r="G170" s="120">
        <v>91.723283439999989</v>
      </c>
      <c r="H170" s="120">
        <v>696.88816678000001</v>
      </c>
      <c r="I170" s="120">
        <v>2003.6701167900001</v>
      </c>
      <c r="J170" s="120">
        <v>320.60936773000003</v>
      </c>
      <c r="K170" s="120">
        <v>19.66069796</v>
      </c>
      <c r="L170" s="120">
        <v>325.01605886000004</v>
      </c>
      <c r="M170" s="120">
        <v>66.269461379999996</v>
      </c>
      <c r="N170" s="120">
        <v>324.60411964999997</v>
      </c>
      <c r="O170" s="120">
        <v>201.09410929999996</v>
      </c>
      <c r="P170" s="120">
        <v>288.03294150000005</v>
      </c>
      <c r="Q170" s="120">
        <v>68.108228449999999</v>
      </c>
      <c r="R170" s="120">
        <v>742.00944840000011</v>
      </c>
      <c r="S170" s="120">
        <v>25.234181879999998</v>
      </c>
      <c r="T170" s="120">
        <v>40.12916207</v>
      </c>
      <c r="U170" s="120"/>
      <c r="V170" s="120"/>
      <c r="W170" s="120"/>
    </row>
    <row r="171" spans="1:23" hidden="1" outlineLevel="1">
      <c r="A171" s="62">
        <v>45413</v>
      </c>
      <c r="B171" s="120">
        <v>15361.09672447</v>
      </c>
      <c r="C171" s="120">
        <v>6041.2047995399998</v>
      </c>
      <c r="D171" s="120">
        <v>133.60450304</v>
      </c>
      <c r="E171" s="120">
        <v>2902.5247404000002</v>
      </c>
      <c r="F171" s="120">
        <v>760.35590323999998</v>
      </c>
      <c r="G171" s="120">
        <v>93.908684109999996</v>
      </c>
      <c r="H171" s="120">
        <v>809.37968703000001</v>
      </c>
      <c r="I171" s="120">
        <v>1946.2102837399998</v>
      </c>
      <c r="J171" s="120">
        <v>501.92525964999993</v>
      </c>
      <c r="K171" s="120">
        <v>23.270292650000002</v>
      </c>
      <c r="L171" s="120">
        <v>373.54577532999997</v>
      </c>
      <c r="M171" s="120">
        <v>50.253506089999995</v>
      </c>
      <c r="N171" s="120">
        <v>338.13234003000002</v>
      </c>
      <c r="O171" s="120">
        <v>182.75836008999997</v>
      </c>
      <c r="P171" s="120">
        <v>272.60884046000001</v>
      </c>
      <c r="Q171" s="120">
        <v>69.891313420000003</v>
      </c>
      <c r="R171" s="120">
        <v>809.17784652</v>
      </c>
      <c r="S171" s="120">
        <v>14.372372020000002</v>
      </c>
      <c r="T171" s="120">
        <v>37.972217109999995</v>
      </c>
      <c r="U171" s="120"/>
      <c r="V171" s="120"/>
      <c r="W171" s="120"/>
    </row>
    <row r="172" spans="1:23" hidden="1" outlineLevel="1">
      <c r="A172" s="62">
        <v>45444</v>
      </c>
      <c r="B172" s="120">
        <v>14209.587111679997</v>
      </c>
      <c r="C172" s="120">
        <v>5612.7380648500002</v>
      </c>
      <c r="D172" s="120">
        <v>139.67613664999999</v>
      </c>
      <c r="E172" s="120">
        <v>2392.7764414399999</v>
      </c>
      <c r="F172" s="120">
        <v>585.11443322000002</v>
      </c>
      <c r="G172" s="120">
        <v>109.77814871999999</v>
      </c>
      <c r="H172" s="120">
        <v>628.51495965000004</v>
      </c>
      <c r="I172" s="120">
        <v>2166.2921114300002</v>
      </c>
      <c r="J172" s="120">
        <v>431.76348559999997</v>
      </c>
      <c r="K172" s="120">
        <v>26.114485400000003</v>
      </c>
      <c r="L172" s="120">
        <v>309.14671816999999</v>
      </c>
      <c r="M172" s="120">
        <v>46.280764160000004</v>
      </c>
      <c r="N172" s="120">
        <v>371.89609185</v>
      </c>
      <c r="O172" s="120">
        <v>183.91732844000001</v>
      </c>
      <c r="P172" s="120">
        <v>250.17808619000002</v>
      </c>
      <c r="Q172" s="120">
        <v>71.027928420000009</v>
      </c>
      <c r="R172" s="120">
        <v>836.46134958000005</v>
      </c>
      <c r="S172" s="120">
        <v>8.7238976900000011</v>
      </c>
      <c r="T172" s="120">
        <v>39.186680219999992</v>
      </c>
      <c r="U172" s="120"/>
      <c r="V172" s="120"/>
      <c r="W172" s="120"/>
    </row>
    <row r="173" spans="1:23" hidden="1" outlineLevel="1">
      <c r="A173" s="62">
        <v>45474</v>
      </c>
      <c r="B173" s="120">
        <v>14687.091280339999</v>
      </c>
      <c r="C173" s="120">
        <v>6049.0192687500003</v>
      </c>
      <c r="D173" s="120">
        <v>111.30676914</v>
      </c>
      <c r="E173" s="120">
        <v>2386.3845021400002</v>
      </c>
      <c r="F173" s="120">
        <v>498.37879648999996</v>
      </c>
      <c r="G173" s="120">
        <v>100.49935099999999</v>
      </c>
      <c r="H173" s="120">
        <v>728.37564714000018</v>
      </c>
      <c r="I173" s="120">
        <v>2285.1942877600004</v>
      </c>
      <c r="J173" s="120">
        <v>460.08933430999997</v>
      </c>
      <c r="K173" s="120">
        <v>25.443029960000001</v>
      </c>
      <c r="L173" s="120">
        <v>355.49207269999999</v>
      </c>
      <c r="M173" s="120">
        <v>56.182285200000003</v>
      </c>
      <c r="N173" s="120">
        <v>305.16517152</v>
      </c>
      <c r="O173" s="120">
        <v>178.18950421</v>
      </c>
      <c r="P173" s="120">
        <v>245.57326717000004</v>
      </c>
      <c r="Q173" s="120">
        <v>69.261585620000005</v>
      </c>
      <c r="R173" s="120">
        <v>784.8371912099999</v>
      </c>
      <c r="S173" s="120">
        <v>10.995183189999999</v>
      </c>
      <c r="T173" s="120">
        <v>36.704032829999996</v>
      </c>
      <c r="U173" s="120"/>
      <c r="V173" s="120"/>
      <c r="W173" s="120"/>
    </row>
    <row r="174" spans="1:23" hidden="1" outlineLevel="1">
      <c r="A174" s="62">
        <v>45505</v>
      </c>
      <c r="B174" s="120">
        <v>14095.848568640002</v>
      </c>
      <c r="C174" s="120">
        <v>5495.4753308700001</v>
      </c>
      <c r="D174" s="120">
        <v>104.80403812</v>
      </c>
      <c r="E174" s="120">
        <v>2490.7397843999997</v>
      </c>
      <c r="F174" s="120">
        <v>535.98950517000003</v>
      </c>
      <c r="G174" s="120">
        <v>109.28841843999999</v>
      </c>
      <c r="H174" s="120">
        <v>575.91345626999998</v>
      </c>
      <c r="I174" s="120">
        <v>2170.2495226299998</v>
      </c>
      <c r="J174" s="120">
        <v>430.22797481999999</v>
      </c>
      <c r="K174" s="120">
        <v>21.152130590000002</v>
      </c>
      <c r="L174" s="120">
        <v>398.02979045999996</v>
      </c>
      <c r="M174" s="120">
        <v>58.418910770000004</v>
      </c>
      <c r="N174" s="120">
        <v>318.8067686</v>
      </c>
      <c r="O174" s="120">
        <v>184.02361009000001</v>
      </c>
      <c r="P174" s="120">
        <v>246.99329151000001</v>
      </c>
      <c r="Q174" s="120">
        <v>72.341931790000004</v>
      </c>
      <c r="R174" s="120">
        <v>792.10406943999999</v>
      </c>
      <c r="S174" s="120">
        <v>13.25846598</v>
      </c>
      <c r="T174" s="120">
        <v>78.03156869</v>
      </c>
      <c r="U174" s="120"/>
      <c r="V174" s="120"/>
      <c r="W174" s="120"/>
    </row>
    <row r="175" spans="1:23" hidden="1" outlineLevel="1">
      <c r="A175" s="62">
        <v>45536</v>
      </c>
      <c r="B175" s="120">
        <v>13320.099894580002</v>
      </c>
      <c r="C175" s="120">
        <v>5346.2521439600005</v>
      </c>
      <c r="D175" s="120">
        <v>105.50123583</v>
      </c>
      <c r="E175" s="120">
        <v>2370.7174677599996</v>
      </c>
      <c r="F175" s="120">
        <v>464.08000880999998</v>
      </c>
      <c r="G175" s="120">
        <v>120.4474345</v>
      </c>
      <c r="H175" s="120">
        <v>459.82003853000003</v>
      </c>
      <c r="I175" s="120">
        <v>1915.2256623700002</v>
      </c>
      <c r="J175" s="120">
        <v>424.10080262000002</v>
      </c>
      <c r="K175" s="120">
        <v>18.360451100000002</v>
      </c>
      <c r="L175" s="120">
        <v>325.38985993</v>
      </c>
      <c r="M175" s="120">
        <v>56.905067639999999</v>
      </c>
      <c r="N175" s="120">
        <v>304.16393891000001</v>
      </c>
      <c r="O175" s="120">
        <v>183.79361557999999</v>
      </c>
      <c r="P175" s="120">
        <v>271.38684794000005</v>
      </c>
      <c r="Q175" s="120">
        <v>82.134068170000006</v>
      </c>
      <c r="R175" s="120">
        <v>813.43408260000001</v>
      </c>
      <c r="S175" s="120">
        <v>21.486498470000001</v>
      </c>
      <c r="T175" s="120">
        <v>36.900669860000001</v>
      </c>
      <c r="U175" s="120"/>
      <c r="V175" s="120"/>
      <c r="W175" s="120"/>
    </row>
    <row r="176" spans="1:23" hidden="1" outlineLevel="1">
      <c r="A176" s="62">
        <v>45566</v>
      </c>
      <c r="B176" s="120">
        <v>14279.885520039999</v>
      </c>
      <c r="C176" s="120">
        <v>5562.0605959200002</v>
      </c>
      <c r="D176" s="120">
        <v>110.80882851999999</v>
      </c>
      <c r="E176" s="120">
        <v>2429.8707587100002</v>
      </c>
      <c r="F176" s="120">
        <v>513.77061571000002</v>
      </c>
      <c r="G176" s="120">
        <v>127.77502034000001</v>
      </c>
      <c r="H176" s="120">
        <v>803.32472904999997</v>
      </c>
      <c r="I176" s="120">
        <v>1983.6030416099998</v>
      </c>
      <c r="J176" s="120">
        <v>418.18152157999998</v>
      </c>
      <c r="K176" s="120">
        <v>21.225936610000002</v>
      </c>
      <c r="L176" s="120">
        <v>398.49093524</v>
      </c>
      <c r="M176" s="120">
        <v>57.462290209999999</v>
      </c>
      <c r="N176" s="120">
        <v>471.60033847</v>
      </c>
      <c r="O176" s="120">
        <v>187.87181931000001</v>
      </c>
      <c r="P176" s="120">
        <v>312.92948953000007</v>
      </c>
      <c r="Q176" s="120">
        <v>80.716431819999997</v>
      </c>
      <c r="R176" s="120">
        <v>749.37431263999997</v>
      </c>
      <c r="S176" s="120">
        <v>17.019569529999998</v>
      </c>
      <c r="T176" s="120">
        <v>33.799285240000003</v>
      </c>
      <c r="U176" s="120"/>
      <c r="V176" s="120"/>
      <c r="W176" s="120"/>
    </row>
    <row r="177" spans="1:23">
      <c r="A177" s="62">
        <v>45597</v>
      </c>
      <c r="B177" s="120">
        <v>14398.664355060002</v>
      </c>
      <c r="C177" s="120">
        <v>5826.3915668299996</v>
      </c>
      <c r="D177" s="120">
        <v>108.73383838999999</v>
      </c>
      <c r="E177" s="120">
        <v>2382.66302662</v>
      </c>
      <c r="F177" s="120">
        <v>536.19444918999989</v>
      </c>
      <c r="G177" s="120">
        <v>138.88853638000003</v>
      </c>
      <c r="H177" s="120">
        <v>610.89010084999995</v>
      </c>
      <c r="I177" s="120">
        <v>2064.8993735099998</v>
      </c>
      <c r="J177" s="120">
        <v>391.31097868999996</v>
      </c>
      <c r="K177" s="120">
        <v>20.206294790000001</v>
      </c>
      <c r="L177" s="120">
        <v>309.01232936999997</v>
      </c>
      <c r="M177" s="120">
        <v>58.325039459999992</v>
      </c>
      <c r="N177" s="120">
        <v>450.59881540000003</v>
      </c>
      <c r="O177" s="120">
        <v>236.26500455000001</v>
      </c>
      <c r="P177" s="120">
        <v>347.29359363000003</v>
      </c>
      <c r="Q177" s="120">
        <v>81.470492919999998</v>
      </c>
      <c r="R177" s="120">
        <v>790.45840958000008</v>
      </c>
      <c r="S177" s="120">
        <v>10.285173220000003</v>
      </c>
      <c r="T177" s="120">
        <v>34.777331680000003</v>
      </c>
      <c r="U177" s="120"/>
      <c r="V177" s="120"/>
      <c r="W177" s="120"/>
    </row>
    <row r="178" spans="1:23">
      <c r="A178" s="62">
        <v>45627</v>
      </c>
      <c r="B178" s="120">
        <v>14728.518802189999</v>
      </c>
      <c r="C178" s="120">
        <v>5470.4065864599997</v>
      </c>
      <c r="D178" s="120">
        <v>104.37766154000001</v>
      </c>
      <c r="E178" s="120">
        <v>2599.1403980499999</v>
      </c>
      <c r="F178" s="120">
        <v>520.41728447000003</v>
      </c>
      <c r="G178" s="120">
        <v>138.79312858999998</v>
      </c>
      <c r="H178" s="120">
        <v>630.43134149000002</v>
      </c>
      <c r="I178" s="120">
        <v>2419.5186873100001</v>
      </c>
      <c r="J178" s="120">
        <v>471.78643489000001</v>
      </c>
      <c r="K178" s="120">
        <v>23.05252956</v>
      </c>
      <c r="L178" s="120">
        <v>361.43784840000001</v>
      </c>
      <c r="M178" s="120">
        <v>61.88746759</v>
      </c>
      <c r="N178" s="120">
        <v>416.3571154</v>
      </c>
      <c r="O178" s="120">
        <v>253.70524549000001</v>
      </c>
      <c r="P178" s="120">
        <v>407.64079893000002</v>
      </c>
      <c r="Q178" s="120">
        <v>76.121799180000011</v>
      </c>
      <c r="R178" s="120">
        <v>730.58300467000004</v>
      </c>
      <c r="S178" s="120">
        <v>8.5412450300000007</v>
      </c>
      <c r="T178" s="120">
        <v>34.320225139999998</v>
      </c>
      <c r="U178" s="120"/>
      <c r="V178" s="120"/>
      <c r="W178" s="120"/>
    </row>
    <row r="179" spans="1:23">
      <c r="A179" s="62">
        <v>45658</v>
      </c>
      <c r="B179" s="120">
        <v>14542.2560495</v>
      </c>
      <c r="C179" s="120">
        <v>5926.4469550900003</v>
      </c>
      <c r="D179" s="120">
        <v>104.27542547</v>
      </c>
      <c r="E179" s="120">
        <v>2512.3219428300004</v>
      </c>
      <c r="F179" s="120">
        <v>664.34678655000005</v>
      </c>
      <c r="G179" s="120">
        <v>144.49411813999998</v>
      </c>
      <c r="H179" s="120">
        <v>571.8563484</v>
      </c>
      <c r="I179" s="120">
        <v>2044.06021111</v>
      </c>
      <c r="J179" s="120">
        <v>437.19314112000006</v>
      </c>
      <c r="K179" s="120">
        <v>22.284553100000004</v>
      </c>
      <c r="L179" s="120">
        <v>373.55831676000003</v>
      </c>
      <c r="M179" s="120">
        <v>61.503942020000004</v>
      </c>
      <c r="N179" s="120">
        <v>389.21908739999998</v>
      </c>
      <c r="O179" s="120">
        <v>233.81216153000003</v>
      </c>
      <c r="P179" s="120">
        <v>419.07562645000007</v>
      </c>
      <c r="Q179" s="120">
        <v>81.103050749999994</v>
      </c>
      <c r="R179" s="120">
        <v>485.12382635</v>
      </c>
      <c r="S179" s="120">
        <v>40.827522930000001</v>
      </c>
      <c r="T179" s="120">
        <v>30.753033500000001</v>
      </c>
      <c r="U179" s="120"/>
      <c r="V179" s="120"/>
      <c r="W179" s="120"/>
    </row>
    <row r="180" spans="1:23">
      <c r="A180" s="62">
        <v>45689</v>
      </c>
      <c r="B180" s="120">
        <v>14758.910327310001</v>
      </c>
      <c r="C180" s="120">
        <v>6349.5106483999989</v>
      </c>
      <c r="D180" s="120">
        <v>114.38876363999999</v>
      </c>
      <c r="E180" s="120">
        <v>2437.8000350100001</v>
      </c>
      <c r="F180" s="120">
        <v>563.75640129999988</v>
      </c>
      <c r="G180" s="120">
        <v>149.43249359999999</v>
      </c>
      <c r="H180" s="120">
        <v>541.13327951999997</v>
      </c>
      <c r="I180" s="120">
        <v>1729.0713223700002</v>
      </c>
      <c r="J180" s="120">
        <v>497.47958454000002</v>
      </c>
      <c r="K180" s="120">
        <v>20.47248982</v>
      </c>
      <c r="L180" s="120">
        <v>396.28197129999995</v>
      </c>
      <c r="M180" s="120">
        <v>60.389072520000006</v>
      </c>
      <c r="N180" s="120">
        <v>337.02012096999999</v>
      </c>
      <c r="O180" s="120">
        <v>233.25337927999999</v>
      </c>
      <c r="P180" s="120">
        <v>495.34097163000001</v>
      </c>
      <c r="Q180" s="120">
        <v>81.788638669999997</v>
      </c>
      <c r="R180" s="120">
        <v>665.91771271999994</v>
      </c>
      <c r="S180" s="120">
        <v>56.26592543000001</v>
      </c>
      <c r="T180" s="120">
        <v>29.607516589999999</v>
      </c>
      <c r="U180" s="120"/>
      <c r="V180" s="120"/>
      <c r="W180" s="120"/>
    </row>
    <row r="181" spans="1:23">
      <c r="A181" s="62">
        <v>45717</v>
      </c>
      <c r="B181" s="120">
        <v>15742.700013699998</v>
      </c>
      <c r="C181" s="120">
        <v>7440.5236649600001</v>
      </c>
      <c r="D181" s="120">
        <v>126.97662446999999</v>
      </c>
      <c r="E181" s="120">
        <v>2379.7368424199999</v>
      </c>
      <c r="F181" s="120">
        <v>623.43587721000017</v>
      </c>
      <c r="G181" s="120">
        <v>165.02837255</v>
      </c>
      <c r="H181" s="120">
        <v>522.71749997000006</v>
      </c>
      <c r="I181" s="120">
        <v>1852.30189999</v>
      </c>
      <c r="J181" s="120">
        <v>491.40228998000003</v>
      </c>
      <c r="K181" s="120">
        <v>21.164877880000002</v>
      </c>
      <c r="L181" s="120">
        <v>393.59338075000005</v>
      </c>
      <c r="M181" s="120">
        <v>60.399943900000011</v>
      </c>
      <c r="N181" s="120">
        <v>269.92703388000001</v>
      </c>
      <c r="O181" s="120">
        <v>185.94099401999998</v>
      </c>
      <c r="P181" s="120">
        <v>481.16377856000003</v>
      </c>
      <c r="Q181" s="120">
        <v>86.79989900999999</v>
      </c>
      <c r="R181" s="120">
        <v>598.86047399999995</v>
      </c>
      <c r="S181" s="120">
        <v>14.86353078</v>
      </c>
      <c r="T181" s="120">
        <v>27.86302937</v>
      </c>
      <c r="U181" s="120"/>
      <c r="V181" s="120"/>
      <c r="W181" s="120"/>
    </row>
    <row r="182" spans="1:23">
      <c r="A182" s="62">
        <v>45748</v>
      </c>
      <c r="B182" s="120">
        <v>15636.481402399999</v>
      </c>
      <c r="C182" s="120">
        <v>6848.3045727000008</v>
      </c>
      <c r="D182" s="120">
        <v>136.51873884999998</v>
      </c>
      <c r="E182" s="120">
        <v>2865.8034110500002</v>
      </c>
      <c r="F182" s="120">
        <v>621.26929626999993</v>
      </c>
      <c r="G182" s="120">
        <v>164.79767428</v>
      </c>
      <c r="H182" s="120">
        <v>482.83703870999994</v>
      </c>
      <c r="I182" s="120">
        <v>1845.44697314</v>
      </c>
      <c r="J182" s="120">
        <v>509.04303432999995</v>
      </c>
      <c r="K182" s="120">
        <v>19.311491069999999</v>
      </c>
      <c r="L182" s="120">
        <v>383.23318953999996</v>
      </c>
      <c r="M182" s="120">
        <v>57.855756110000002</v>
      </c>
      <c r="N182" s="120">
        <v>257.47430694000002</v>
      </c>
      <c r="O182" s="120">
        <v>177.72383329000002</v>
      </c>
      <c r="P182" s="120">
        <v>517.10414173000004</v>
      </c>
      <c r="Q182" s="120">
        <v>88.490866110000013</v>
      </c>
      <c r="R182" s="120">
        <v>614.10604079999996</v>
      </c>
      <c r="S182" s="120">
        <v>18.478235590000001</v>
      </c>
      <c r="T182" s="120">
        <v>28.68280189</v>
      </c>
      <c r="U182" s="120"/>
      <c r="V182" s="120"/>
      <c r="W182" s="120"/>
    </row>
    <row r="183" spans="1:23">
      <c r="A183" s="62">
        <v>45778</v>
      </c>
      <c r="B183" s="120">
        <v>16245.739122209998</v>
      </c>
      <c r="C183" s="120">
        <v>7068.5839657500001</v>
      </c>
      <c r="D183" s="120">
        <v>126.80985464</v>
      </c>
      <c r="E183" s="120">
        <v>2811.00587662</v>
      </c>
      <c r="F183" s="120">
        <v>709.10181585999999</v>
      </c>
      <c r="G183" s="120">
        <v>181.44980358000001</v>
      </c>
      <c r="H183" s="120">
        <v>557.08695127999999</v>
      </c>
      <c r="I183" s="120">
        <v>1994.0588865000002</v>
      </c>
      <c r="J183" s="120">
        <v>516.13112990000002</v>
      </c>
      <c r="K183" s="120">
        <v>21.302941550000003</v>
      </c>
      <c r="L183" s="120">
        <v>375.72409735000002</v>
      </c>
      <c r="M183" s="120">
        <v>61.153822759999997</v>
      </c>
      <c r="N183" s="120">
        <v>254.46131080999999</v>
      </c>
      <c r="O183" s="120">
        <v>253.68387263000002</v>
      </c>
      <c r="P183" s="120">
        <v>556.42522321000001</v>
      </c>
      <c r="Q183" s="120">
        <v>82.582914750000015</v>
      </c>
      <c r="R183" s="120">
        <v>629.36360481999998</v>
      </c>
      <c r="S183" s="120">
        <v>17.453319790000002</v>
      </c>
      <c r="T183" s="120">
        <v>29.359730409999997</v>
      </c>
      <c r="U183" s="120"/>
      <c r="V183" s="120"/>
      <c r="W183" s="120"/>
    </row>
    <row r="184" spans="1:23">
      <c r="A184" s="62">
        <v>45809</v>
      </c>
      <c r="B184" s="120">
        <v>16210.662136929997</v>
      </c>
      <c r="C184" s="120">
        <v>6838.7535141900007</v>
      </c>
      <c r="D184" s="120">
        <v>141.37501248000001</v>
      </c>
      <c r="E184" s="120">
        <v>2998.5402397600001</v>
      </c>
      <c r="F184" s="120">
        <v>789.66441644999998</v>
      </c>
      <c r="G184" s="120">
        <v>178.62753835000001</v>
      </c>
      <c r="H184" s="120">
        <v>561.92427625999994</v>
      </c>
      <c r="I184" s="120">
        <v>1916.0994135399999</v>
      </c>
      <c r="J184" s="120">
        <v>484.31110476999999</v>
      </c>
      <c r="K184" s="120">
        <v>23.236400160000002</v>
      </c>
      <c r="L184" s="120">
        <v>323.70480485000002</v>
      </c>
      <c r="M184" s="120">
        <v>60.132421280000003</v>
      </c>
      <c r="N184" s="120">
        <v>281.01230927</v>
      </c>
      <c r="O184" s="120">
        <v>288.25025787999999</v>
      </c>
      <c r="P184" s="120">
        <v>552.50189184999999</v>
      </c>
      <c r="Q184" s="120">
        <v>80.680360690000001</v>
      </c>
      <c r="R184" s="120">
        <v>644.46215111999993</v>
      </c>
      <c r="S184" s="120">
        <v>15.984884709999999</v>
      </c>
      <c r="T184" s="120">
        <v>31.401139319999999</v>
      </c>
      <c r="U184" s="120"/>
      <c r="V184" s="120"/>
      <c r="W184" s="120"/>
    </row>
    <row r="185" spans="1:23">
      <c r="A185" s="62">
        <v>45839</v>
      </c>
      <c r="B185" s="120">
        <v>15458.368388590001</v>
      </c>
      <c r="C185" s="120">
        <v>6239.15391413</v>
      </c>
      <c r="D185" s="120">
        <v>136.42846338999999</v>
      </c>
      <c r="E185" s="120">
        <v>3129.2979469300003</v>
      </c>
      <c r="F185" s="120">
        <v>659.47112403999995</v>
      </c>
      <c r="G185" s="120">
        <v>190.28481389999999</v>
      </c>
      <c r="H185" s="120">
        <v>615.76074735999998</v>
      </c>
      <c r="I185" s="120">
        <v>1808.33783769</v>
      </c>
      <c r="J185" s="120">
        <v>317.72763017</v>
      </c>
      <c r="K185" s="120">
        <v>23.371951800000001</v>
      </c>
      <c r="L185" s="120">
        <v>280.90248574999998</v>
      </c>
      <c r="M185" s="120">
        <v>72.379575499999987</v>
      </c>
      <c r="N185" s="120">
        <v>345.89172640999999</v>
      </c>
      <c r="O185" s="120">
        <v>302.39220370999993</v>
      </c>
      <c r="P185" s="120">
        <v>581.03713864999997</v>
      </c>
      <c r="Q185" s="120">
        <v>78.265934929999986</v>
      </c>
      <c r="R185" s="120">
        <v>636.50912320000009</v>
      </c>
      <c r="S185" s="120">
        <v>8.31449353</v>
      </c>
      <c r="T185" s="120">
        <v>32.841277499999997</v>
      </c>
      <c r="U185" s="120"/>
      <c r="V185" s="120"/>
      <c r="W185" s="120"/>
    </row>
    <row r="186" spans="1:23">
      <c r="A186" s="62">
        <v>45870</v>
      </c>
      <c r="B186" s="120">
        <v>15842.030514169997</v>
      </c>
      <c r="C186" s="120">
        <v>6265.8897916799997</v>
      </c>
      <c r="D186" s="120">
        <v>175.78742862999999</v>
      </c>
      <c r="E186" s="120">
        <v>2916.651979929999</v>
      </c>
      <c r="F186" s="120">
        <v>927.74214611000002</v>
      </c>
      <c r="G186" s="120">
        <v>196.15165350999999</v>
      </c>
      <c r="H186" s="120">
        <v>665.01643480999996</v>
      </c>
      <c r="I186" s="120">
        <v>1967.05305965</v>
      </c>
      <c r="J186" s="120">
        <v>315.60622812999998</v>
      </c>
      <c r="K186" s="120">
        <v>22.514686680000001</v>
      </c>
      <c r="L186" s="120">
        <v>324.04908239999997</v>
      </c>
      <c r="M186" s="120">
        <v>73.679803820000004</v>
      </c>
      <c r="N186" s="120">
        <v>371.62561097999998</v>
      </c>
      <c r="O186" s="120">
        <v>279.2438037</v>
      </c>
      <c r="P186" s="120">
        <v>597.71079050999992</v>
      </c>
      <c r="Q186" s="120">
        <v>81.375690030000001</v>
      </c>
      <c r="R186" s="120">
        <v>622.24155375999999</v>
      </c>
      <c r="S186" s="120">
        <v>7.1784166699999998</v>
      </c>
      <c r="T186" s="120">
        <v>32.512353169999997</v>
      </c>
      <c r="U186" s="120"/>
      <c r="V186" s="120"/>
      <c r="W186" s="120"/>
    </row>
    <row r="187" spans="1:23">
      <c r="A187" s="62">
        <v>45901</v>
      </c>
      <c r="B187" s="120">
        <v>15981.745881529996</v>
      </c>
      <c r="C187" s="120">
        <v>6568.9676917300003</v>
      </c>
      <c r="D187" s="120">
        <v>186.90245421</v>
      </c>
      <c r="E187" s="120">
        <v>2878.5451836300003</v>
      </c>
      <c r="F187" s="120">
        <v>498.86081491000004</v>
      </c>
      <c r="G187" s="120">
        <v>199.98665744999997</v>
      </c>
      <c r="H187" s="120">
        <v>571.47354416000007</v>
      </c>
      <c r="I187" s="120">
        <v>2148.4800722999998</v>
      </c>
      <c r="J187" s="120">
        <v>333.38305497000005</v>
      </c>
      <c r="K187" s="120">
        <v>24.40426411</v>
      </c>
      <c r="L187" s="120">
        <v>329.98604162999999</v>
      </c>
      <c r="M187" s="120">
        <v>73.533933949999991</v>
      </c>
      <c r="N187" s="120">
        <v>480.55349559000001</v>
      </c>
      <c r="O187" s="120">
        <v>348.24168019000001</v>
      </c>
      <c r="P187" s="120">
        <v>568.2580655700001</v>
      </c>
      <c r="Q187" s="120">
        <v>89.124589419999992</v>
      </c>
      <c r="R187" s="120">
        <v>631.58384926999997</v>
      </c>
      <c r="S187" s="120">
        <v>10.30946563</v>
      </c>
      <c r="T187" s="120">
        <v>39.151022810000001</v>
      </c>
      <c r="U187" s="120"/>
      <c r="V187" s="120"/>
      <c r="W187" s="120"/>
    </row>
    <row r="188" spans="1:23">
      <c r="A188" s="62">
        <v>45931</v>
      </c>
      <c r="B188" s="120">
        <v>16417.656600510003</v>
      </c>
      <c r="C188" s="120">
        <v>6350.7218628700011</v>
      </c>
      <c r="D188" s="120">
        <v>175.17608797</v>
      </c>
      <c r="E188" s="120">
        <v>3332.1125105300002</v>
      </c>
      <c r="F188" s="120">
        <v>371.01128454000002</v>
      </c>
      <c r="G188" s="120">
        <v>243.55060415000003</v>
      </c>
      <c r="H188" s="120">
        <v>616.97031481999989</v>
      </c>
      <c r="I188" s="120">
        <v>2294.3108869599996</v>
      </c>
      <c r="J188" s="120">
        <v>339.56139204000004</v>
      </c>
      <c r="K188" s="120">
        <v>24.327546030000001</v>
      </c>
      <c r="L188" s="120">
        <v>328.17302888</v>
      </c>
      <c r="M188" s="120">
        <v>80.62646629000001</v>
      </c>
      <c r="N188" s="120">
        <v>653.09774166000011</v>
      </c>
      <c r="O188" s="120">
        <v>268.13970770999998</v>
      </c>
      <c r="P188" s="120">
        <v>544.32161115000008</v>
      </c>
      <c r="Q188" s="120">
        <v>90.448800360000007</v>
      </c>
      <c r="R188" s="120">
        <v>641.21019840000008</v>
      </c>
      <c r="S188" s="120">
        <v>11.537359189999998</v>
      </c>
      <c r="T188" s="120">
        <v>52.359196959999991</v>
      </c>
      <c r="U188" s="120"/>
      <c r="V188" s="120"/>
      <c r="W188" s="120"/>
    </row>
    <row r="189" spans="1:23">
      <c r="A189" s="62">
        <v>45962</v>
      </c>
      <c r="B189" s="120">
        <v>16424.218310140001</v>
      </c>
      <c r="C189" s="120">
        <v>6502.2318805000004</v>
      </c>
      <c r="D189" s="120">
        <v>153.30552976999999</v>
      </c>
      <c r="E189" s="120">
        <v>2969.1499733299997</v>
      </c>
      <c r="F189" s="120">
        <v>419.06266893000009</v>
      </c>
      <c r="G189" s="120">
        <v>241.06890364</v>
      </c>
      <c r="H189" s="120">
        <v>784.71840109999994</v>
      </c>
      <c r="I189" s="120">
        <v>2217.6844388699997</v>
      </c>
      <c r="J189" s="120">
        <v>364.60428651000007</v>
      </c>
      <c r="K189" s="120">
        <v>26.4273509</v>
      </c>
      <c r="L189" s="120">
        <v>337.35078331</v>
      </c>
      <c r="M189" s="120">
        <v>79.352255450000015</v>
      </c>
      <c r="N189" s="120">
        <v>694.13400949000004</v>
      </c>
      <c r="O189" s="120">
        <v>307.20070364000003</v>
      </c>
      <c r="P189" s="120">
        <v>537.39242559000002</v>
      </c>
      <c r="Q189" s="120">
        <v>89.284244089999987</v>
      </c>
      <c r="R189" s="120">
        <v>638.91081508000002</v>
      </c>
      <c r="S189" s="120">
        <v>12.281710209999998</v>
      </c>
      <c r="T189" s="120">
        <v>50.057929729999998</v>
      </c>
      <c r="U189" s="120"/>
      <c r="V189" s="120"/>
      <c r="W189" s="120"/>
    </row>
  </sheetData>
  <mergeCells count="22">
    <mergeCell ref="A3:L3"/>
    <mergeCell ref="P7:P9"/>
    <mergeCell ref="Q7:Q9"/>
    <mergeCell ref="R7:R9"/>
    <mergeCell ref="S7:S9"/>
    <mergeCell ref="N7:N9"/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hidden="1" outlineLevel="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 hidden="1" outlineLevel="1" collapsed="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 hidden="1" outlineLevel="1" collapsed="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 hidden="1" outlineLevel="1" collapsed="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 hidden="1" outlineLevel="1" collapsed="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 hidden="1" outlineLevel="1" collapsed="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 hidden="1" outlineLevel="1" collapsed="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 hidden="1" outlineLevel="1" collapsed="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 hidden="1" outlineLevel="1" collapsed="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 hidden="1" outlineLevel="1" collapsed="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 hidden="1" outlineLevel="1" collapsed="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 hidden="1" outlineLevel="1" collapsed="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 hidden="1" outlineLevel="1" collapsed="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  <row r="170" spans="1:31" hidden="1" outlineLevel="1" collapsed="1">
      <c r="A170" s="62">
        <v>45383</v>
      </c>
      <c r="B170" s="74">
        <v>20.305499999999999</v>
      </c>
      <c r="C170" s="74">
        <v>19.020800000000001</v>
      </c>
      <c r="D170" s="74">
        <v>20.418600000000001</v>
      </c>
      <c r="E170" s="74">
        <v>19.226400000000002</v>
      </c>
      <c r="F170" s="74">
        <v>21.094899999999999</v>
      </c>
      <c r="G170" s="74">
        <v>6.8479999999999999</v>
      </c>
      <c r="H170" s="74">
        <v>20.811</v>
      </c>
      <c r="I170" s="74">
        <v>19.020800000000001</v>
      </c>
      <c r="J170" s="74">
        <v>20.974900000000002</v>
      </c>
      <c r="K170" s="74">
        <v>19.393799999999999</v>
      </c>
      <c r="L170" s="74">
        <v>21.534099999999999</v>
      </c>
      <c r="M170" s="74">
        <v>25.08</v>
      </c>
      <c r="N170" s="74">
        <v>6.3989000000000003</v>
      </c>
      <c r="O170" s="74">
        <v>0</v>
      </c>
      <c r="P170" s="74">
        <v>6.3989000000000003</v>
      </c>
      <c r="Q170" s="74">
        <v>8.2619000000000007</v>
      </c>
      <c r="R170" s="74">
        <v>6.5227000000000004</v>
      </c>
      <c r="S170" s="74">
        <v>5.64</v>
      </c>
      <c r="T170" s="74">
        <v>7.1261999999999999</v>
      </c>
      <c r="U170" s="74">
        <v>0</v>
      </c>
      <c r="V170" s="74">
        <v>7.1261999999999999</v>
      </c>
      <c r="W170" s="74">
        <v>8.7234999999999996</v>
      </c>
      <c r="X170" s="74">
        <v>6.75</v>
      </c>
      <c r="Y170" s="74">
        <v>0</v>
      </c>
      <c r="Z170" s="74">
        <v>5.7229999999999999</v>
      </c>
      <c r="AA170" s="74">
        <v>0</v>
      </c>
      <c r="AB170" s="74">
        <v>5.7229999999999999</v>
      </c>
      <c r="AC170" s="74">
        <v>3.7</v>
      </c>
      <c r="AD170" s="74">
        <v>6</v>
      </c>
      <c r="AE170" s="74">
        <v>5.64</v>
      </c>
    </row>
    <row r="171" spans="1:31" hidden="1" outlineLevel="1" collapsed="1">
      <c r="A171" s="62">
        <v>45413</v>
      </c>
      <c r="B171" s="74">
        <v>19.499500000000001</v>
      </c>
      <c r="C171" s="74">
        <v>19.707000000000001</v>
      </c>
      <c r="D171" s="74">
        <v>19.4329</v>
      </c>
      <c r="E171" s="74">
        <v>19.005700000000001</v>
      </c>
      <c r="F171" s="74">
        <v>20.310099999999998</v>
      </c>
      <c r="G171" s="74">
        <v>20.86</v>
      </c>
      <c r="H171" s="74">
        <v>19.7361</v>
      </c>
      <c r="I171" s="74">
        <v>19.707000000000001</v>
      </c>
      <c r="J171" s="74">
        <v>19.745699999999999</v>
      </c>
      <c r="K171" s="74">
        <v>19.2545</v>
      </c>
      <c r="L171" s="74">
        <v>20.782599999999999</v>
      </c>
      <c r="M171" s="74">
        <v>20.86</v>
      </c>
      <c r="N171" s="74">
        <v>6.8404999999999996</v>
      </c>
      <c r="O171" s="74">
        <v>0</v>
      </c>
      <c r="P171" s="74">
        <v>6.8404999999999996</v>
      </c>
      <c r="Q171" s="74">
        <v>7.1562999999999999</v>
      </c>
      <c r="R171" s="74">
        <v>6.4150999999999998</v>
      </c>
      <c r="S171" s="74" t="s">
        <v>127</v>
      </c>
      <c r="T171" s="74">
        <v>7.0380000000000003</v>
      </c>
      <c r="U171" s="74">
        <v>0</v>
      </c>
      <c r="V171" s="74">
        <v>7.0380000000000003</v>
      </c>
      <c r="W171" s="74">
        <v>7.1562999999999999</v>
      </c>
      <c r="X171" s="74">
        <v>6.75</v>
      </c>
      <c r="Y171" s="74">
        <v>0</v>
      </c>
      <c r="Z171" s="74">
        <v>6</v>
      </c>
      <c r="AA171" s="74">
        <v>0</v>
      </c>
      <c r="AB171" s="74">
        <v>6</v>
      </c>
      <c r="AC171" s="74">
        <v>0</v>
      </c>
      <c r="AD171" s="74">
        <v>6</v>
      </c>
      <c r="AE171" s="74">
        <v>0</v>
      </c>
    </row>
    <row r="172" spans="1:31" hidden="1" outlineLevel="1" collapsed="1">
      <c r="A172" s="62">
        <v>45444</v>
      </c>
      <c r="B172" s="74">
        <v>19.141100000000002</v>
      </c>
      <c r="C172" s="74">
        <v>18.931999999999999</v>
      </c>
      <c r="D172" s="74">
        <v>19.201599999999999</v>
      </c>
      <c r="E172" s="74">
        <v>18.191700000000001</v>
      </c>
      <c r="F172" s="74">
        <v>19.878599999999999</v>
      </c>
      <c r="G172" s="74">
        <v>20.498699999999999</v>
      </c>
      <c r="H172" s="74">
        <v>19.2165</v>
      </c>
      <c r="I172" s="74">
        <v>18.931999999999999</v>
      </c>
      <c r="J172" s="74">
        <v>19.299299999999999</v>
      </c>
      <c r="K172" s="74">
        <v>18.2849</v>
      </c>
      <c r="L172" s="74">
        <v>19.980399999999999</v>
      </c>
      <c r="M172" s="74">
        <v>20.498699999999999</v>
      </c>
      <c r="N172" s="74">
        <v>6.6433999999999997</v>
      </c>
      <c r="O172" s="74">
        <v>0</v>
      </c>
      <c r="P172" s="74">
        <v>6.6433999999999997</v>
      </c>
      <c r="Q172" s="74">
        <v>7.4257999999999997</v>
      </c>
      <c r="R172" s="74">
        <v>6</v>
      </c>
      <c r="S172" s="74" t="s">
        <v>127</v>
      </c>
      <c r="T172" s="74">
        <v>7.4257999999999997</v>
      </c>
      <c r="U172" s="74">
        <v>0</v>
      </c>
      <c r="V172" s="74">
        <v>7.4257999999999997</v>
      </c>
      <c r="W172" s="74">
        <v>7.4257999999999997</v>
      </c>
      <c r="X172" s="74">
        <v>0</v>
      </c>
      <c r="Y172" s="74">
        <v>0</v>
      </c>
      <c r="Z172" s="74">
        <v>6</v>
      </c>
      <c r="AA172" s="74">
        <v>0</v>
      </c>
      <c r="AB172" s="74">
        <v>6</v>
      </c>
      <c r="AC172" s="74">
        <v>0</v>
      </c>
      <c r="AD172" s="74">
        <v>6</v>
      </c>
      <c r="AE172" s="74">
        <v>0</v>
      </c>
    </row>
    <row r="173" spans="1:31" hidden="1" outlineLevel="1" collapsed="1">
      <c r="A173" s="62">
        <v>45474</v>
      </c>
      <c r="B173" s="74">
        <v>19.038900000000002</v>
      </c>
      <c r="C173" s="74">
        <v>18.755800000000001</v>
      </c>
      <c r="D173" s="74">
        <v>19.067900000000002</v>
      </c>
      <c r="E173" s="74">
        <v>16.1221</v>
      </c>
      <c r="F173" s="74">
        <v>20.0364</v>
      </c>
      <c r="G173" s="74">
        <v>23.08</v>
      </c>
      <c r="H173" s="74">
        <v>19.735299999999999</v>
      </c>
      <c r="I173" s="74">
        <v>18.755800000000001</v>
      </c>
      <c r="J173" s="74">
        <v>19.841899999999999</v>
      </c>
      <c r="K173" s="74">
        <v>16.395199999999999</v>
      </c>
      <c r="L173" s="74">
        <v>21.032299999999999</v>
      </c>
      <c r="M173" s="74">
        <v>23.08</v>
      </c>
      <c r="N173" s="74">
        <v>6.8407</v>
      </c>
      <c r="O173" s="74">
        <v>0</v>
      </c>
      <c r="P173" s="74">
        <v>6.8407</v>
      </c>
      <c r="Q173" s="74">
        <v>6.8205</v>
      </c>
      <c r="R173" s="74">
        <v>6.8434999999999997</v>
      </c>
      <c r="S173" s="74" t="s">
        <v>127</v>
      </c>
      <c r="T173" s="74">
        <v>6.8456999999999999</v>
      </c>
      <c r="U173" s="74">
        <v>0</v>
      </c>
      <c r="V173" s="74">
        <v>6.8456999999999999</v>
      </c>
      <c r="W173" s="74">
        <v>6.8205</v>
      </c>
      <c r="X173" s="74">
        <v>6.8491999999999997</v>
      </c>
      <c r="Y173" s="74">
        <v>0</v>
      </c>
      <c r="Z173" s="74">
        <v>6.4207999999999998</v>
      </c>
      <c r="AA173" s="74">
        <v>0</v>
      </c>
      <c r="AB173" s="74">
        <v>6.4207999999999998</v>
      </c>
      <c r="AC173" s="74">
        <v>0</v>
      </c>
      <c r="AD173" s="74">
        <v>6.4207999999999998</v>
      </c>
      <c r="AE173" s="74">
        <v>0</v>
      </c>
    </row>
    <row r="174" spans="1:31" hidden="1" outlineLevel="1" collapsed="1">
      <c r="A174" s="62">
        <v>45505</v>
      </c>
      <c r="B174" s="74">
        <v>17.394400000000001</v>
      </c>
      <c r="C174" s="74">
        <v>18.975899999999999</v>
      </c>
      <c r="D174" s="74">
        <v>16.981400000000001</v>
      </c>
      <c r="E174" s="74">
        <v>16.193100000000001</v>
      </c>
      <c r="F174" s="74">
        <v>18.775500000000001</v>
      </c>
      <c r="G174" s="74">
        <v>6.577</v>
      </c>
      <c r="H174" s="74">
        <v>18.197199999999999</v>
      </c>
      <c r="I174" s="74">
        <v>18.975899999999999</v>
      </c>
      <c r="J174" s="74">
        <v>17.975300000000001</v>
      </c>
      <c r="K174" s="74">
        <v>16.706600000000002</v>
      </c>
      <c r="L174" s="74">
        <v>18.8583</v>
      </c>
      <c r="M174" s="74">
        <v>19.914999999999999</v>
      </c>
      <c r="N174" s="74">
        <v>6.1314000000000002</v>
      </c>
      <c r="O174" s="74">
        <v>0</v>
      </c>
      <c r="P174" s="74">
        <v>6.1314000000000002</v>
      </c>
      <c r="Q174" s="74">
        <v>6.9086999999999996</v>
      </c>
      <c r="R174" s="74">
        <v>6.1096000000000004</v>
      </c>
      <c r="S174" s="74">
        <v>5.86</v>
      </c>
      <c r="T174" s="74">
        <v>6.8943000000000003</v>
      </c>
      <c r="U174" s="74">
        <v>0</v>
      </c>
      <c r="V174" s="74">
        <v>6.8943000000000003</v>
      </c>
      <c r="W174" s="74">
        <v>6.9086999999999996</v>
      </c>
      <c r="X174" s="74">
        <v>6.5</v>
      </c>
      <c r="Y174" s="74">
        <v>0</v>
      </c>
      <c r="Z174" s="74">
        <v>5.8661000000000003</v>
      </c>
      <c r="AA174" s="74">
        <v>0</v>
      </c>
      <c r="AB174" s="74">
        <v>5.8661000000000003</v>
      </c>
      <c r="AC174" s="74">
        <v>0</v>
      </c>
      <c r="AD174" s="74">
        <v>6</v>
      </c>
      <c r="AE174" s="74">
        <v>5.86</v>
      </c>
    </row>
    <row r="175" spans="1:31" hidden="1" outlineLevel="1" collapsed="1">
      <c r="A175" s="62">
        <v>45536</v>
      </c>
      <c r="B175" s="74">
        <v>17.532900000000001</v>
      </c>
      <c r="C175" s="74">
        <v>18.4863</v>
      </c>
      <c r="D175" s="74">
        <v>17.3626</v>
      </c>
      <c r="E175" s="74">
        <v>16.1845</v>
      </c>
      <c r="F175" s="74">
        <v>17.833300000000001</v>
      </c>
      <c r="G175" s="74">
        <v>23.872900000000001</v>
      </c>
      <c r="H175" s="74">
        <v>17.9527</v>
      </c>
      <c r="I175" s="74">
        <v>18.4863</v>
      </c>
      <c r="J175" s="74">
        <v>17.853000000000002</v>
      </c>
      <c r="K175" s="74">
        <v>16.810600000000001</v>
      </c>
      <c r="L175" s="74">
        <v>18.206</v>
      </c>
      <c r="M175" s="74">
        <v>23.872900000000001</v>
      </c>
      <c r="N175" s="74">
        <v>6.5629</v>
      </c>
      <c r="O175" s="74">
        <v>0</v>
      </c>
      <c r="P175" s="74">
        <v>6.5629</v>
      </c>
      <c r="Q175" s="74">
        <v>6.8452999999999999</v>
      </c>
      <c r="R175" s="74">
        <v>6.0842999999999998</v>
      </c>
      <c r="S175" s="74" t="s">
        <v>127</v>
      </c>
      <c r="T175" s="74">
        <v>6.7685000000000004</v>
      </c>
      <c r="U175" s="74">
        <v>0</v>
      </c>
      <c r="V175" s="74">
        <v>6.7685000000000004</v>
      </c>
      <c r="W175" s="74">
        <v>6.7685000000000004</v>
      </c>
      <c r="X175" s="74">
        <v>0</v>
      </c>
      <c r="Y175" s="74">
        <v>0</v>
      </c>
      <c r="Z175" s="74">
        <v>6.4138999999999999</v>
      </c>
      <c r="AA175" s="74">
        <v>0</v>
      </c>
      <c r="AB175" s="74">
        <v>6.4138999999999999</v>
      </c>
      <c r="AC175" s="74">
        <v>7</v>
      </c>
      <c r="AD175" s="74">
        <v>6.0842999999999998</v>
      </c>
      <c r="AE175" s="74">
        <v>0</v>
      </c>
    </row>
    <row r="176" spans="1:31" hidden="1" outlineLevel="1" collapsed="1">
      <c r="A176" s="62">
        <v>45566</v>
      </c>
      <c r="B176" s="74">
        <v>18.252600000000001</v>
      </c>
      <c r="C176" s="74">
        <v>17.966100000000001</v>
      </c>
      <c r="D176" s="74">
        <v>18.286999999999999</v>
      </c>
      <c r="E176" s="74">
        <v>16.6843</v>
      </c>
      <c r="F176" s="74">
        <v>18.928000000000001</v>
      </c>
      <c r="G176" s="74">
        <v>21.167100000000001</v>
      </c>
      <c r="H176" s="74">
        <v>19.0886</v>
      </c>
      <c r="I176" s="74">
        <v>17.966100000000001</v>
      </c>
      <c r="J176" s="74">
        <v>19.234200000000001</v>
      </c>
      <c r="K176" s="74">
        <v>17.0854</v>
      </c>
      <c r="L176" s="74">
        <v>20.144400000000001</v>
      </c>
      <c r="M176" s="74">
        <v>21.167100000000001</v>
      </c>
      <c r="N176" s="74">
        <v>6.6661999999999999</v>
      </c>
      <c r="O176" s="74">
        <v>0</v>
      </c>
      <c r="P176" s="74">
        <v>6.6661999999999999</v>
      </c>
      <c r="Q176" s="74">
        <v>7.6395</v>
      </c>
      <c r="R176" s="74">
        <v>6.4775999999999998</v>
      </c>
      <c r="S176" s="74" t="s">
        <v>127</v>
      </c>
      <c r="T176" s="74">
        <v>6.7027999999999999</v>
      </c>
      <c r="U176" s="74">
        <v>0</v>
      </c>
      <c r="V176" s="74">
        <v>6.7027999999999999</v>
      </c>
      <c r="W176" s="74">
        <v>7.8380999999999998</v>
      </c>
      <c r="X176" s="74">
        <v>6.52</v>
      </c>
      <c r="Y176" s="74">
        <v>0</v>
      </c>
      <c r="Z176" s="74">
        <v>6.3604000000000003</v>
      </c>
      <c r="AA176" s="74">
        <v>0</v>
      </c>
      <c r="AB176" s="74">
        <v>6.3604000000000003</v>
      </c>
      <c r="AC176" s="74">
        <v>7</v>
      </c>
      <c r="AD176" s="74">
        <v>6</v>
      </c>
      <c r="AE176" s="74">
        <v>0</v>
      </c>
    </row>
    <row r="177" spans="1:31" collapsed="1">
      <c r="A177" s="62">
        <v>45597</v>
      </c>
      <c r="B177" s="74">
        <v>16.8553</v>
      </c>
      <c r="C177" s="74">
        <v>18.163699999999999</v>
      </c>
      <c r="D177" s="74">
        <v>16.551100000000002</v>
      </c>
      <c r="E177" s="74">
        <v>15.031700000000001</v>
      </c>
      <c r="F177" s="74">
        <v>18.293800000000001</v>
      </c>
      <c r="G177" s="74">
        <v>21.634899999999998</v>
      </c>
      <c r="H177" s="74">
        <v>17.327400000000001</v>
      </c>
      <c r="I177" s="74">
        <v>18.163699999999999</v>
      </c>
      <c r="J177" s="74">
        <v>17.121500000000001</v>
      </c>
      <c r="K177" s="74">
        <v>15.7189</v>
      </c>
      <c r="L177" s="74">
        <v>18.637699999999999</v>
      </c>
      <c r="M177" s="74">
        <v>21.634899999999998</v>
      </c>
      <c r="N177" s="74">
        <v>6.9093</v>
      </c>
      <c r="O177" s="74">
        <v>0</v>
      </c>
      <c r="P177" s="74">
        <v>6.9093</v>
      </c>
      <c r="Q177" s="74">
        <v>7.1406999999999998</v>
      </c>
      <c r="R177" s="74">
        <v>6.0747999999999998</v>
      </c>
      <c r="S177" s="74" t="s">
        <v>127</v>
      </c>
      <c r="T177" s="74">
        <v>7.4564000000000004</v>
      </c>
      <c r="U177" s="74">
        <v>0</v>
      </c>
      <c r="V177" s="74">
        <v>7.4564000000000004</v>
      </c>
      <c r="W177" s="74">
        <v>7.4564000000000004</v>
      </c>
      <c r="X177" s="74">
        <v>0</v>
      </c>
      <c r="Y177" s="74">
        <v>0</v>
      </c>
      <c r="Z177" s="74">
        <v>6.7351999999999999</v>
      </c>
      <c r="AA177" s="74">
        <v>0</v>
      </c>
      <c r="AB177" s="74">
        <v>6.7351999999999999</v>
      </c>
      <c r="AC177" s="74">
        <v>7</v>
      </c>
      <c r="AD177" s="74">
        <v>6.0747999999999998</v>
      </c>
      <c r="AE177" s="74">
        <v>0</v>
      </c>
    </row>
    <row r="178" spans="1:31">
      <c r="A178" s="62">
        <v>45627</v>
      </c>
      <c r="B178" s="74">
        <v>16.7437</v>
      </c>
      <c r="C178" s="74">
        <v>18.039400000000001</v>
      </c>
      <c r="D178" s="74">
        <v>16.532599999999999</v>
      </c>
      <c r="E178" s="74">
        <v>15.596399999999999</v>
      </c>
      <c r="F178" s="74">
        <v>16.938099999999999</v>
      </c>
      <c r="G178" s="74">
        <v>19.943999999999999</v>
      </c>
      <c r="H178" s="74">
        <v>16.961500000000001</v>
      </c>
      <c r="I178" s="74">
        <v>18.039400000000001</v>
      </c>
      <c r="J178" s="74">
        <v>16.781500000000001</v>
      </c>
      <c r="K178" s="74">
        <v>15.949199999999999</v>
      </c>
      <c r="L178" s="74">
        <v>17.133299999999998</v>
      </c>
      <c r="M178" s="74">
        <v>19.943999999999999</v>
      </c>
      <c r="N178" s="74">
        <v>6.6806999999999999</v>
      </c>
      <c r="O178" s="74">
        <v>0</v>
      </c>
      <c r="P178" s="74">
        <v>6.6806999999999999</v>
      </c>
      <c r="Q178" s="74">
        <v>7.3502000000000001</v>
      </c>
      <c r="R178" s="74">
        <v>6</v>
      </c>
      <c r="S178" s="74" t="s">
        <v>127</v>
      </c>
      <c r="T178" s="74">
        <v>7.4794999999999998</v>
      </c>
      <c r="U178" s="74">
        <v>0</v>
      </c>
      <c r="V178" s="74">
        <v>7.4794999999999998</v>
      </c>
      <c r="W178" s="74">
        <v>7.4794999999999998</v>
      </c>
      <c r="X178" s="74">
        <v>0</v>
      </c>
      <c r="Y178" s="74">
        <v>0</v>
      </c>
      <c r="Z178" s="74">
        <v>6.2153</v>
      </c>
      <c r="AA178" s="74">
        <v>0</v>
      </c>
      <c r="AB178" s="74">
        <v>6.2153</v>
      </c>
      <c r="AC178" s="74">
        <v>7</v>
      </c>
      <c r="AD178" s="74">
        <v>6</v>
      </c>
      <c r="AE178" s="74">
        <v>0</v>
      </c>
    </row>
    <row r="179" spans="1:31">
      <c r="A179" s="62">
        <v>45658</v>
      </c>
      <c r="B179" s="74">
        <v>19.175699999999999</v>
      </c>
      <c r="C179" s="74">
        <v>17.954499999999999</v>
      </c>
      <c r="D179" s="74">
        <v>19.275099999999998</v>
      </c>
      <c r="E179" s="74">
        <v>16.537400000000002</v>
      </c>
      <c r="F179" s="74">
        <v>19.844200000000001</v>
      </c>
      <c r="G179" s="74">
        <v>18.416799999999999</v>
      </c>
      <c r="H179" s="74">
        <v>19.216000000000001</v>
      </c>
      <c r="I179" s="74">
        <v>17.954499999999999</v>
      </c>
      <c r="J179" s="74">
        <v>19.319099999999999</v>
      </c>
      <c r="K179" s="74">
        <v>16.6724</v>
      </c>
      <c r="L179" s="74">
        <v>19.865200000000002</v>
      </c>
      <c r="M179" s="74">
        <v>18.416799999999999</v>
      </c>
      <c r="N179" s="74">
        <v>6.5307000000000004</v>
      </c>
      <c r="O179" s="74">
        <v>0</v>
      </c>
      <c r="P179" s="74">
        <v>6.5307000000000004</v>
      </c>
      <c r="Q179" s="74">
        <v>6.8262</v>
      </c>
      <c r="R179" s="74">
        <v>6</v>
      </c>
      <c r="S179" s="74" t="s">
        <v>127</v>
      </c>
      <c r="T179" s="74">
        <v>7.2436999999999996</v>
      </c>
      <c r="U179" s="74">
        <v>0</v>
      </c>
      <c r="V179" s="74">
        <v>7.2436999999999996</v>
      </c>
      <c r="W179" s="74">
        <v>7.2436999999999996</v>
      </c>
      <c r="X179" s="74">
        <v>0</v>
      </c>
      <c r="Y179" s="74">
        <v>0</v>
      </c>
      <c r="Z179" s="74">
        <v>5.5983000000000001</v>
      </c>
      <c r="AA179" s="74">
        <v>0</v>
      </c>
      <c r="AB179" s="74">
        <v>5.5983000000000001</v>
      </c>
      <c r="AC179" s="74">
        <v>3.7</v>
      </c>
      <c r="AD179" s="74">
        <v>6</v>
      </c>
      <c r="AE179" s="74">
        <v>0</v>
      </c>
    </row>
    <row r="180" spans="1:31">
      <c r="A180" s="62">
        <v>45689</v>
      </c>
      <c r="B180" s="74">
        <v>17.695499999999999</v>
      </c>
      <c r="C180" s="74">
        <v>18.221399999999999</v>
      </c>
      <c r="D180" s="74">
        <v>17.556899999999999</v>
      </c>
      <c r="E180" s="74">
        <v>16.5349</v>
      </c>
      <c r="F180" s="74">
        <v>18.463000000000001</v>
      </c>
      <c r="G180" s="74">
        <v>16.759799999999998</v>
      </c>
      <c r="H180" s="74">
        <v>17.735800000000001</v>
      </c>
      <c r="I180" s="74">
        <v>18.221399999999999</v>
      </c>
      <c r="J180" s="74">
        <v>17.607299999999999</v>
      </c>
      <c r="K180" s="74">
        <v>16.5519</v>
      </c>
      <c r="L180" s="74">
        <v>18.555599999999998</v>
      </c>
      <c r="M180" s="74">
        <v>16.759799999999998</v>
      </c>
      <c r="N180" s="74">
        <v>6.1889000000000003</v>
      </c>
      <c r="O180" s="74">
        <v>0</v>
      </c>
      <c r="P180" s="74">
        <v>6.1889000000000003</v>
      </c>
      <c r="Q180" s="74">
        <v>7.3243</v>
      </c>
      <c r="R180" s="74">
        <v>6</v>
      </c>
      <c r="S180" s="74" t="s">
        <v>127</v>
      </c>
      <c r="T180" s="74">
        <v>7.3243</v>
      </c>
      <c r="U180" s="74">
        <v>0</v>
      </c>
      <c r="V180" s="74">
        <v>7.3243</v>
      </c>
      <c r="W180" s="74">
        <v>7.3243</v>
      </c>
      <c r="X180" s="74">
        <v>0</v>
      </c>
      <c r="Y180" s="74">
        <v>0</v>
      </c>
      <c r="Z180" s="74">
        <v>6</v>
      </c>
      <c r="AA180" s="74">
        <v>0</v>
      </c>
      <c r="AB180" s="74">
        <v>6</v>
      </c>
      <c r="AC180" s="74">
        <v>0</v>
      </c>
      <c r="AD180" s="74">
        <v>6</v>
      </c>
      <c r="AE180" s="74">
        <v>0</v>
      </c>
    </row>
    <row r="181" spans="1:31">
      <c r="A181" s="62">
        <v>45717</v>
      </c>
      <c r="B181" s="74">
        <v>17.266400000000001</v>
      </c>
      <c r="C181" s="74">
        <v>17.882100000000001</v>
      </c>
      <c r="D181" s="74">
        <v>17.1648</v>
      </c>
      <c r="E181" s="74">
        <v>15.7454</v>
      </c>
      <c r="F181" s="74">
        <v>17.764399999999998</v>
      </c>
      <c r="G181" s="74">
        <v>18.748000000000001</v>
      </c>
      <c r="H181" s="74">
        <v>17.328099999999999</v>
      </c>
      <c r="I181" s="74">
        <v>17.882100000000001</v>
      </c>
      <c r="J181" s="74">
        <v>17.2361</v>
      </c>
      <c r="K181" s="74">
        <v>15.809699999999999</v>
      </c>
      <c r="L181" s="74">
        <v>17.840800000000002</v>
      </c>
      <c r="M181" s="74">
        <v>18.748000000000001</v>
      </c>
      <c r="N181" s="74">
        <v>6.4711999999999996</v>
      </c>
      <c r="O181" s="74">
        <v>0</v>
      </c>
      <c r="P181" s="74">
        <v>6.4711999999999996</v>
      </c>
      <c r="Q181" s="74">
        <v>7.3253000000000004</v>
      </c>
      <c r="R181" s="74">
        <v>6</v>
      </c>
      <c r="S181" s="74" t="s">
        <v>127</v>
      </c>
      <c r="T181" s="74">
        <v>7.3253000000000004</v>
      </c>
      <c r="U181" s="74">
        <v>0</v>
      </c>
      <c r="V181" s="74">
        <v>7.3253000000000004</v>
      </c>
      <c r="W181" s="74">
        <v>7.3253000000000004</v>
      </c>
      <c r="X181" s="74">
        <v>0</v>
      </c>
      <c r="Y181" s="74">
        <v>0</v>
      </c>
      <c r="Z181" s="74">
        <v>6</v>
      </c>
      <c r="AA181" s="74">
        <v>0</v>
      </c>
      <c r="AB181" s="74">
        <v>6</v>
      </c>
      <c r="AC181" s="74">
        <v>0</v>
      </c>
      <c r="AD181" s="74">
        <v>6</v>
      </c>
      <c r="AE181" s="74">
        <v>0</v>
      </c>
    </row>
    <row r="182" spans="1:31">
      <c r="A182" s="62">
        <v>45748</v>
      </c>
      <c r="B182" s="74">
        <v>18.675699999999999</v>
      </c>
      <c r="C182" s="74">
        <v>17.950500000000002</v>
      </c>
      <c r="D182" s="74">
        <v>18.724599999999999</v>
      </c>
      <c r="E182" s="74">
        <v>15.9946</v>
      </c>
      <c r="F182" s="74">
        <v>19.487300000000001</v>
      </c>
      <c r="G182" s="74">
        <v>17.5471</v>
      </c>
      <c r="H182" s="74">
        <v>18.814699999999998</v>
      </c>
      <c r="I182" s="74">
        <v>17.950500000000002</v>
      </c>
      <c r="J182" s="74">
        <v>18.873699999999999</v>
      </c>
      <c r="K182" s="74">
        <v>16.3184</v>
      </c>
      <c r="L182" s="74">
        <v>19.501899999999999</v>
      </c>
      <c r="M182" s="74">
        <v>19.686699999999998</v>
      </c>
      <c r="N182" s="74">
        <v>6.5387000000000004</v>
      </c>
      <c r="O182" s="74">
        <v>0</v>
      </c>
      <c r="P182" s="74">
        <v>6.5387000000000004</v>
      </c>
      <c r="Q182" s="74">
        <v>7.2617000000000003</v>
      </c>
      <c r="R182" s="74">
        <v>6</v>
      </c>
      <c r="S182" s="74">
        <v>5.33</v>
      </c>
      <c r="T182" s="74">
        <v>7.2617000000000003</v>
      </c>
      <c r="U182" s="74">
        <v>0</v>
      </c>
      <c r="V182" s="74">
        <v>7.2617000000000003</v>
      </c>
      <c r="W182" s="74">
        <v>7.2617000000000003</v>
      </c>
      <c r="X182" s="74">
        <v>0</v>
      </c>
      <c r="Y182" s="74">
        <v>0</v>
      </c>
      <c r="Z182" s="74">
        <v>5.4459</v>
      </c>
      <c r="AA182" s="74">
        <v>0</v>
      </c>
      <c r="AB182" s="74">
        <v>5.4459</v>
      </c>
      <c r="AC182" s="74">
        <v>0</v>
      </c>
      <c r="AD182" s="74">
        <v>6</v>
      </c>
      <c r="AE182" s="74">
        <v>5.33</v>
      </c>
    </row>
    <row r="183" spans="1:31">
      <c r="A183" s="62">
        <v>45778</v>
      </c>
      <c r="B183" s="74">
        <v>17.7682</v>
      </c>
      <c r="C183" s="74">
        <v>18.009</v>
      </c>
      <c r="D183" s="74">
        <v>17.694099999999999</v>
      </c>
      <c r="E183" s="74">
        <v>16.803699999999999</v>
      </c>
      <c r="F183" s="74">
        <v>18.3736</v>
      </c>
      <c r="G183" s="74">
        <v>20.7774</v>
      </c>
      <c r="H183" s="74">
        <v>18.1876</v>
      </c>
      <c r="I183" s="74">
        <v>18.009</v>
      </c>
      <c r="J183" s="74">
        <v>18.245200000000001</v>
      </c>
      <c r="K183" s="74">
        <v>17.5701</v>
      </c>
      <c r="L183" s="74">
        <v>18.705500000000001</v>
      </c>
      <c r="M183" s="74">
        <v>20.7774</v>
      </c>
      <c r="N183" s="74">
        <v>6.6393000000000004</v>
      </c>
      <c r="O183" s="74">
        <v>0</v>
      </c>
      <c r="P183" s="74">
        <v>6.6393000000000004</v>
      </c>
      <c r="Q183" s="74">
        <v>6.8615000000000004</v>
      </c>
      <c r="R183" s="74">
        <v>6</v>
      </c>
      <c r="S183" s="74" t="s">
        <v>127</v>
      </c>
      <c r="T183" s="74">
        <v>7.2553000000000001</v>
      </c>
      <c r="U183" s="74">
        <v>0</v>
      </c>
      <c r="V183" s="74">
        <v>7.2553000000000001</v>
      </c>
      <c r="W183" s="74">
        <v>7.2553000000000001</v>
      </c>
      <c r="X183" s="74">
        <v>0</v>
      </c>
      <c r="Y183" s="74">
        <v>0</v>
      </c>
      <c r="Z183" s="74">
        <v>5.4698000000000002</v>
      </c>
      <c r="AA183" s="74">
        <v>0</v>
      </c>
      <c r="AB183" s="74">
        <v>5.4698000000000002</v>
      </c>
      <c r="AC183" s="74">
        <v>3.9</v>
      </c>
      <c r="AD183" s="74">
        <v>6</v>
      </c>
      <c r="AE183" s="74">
        <v>0</v>
      </c>
    </row>
    <row r="184" spans="1:31">
      <c r="A184" s="62">
        <v>45809</v>
      </c>
      <c r="B184" s="74">
        <v>17.697700000000001</v>
      </c>
      <c r="C184" s="74">
        <v>17.738199999999999</v>
      </c>
      <c r="D184" s="74">
        <v>17.688600000000001</v>
      </c>
      <c r="E184" s="74">
        <v>17.329899999999999</v>
      </c>
      <c r="F184" s="74">
        <v>17.8598</v>
      </c>
      <c r="G184" s="74">
        <v>18.681000000000001</v>
      </c>
      <c r="H184" s="74">
        <v>18.1281</v>
      </c>
      <c r="I184" s="74">
        <v>17.738199999999999</v>
      </c>
      <c r="J184" s="74">
        <v>18.218800000000002</v>
      </c>
      <c r="K184" s="74">
        <v>17.575399999999998</v>
      </c>
      <c r="L184" s="74">
        <v>18.615200000000002</v>
      </c>
      <c r="M184" s="74">
        <v>18.681000000000001</v>
      </c>
      <c r="N184" s="74">
        <v>6.1708999999999996</v>
      </c>
      <c r="O184" s="74">
        <v>0</v>
      </c>
      <c r="P184" s="74">
        <v>6.1708999999999996</v>
      </c>
      <c r="Q184" s="74">
        <v>7.3224</v>
      </c>
      <c r="R184" s="74">
        <v>5.8750999999999998</v>
      </c>
      <c r="S184" s="74" t="s">
        <v>127</v>
      </c>
      <c r="T184" s="74">
        <v>6.6798999999999999</v>
      </c>
      <c r="U184" s="74">
        <v>0</v>
      </c>
      <c r="V184" s="74">
        <v>6.6798999999999999</v>
      </c>
      <c r="W184" s="74">
        <v>7.3224</v>
      </c>
      <c r="X184" s="74">
        <v>6.3630000000000004</v>
      </c>
      <c r="Y184" s="74">
        <v>0</v>
      </c>
      <c r="Z184" s="74">
        <v>5.3445</v>
      </c>
      <c r="AA184" s="74">
        <v>0</v>
      </c>
      <c r="AB184" s="74">
        <v>5.3445</v>
      </c>
      <c r="AC184" s="74">
        <v>0</v>
      </c>
      <c r="AD184" s="74">
        <v>5.3445</v>
      </c>
      <c r="AE184" s="74">
        <v>0</v>
      </c>
    </row>
    <row r="185" spans="1:31">
      <c r="A185" s="62">
        <v>45839</v>
      </c>
      <c r="B185" s="74">
        <v>19.126200000000001</v>
      </c>
      <c r="C185" s="74">
        <v>17.6587</v>
      </c>
      <c r="D185" s="74">
        <v>19.2498</v>
      </c>
      <c r="E185" s="74">
        <v>17.334299999999999</v>
      </c>
      <c r="F185" s="74">
        <v>19.299299999999999</v>
      </c>
      <c r="G185" s="74">
        <v>22.235900000000001</v>
      </c>
      <c r="H185" s="74">
        <v>19.203800000000001</v>
      </c>
      <c r="I185" s="74">
        <v>17.6587</v>
      </c>
      <c r="J185" s="74">
        <v>19.334700000000002</v>
      </c>
      <c r="K185" s="74">
        <v>17.334299999999999</v>
      </c>
      <c r="L185" s="74">
        <v>19.407699999999998</v>
      </c>
      <c r="M185" s="74">
        <v>22.235900000000001</v>
      </c>
      <c r="N185" s="74">
        <v>6</v>
      </c>
      <c r="O185" s="74">
        <v>0</v>
      </c>
      <c r="P185" s="74">
        <v>6</v>
      </c>
      <c r="Q185" s="74" t="s">
        <v>127</v>
      </c>
      <c r="R185" s="74">
        <v>6</v>
      </c>
      <c r="S185" s="74" t="s">
        <v>127</v>
      </c>
      <c r="T185" s="74">
        <v>6</v>
      </c>
      <c r="U185" s="74">
        <v>0</v>
      </c>
      <c r="V185" s="74">
        <v>6</v>
      </c>
      <c r="W185" s="74">
        <v>0</v>
      </c>
      <c r="X185" s="74">
        <v>6</v>
      </c>
      <c r="Y185" s="74">
        <v>0</v>
      </c>
      <c r="Z185" s="74">
        <v>6</v>
      </c>
      <c r="AA185" s="74">
        <v>0</v>
      </c>
      <c r="AB185" s="74">
        <v>6</v>
      </c>
      <c r="AC185" s="74">
        <v>0</v>
      </c>
      <c r="AD185" s="74">
        <v>6</v>
      </c>
      <c r="AE185" s="74">
        <v>0</v>
      </c>
    </row>
    <row r="186" spans="1:31">
      <c r="A186" s="62">
        <v>45870</v>
      </c>
      <c r="B186" s="74">
        <v>17.341100000000001</v>
      </c>
      <c r="C186" s="74">
        <v>17.759899999999998</v>
      </c>
      <c r="D186" s="74">
        <v>17.204899999999999</v>
      </c>
      <c r="E186" s="74">
        <v>17.302800000000001</v>
      </c>
      <c r="F186" s="74">
        <v>17.185600000000001</v>
      </c>
      <c r="G186" s="74">
        <v>15.8085</v>
      </c>
      <c r="H186" s="74">
        <v>17.5943</v>
      </c>
      <c r="I186" s="74">
        <v>17.759899999999998</v>
      </c>
      <c r="J186" s="74">
        <v>17.538799999999998</v>
      </c>
      <c r="K186" s="74">
        <v>17.316299999999998</v>
      </c>
      <c r="L186" s="74">
        <v>17.842700000000001</v>
      </c>
      <c r="M186" s="74">
        <v>15.8085</v>
      </c>
      <c r="N186" s="74">
        <v>5.6283000000000003</v>
      </c>
      <c r="O186" s="74">
        <v>0</v>
      </c>
      <c r="P186" s="74">
        <v>5.6283000000000003</v>
      </c>
      <c r="Q186" s="74">
        <v>7.3235999999999999</v>
      </c>
      <c r="R186" s="74">
        <v>5.5895999999999999</v>
      </c>
      <c r="S186" s="74" t="s">
        <v>127</v>
      </c>
      <c r="T186" s="74">
        <v>5.6283000000000003</v>
      </c>
      <c r="U186" s="74">
        <v>0</v>
      </c>
      <c r="V186" s="74">
        <v>5.6283000000000003</v>
      </c>
      <c r="W186" s="74">
        <v>7.3235999999999999</v>
      </c>
      <c r="X186" s="74">
        <v>5.5895999999999999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</row>
    <row r="187" spans="1:31">
      <c r="A187" s="62">
        <v>45901</v>
      </c>
      <c r="B187" s="74">
        <v>17.303100000000001</v>
      </c>
      <c r="C187" s="74">
        <v>17.698699999999999</v>
      </c>
      <c r="D187" s="74">
        <v>17.1935</v>
      </c>
      <c r="E187" s="74">
        <v>16.6114</v>
      </c>
      <c r="F187" s="74">
        <v>17.815100000000001</v>
      </c>
      <c r="G187" s="74">
        <v>15.3636</v>
      </c>
      <c r="H187" s="74">
        <v>17.613600000000002</v>
      </c>
      <c r="I187" s="74">
        <v>17.698699999999999</v>
      </c>
      <c r="J187" s="74">
        <v>17.589200000000002</v>
      </c>
      <c r="K187" s="74">
        <v>16.792000000000002</v>
      </c>
      <c r="L187" s="74">
        <v>18.4559</v>
      </c>
      <c r="M187" s="74">
        <v>15.3636</v>
      </c>
      <c r="N187" s="74">
        <v>6.0833000000000004</v>
      </c>
      <c r="O187" s="74">
        <v>0</v>
      </c>
      <c r="P187" s="74">
        <v>6.0833000000000004</v>
      </c>
      <c r="Q187" s="74">
        <v>7.2901999999999996</v>
      </c>
      <c r="R187" s="74">
        <v>5.6677999999999997</v>
      </c>
      <c r="S187" s="74" t="s">
        <v>127</v>
      </c>
      <c r="T187" s="74">
        <v>7.1559999999999997</v>
      </c>
      <c r="U187" s="74">
        <v>0</v>
      </c>
      <c r="V187" s="74">
        <v>7.1559999999999997</v>
      </c>
      <c r="W187" s="74">
        <v>7.2901999999999996</v>
      </c>
      <c r="X187" s="74">
        <v>7.0174000000000003</v>
      </c>
      <c r="Y187" s="74">
        <v>0</v>
      </c>
      <c r="Z187" s="74">
        <v>4.9936999999999996</v>
      </c>
      <c r="AA187" s="74">
        <v>0</v>
      </c>
      <c r="AB187" s="74">
        <v>4.9936999999999996</v>
      </c>
      <c r="AC187" s="74">
        <v>0</v>
      </c>
      <c r="AD187" s="74">
        <v>4.9936999999999996</v>
      </c>
      <c r="AE187" s="74">
        <v>0</v>
      </c>
    </row>
    <row r="188" spans="1:31">
      <c r="A188" s="62">
        <v>45931</v>
      </c>
      <c r="B188" s="74">
        <v>18.450399999999998</v>
      </c>
      <c r="C188" s="74">
        <v>17.614000000000001</v>
      </c>
      <c r="D188" s="74">
        <v>18.525600000000001</v>
      </c>
      <c r="E188" s="74">
        <v>17.065000000000001</v>
      </c>
      <c r="F188" s="74">
        <v>19.004899999999999</v>
      </c>
      <c r="G188" s="74">
        <v>16.959900000000001</v>
      </c>
      <c r="H188" s="74">
        <v>18.6068</v>
      </c>
      <c r="I188" s="74">
        <v>17.614000000000001</v>
      </c>
      <c r="J188" s="74">
        <v>18.697399999999998</v>
      </c>
      <c r="K188" s="74">
        <v>17.344799999999999</v>
      </c>
      <c r="L188" s="74">
        <v>19.163900000000002</v>
      </c>
      <c r="M188" s="74">
        <v>16.959900000000001</v>
      </c>
      <c r="N188" s="74">
        <v>6.8038999999999996</v>
      </c>
      <c r="O188" s="74">
        <v>0</v>
      </c>
      <c r="P188" s="74">
        <v>6.8038999999999996</v>
      </c>
      <c r="Q188" s="74">
        <v>7.2560000000000002</v>
      </c>
      <c r="R188" s="74">
        <v>6.5721999999999996</v>
      </c>
      <c r="S188" s="74" t="s">
        <v>127</v>
      </c>
      <c r="T188" s="74">
        <v>6.9932999999999996</v>
      </c>
      <c r="U188" s="74">
        <v>0</v>
      </c>
      <c r="V188" s="74">
        <v>6.9932999999999996</v>
      </c>
      <c r="W188" s="74">
        <v>7.2560000000000002</v>
      </c>
      <c r="X188" s="74">
        <v>6.8041</v>
      </c>
      <c r="Y188" s="74">
        <v>0</v>
      </c>
      <c r="Z188" s="74">
        <v>6</v>
      </c>
      <c r="AA188" s="74">
        <v>0</v>
      </c>
      <c r="AB188" s="74">
        <v>6</v>
      </c>
      <c r="AC188" s="74">
        <v>0</v>
      </c>
      <c r="AD188" s="74">
        <v>6</v>
      </c>
      <c r="AE188" s="74">
        <v>0</v>
      </c>
    </row>
    <row r="189" spans="1:31">
      <c r="A189" s="62">
        <v>45962</v>
      </c>
      <c r="B189" s="74">
        <v>16.839500000000001</v>
      </c>
      <c r="C189" s="74">
        <v>17.634399999999999</v>
      </c>
      <c r="D189" s="74">
        <v>16.5198</v>
      </c>
      <c r="E189" s="74">
        <v>17.343399999999999</v>
      </c>
      <c r="F189" s="74">
        <v>15.8908</v>
      </c>
      <c r="G189" s="74">
        <v>16.213100000000001</v>
      </c>
      <c r="H189" s="74">
        <v>17.450199999999999</v>
      </c>
      <c r="I189" s="74">
        <v>17.634399999999999</v>
      </c>
      <c r="J189" s="74">
        <v>17.37</v>
      </c>
      <c r="K189" s="74">
        <v>17.540600000000001</v>
      </c>
      <c r="L189" s="74">
        <v>17.3004</v>
      </c>
      <c r="M189" s="74">
        <v>16.213100000000001</v>
      </c>
      <c r="N189" s="74">
        <v>6.1433999999999997</v>
      </c>
      <c r="O189" s="74">
        <v>0</v>
      </c>
      <c r="P189" s="74">
        <v>6.1433999999999997</v>
      </c>
      <c r="Q189" s="74">
        <v>7.3215000000000003</v>
      </c>
      <c r="R189" s="74">
        <v>6</v>
      </c>
      <c r="S189" s="74" t="s">
        <v>127</v>
      </c>
      <c r="T189" s="74">
        <v>6.2093999999999996</v>
      </c>
      <c r="U189" s="74">
        <v>0</v>
      </c>
      <c r="V189" s="74">
        <v>6.2093999999999996</v>
      </c>
      <c r="W189" s="74">
        <v>7.3215000000000003</v>
      </c>
      <c r="X189" s="74">
        <v>6</v>
      </c>
      <c r="Y189" s="74">
        <v>0</v>
      </c>
      <c r="Z189" s="74">
        <v>6</v>
      </c>
      <c r="AA189" s="74">
        <v>0</v>
      </c>
      <c r="AB189" s="74">
        <v>6</v>
      </c>
      <c r="AC189" s="74">
        <v>0</v>
      </c>
      <c r="AD189" s="74">
        <v>6</v>
      </c>
      <c r="AE189" s="7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hidden="1" outlineLevel="1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 hidden="1" outlineLevel="1" collapsed="1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 hidden="1" outlineLevel="1" collapsed="1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 hidden="1" outlineLevel="1" collapsed="1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 hidden="1" outlineLevel="1" collapsed="1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 hidden="1" outlineLevel="1" collapsed="1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 hidden="1" outlineLevel="1" collapsed="1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 hidden="1" outlineLevel="1" collapsed="1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 hidden="1" outlineLevel="1" collapsed="1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 hidden="1" outlineLevel="1" collapsed="1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 hidden="1" outlineLevel="1" collapsed="1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 hidden="1" outlineLevel="1" collapsed="1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 hidden="1" outlineLevel="1" collapsed="1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  <row r="170" spans="1:19" hidden="1" outlineLevel="1" collapsed="1">
      <c r="A170" s="62">
        <v>45383</v>
      </c>
      <c r="B170" s="74">
        <v>35.826500000000003</v>
      </c>
      <c r="C170" s="74">
        <v>33.536099999999998</v>
      </c>
      <c r="D170" s="74">
        <v>36.003399999999999</v>
      </c>
      <c r="E170" s="74">
        <v>38.680700000000002</v>
      </c>
      <c r="F170" s="74">
        <v>31.0349</v>
      </c>
      <c r="G170" s="74">
        <v>23.106200000000001</v>
      </c>
      <c r="H170" s="74">
        <v>35.889800000000001</v>
      </c>
      <c r="I170" s="74">
        <v>33.512300000000003</v>
      </c>
      <c r="J170" s="74">
        <v>36.073599999999999</v>
      </c>
      <c r="K170" s="74">
        <v>38.680700000000002</v>
      </c>
      <c r="L170" s="74">
        <v>31.344200000000001</v>
      </c>
      <c r="M170" s="74">
        <v>23.106200000000001</v>
      </c>
      <c r="N170" s="74">
        <v>7.0587</v>
      </c>
      <c r="O170" s="74">
        <v>50.886600000000001</v>
      </c>
      <c r="P170" s="74">
        <v>5</v>
      </c>
      <c r="Q170" s="74">
        <v>0</v>
      </c>
      <c r="R170" s="74">
        <v>5</v>
      </c>
      <c r="S170" s="74">
        <v>0</v>
      </c>
    </row>
    <row r="171" spans="1:19" hidden="1" outlineLevel="1" collapsed="1">
      <c r="A171" s="62">
        <v>45413</v>
      </c>
      <c r="B171" s="74">
        <v>36.127200000000002</v>
      </c>
      <c r="C171" s="74">
        <v>34.630000000000003</v>
      </c>
      <c r="D171" s="74">
        <v>36.237900000000003</v>
      </c>
      <c r="E171" s="74">
        <v>38.701300000000003</v>
      </c>
      <c r="F171" s="74">
        <v>32.150100000000002</v>
      </c>
      <c r="G171" s="74">
        <v>22.823699999999999</v>
      </c>
      <c r="H171" s="74">
        <v>36.186300000000003</v>
      </c>
      <c r="I171" s="74">
        <v>34.605600000000003</v>
      </c>
      <c r="J171" s="74">
        <v>36.303199999999997</v>
      </c>
      <c r="K171" s="74">
        <v>38.701300000000003</v>
      </c>
      <c r="L171" s="74">
        <v>32.480600000000003</v>
      </c>
      <c r="M171" s="74">
        <v>22.823699999999999</v>
      </c>
      <c r="N171" s="74">
        <v>7.0552999999999999</v>
      </c>
      <c r="O171" s="74">
        <v>54.530700000000003</v>
      </c>
      <c r="P171" s="74">
        <v>5</v>
      </c>
      <c r="Q171" s="74">
        <v>0</v>
      </c>
      <c r="R171" s="74">
        <v>5</v>
      </c>
      <c r="S171" s="74" t="s">
        <v>127</v>
      </c>
    </row>
    <row r="172" spans="1:19" hidden="1" outlineLevel="1" collapsed="1">
      <c r="A172" s="62">
        <v>45444</v>
      </c>
      <c r="B172" s="74">
        <v>36.2545</v>
      </c>
      <c r="C172" s="74">
        <v>36.703000000000003</v>
      </c>
      <c r="D172" s="74">
        <v>36.223500000000001</v>
      </c>
      <c r="E172" s="74">
        <v>38.2562</v>
      </c>
      <c r="F172" s="74">
        <v>30.767299999999999</v>
      </c>
      <c r="G172" s="74">
        <v>28.056999999999999</v>
      </c>
      <c r="H172" s="74">
        <v>36.350999999999999</v>
      </c>
      <c r="I172" s="74">
        <v>36.702300000000001</v>
      </c>
      <c r="J172" s="74">
        <v>36.326599999999999</v>
      </c>
      <c r="K172" s="74">
        <v>38.2562</v>
      </c>
      <c r="L172" s="74">
        <v>31.248000000000001</v>
      </c>
      <c r="M172" s="74">
        <v>28.056999999999999</v>
      </c>
      <c r="N172" s="74">
        <v>5.9490999999999996</v>
      </c>
      <c r="O172" s="74">
        <v>37.181399999999996</v>
      </c>
      <c r="P172" s="74">
        <v>5</v>
      </c>
      <c r="Q172" s="74">
        <v>0</v>
      </c>
      <c r="R172" s="74">
        <v>5</v>
      </c>
      <c r="S172" s="74" t="s">
        <v>127</v>
      </c>
    </row>
    <row r="173" spans="1:19" hidden="1" outlineLevel="1" collapsed="1">
      <c r="A173" s="62">
        <v>45474</v>
      </c>
      <c r="B173" s="74">
        <v>35.354700000000001</v>
      </c>
      <c r="C173" s="74">
        <v>36.150399999999998</v>
      </c>
      <c r="D173" s="74">
        <v>35.296999999999997</v>
      </c>
      <c r="E173" s="74">
        <v>37.833199999999998</v>
      </c>
      <c r="F173" s="74">
        <v>29.960100000000001</v>
      </c>
      <c r="G173" s="74">
        <v>24.527999999999999</v>
      </c>
      <c r="H173" s="74">
        <v>35.450000000000003</v>
      </c>
      <c r="I173" s="74">
        <v>36.125599999999999</v>
      </c>
      <c r="J173" s="74">
        <v>35.401000000000003</v>
      </c>
      <c r="K173" s="74">
        <v>37.833199999999998</v>
      </c>
      <c r="L173" s="74">
        <v>30.3935</v>
      </c>
      <c r="M173" s="74">
        <v>24.527999999999999</v>
      </c>
      <c r="N173" s="74">
        <v>6.4425999999999997</v>
      </c>
      <c r="O173" s="74">
        <v>53.156100000000002</v>
      </c>
      <c r="P173" s="74">
        <v>5</v>
      </c>
      <c r="Q173" s="74">
        <v>0</v>
      </c>
      <c r="R173" s="74">
        <v>5</v>
      </c>
      <c r="S173" s="74" t="s">
        <v>127</v>
      </c>
    </row>
    <row r="174" spans="1:19" hidden="1" outlineLevel="1" collapsed="1">
      <c r="A174" s="62">
        <v>45505</v>
      </c>
      <c r="B174" s="74">
        <v>36.023200000000003</v>
      </c>
      <c r="C174" s="74">
        <v>36.552199999999999</v>
      </c>
      <c r="D174" s="74">
        <v>35.984299999999998</v>
      </c>
      <c r="E174" s="74">
        <v>37.978200000000001</v>
      </c>
      <c r="F174" s="74">
        <v>30.494</v>
      </c>
      <c r="G174" s="74">
        <v>26.7378</v>
      </c>
      <c r="H174" s="74">
        <v>36.168100000000003</v>
      </c>
      <c r="I174" s="74">
        <v>36.477200000000003</v>
      </c>
      <c r="J174" s="74">
        <v>36.145299999999999</v>
      </c>
      <c r="K174" s="74">
        <v>37.978200000000001</v>
      </c>
      <c r="L174" s="74">
        <v>31.289400000000001</v>
      </c>
      <c r="M174" s="74">
        <v>26.7378</v>
      </c>
      <c r="N174" s="74">
        <v>7.5608000000000004</v>
      </c>
      <c r="O174" s="74">
        <v>57.1432</v>
      </c>
      <c r="P174" s="74">
        <v>5</v>
      </c>
      <c r="Q174" s="74">
        <v>0</v>
      </c>
      <c r="R174" s="74">
        <v>5</v>
      </c>
      <c r="S174" s="74">
        <v>0</v>
      </c>
    </row>
    <row r="175" spans="1:19" hidden="1" outlineLevel="1" collapsed="1">
      <c r="A175" s="62">
        <v>45536</v>
      </c>
      <c r="B175" s="74">
        <v>36.099400000000003</v>
      </c>
      <c r="C175" s="74">
        <v>36.256399999999999</v>
      </c>
      <c r="D175" s="74">
        <v>36.087499999999999</v>
      </c>
      <c r="E175" s="74">
        <v>37.6004</v>
      </c>
      <c r="F175" s="74">
        <v>32.392000000000003</v>
      </c>
      <c r="G175" s="74">
        <v>27.548400000000001</v>
      </c>
      <c r="H175" s="74">
        <v>36.097900000000003</v>
      </c>
      <c r="I175" s="74">
        <v>36.235999999999997</v>
      </c>
      <c r="J175" s="74">
        <v>36.087499999999999</v>
      </c>
      <c r="K175" s="74">
        <v>37.6004</v>
      </c>
      <c r="L175" s="74">
        <v>32.392000000000003</v>
      </c>
      <c r="M175" s="74">
        <v>27.548400000000001</v>
      </c>
      <c r="N175" s="74">
        <v>52.551000000000002</v>
      </c>
      <c r="O175" s="74">
        <v>52.551000000000002</v>
      </c>
      <c r="P175" s="74">
        <v>0</v>
      </c>
      <c r="Q175" s="74">
        <v>0</v>
      </c>
      <c r="R175" s="74">
        <v>0</v>
      </c>
      <c r="S175" s="74" t="s">
        <v>127</v>
      </c>
    </row>
    <row r="176" spans="1:19" hidden="1" outlineLevel="1" collapsed="1">
      <c r="A176" s="62">
        <v>45566</v>
      </c>
      <c r="B176" s="74">
        <v>35.700800000000001</v>
      </c>
      <c r="C176" s="74">
        <v>36.339799999999997</v>
      </c>
      <c r="D176" s="74">
        <v>35.653500000000001</v>
      </c>
      <c r="E176" s="74">
        <v>37.588799999999999</v>
      </c>
      <c r="F176" s="74">
        <v>31.050799999999999</v>
      </c>
      <c r="G176" s="74">
        <v>26.323599999999999</v>
      </c>
      <c r="H176" s="74">
        <v>35.868699999999997</v>
      </c>
      <c r="I176" s="74">
        <v>36.311</v>
      </c>
      <c r="J176" s="74">
        <v>35.835799999999999</v>
      </c>
      <c r="K176" s="74">
        <v>37.588799999999999</v>
      </c>
      <c r="L176" s="74">
        <v>31.897099999999998</v>
      </c>
      <c r="M176" s="74">
        <v>26.323599999999999</v>
      </c>
      <c r="N176" s="74">
        <v>5.9408000000000003</v>
      </c>
      <c r="O176" s="74">
        <v>55.218499999999999</v>
      </c>
      <c r="P176" s="74">
        <v>5</v>
      </c>
      <c r="Q176" s="74">
        <v>0</v>
      </c>
      <c r="R176" s="74">
        <v>5</v>
      </c>
      <c r="S176" s="74" t="s">
        <v>127</v>
      </c>
    </row>
    <row r="177" spans="1:19" collapsed="1">
      <c r="A177" s="62">
        <v>45597</v>
      </c>
      <c r="B177" s="74">
        <v>35.536999999999999</v>
      </c>
      <c r="C177" s="74">
        <v>36.411299999999997</v>
      </c>
      <c r="D177" s="74">
        <v>35.474200000000003</v>
      </c>
      <c r="E177" s="74">
        <v>37.250900000000001</v>
      </c>
      <c r="F177" s="74">
        <v>30.415900000000001</v>
      </c>
      <c r="G177" s="74">
        <v>28.1816</v>
      </c>
      <c r="H177" s="74">
        <v>35.607199999999999</v>
      </c>
      <c r="I177" s="74">
        <v>36.403599999999997</v>
      </c>
      <c r="J177" s="74">
        <v>35.549900000000001</v>
      </c>
      <c r="K177" s="74">
        <v>37.250900000000001</v>
      </c>
      <c r="L177" s="74">
        <v>30.763200000000001</v>
      </c>
      <c r="M177" s="74">
        <v>28.1816</v>
      </c>
      <c r="N177" s="74">
        <v>6.1786000000000003</v>
      </c>
      <c r="O177" s="74">
        <v>43.429400000000001</v>
      </c>
      <c r="P177" s="74">
        <v>5</v>
      </c>
      <c r="Q177" s="74">
        <v>0</v>
      </c>
      <c r="R177" s="74">
        <v>5</v>
      </c>
      <c r="S177" s="74" t="s">
        <v>127</v>
      </c>
    </row>
    <row r="178" spans="1:19">
      <c r="A178" s="62">
        <v>45627</v>
      </c>
      <c r="B178" s="74">
        <v>35.714500000000001</v>
      </c>
      <c r="C178" s="74">
        <v>36.222799999999999</v>
      </c>
      <c r="D178" s="74">
        <v>35.677599999999998</v>
      </c>
      <c r="E178" s="74">
        <v>37.062600000000003</v>
      </c>
      <c r="F178" s="74">
        <v>31.0472</v>
      </c>
      <c r="G178" s="74">
        <v>31.277699999999999</v>
      </c>
      <c r="H178" s="74">
        <v>35.812199999999997</v>
      </c>
      <c r="I178" s="74">
        <v>36.191099999999999</v>
      </c>
      <c r="J178" s="74">
        <v>35.784700000000001</v>
      </c>
      <c r="K178" s="74">
        <v>37.208399999999997</v>
      </c>
      <c r="L178" s="74">
        <v>31.0472</v>
      </c>
      <c r="M178" s="74">
        <v>31.277699999999999</v>
      </c>
      <c r="N178" s="74">
        <v>6.6443000000000003</v>
      </c>
      <c r="O178" s="74">
        <v>56.051000000000002</v>
      </c>
      <c r="P178" s="74">
        <v>5</v>
      </c>
      <c r="Q178" s="74">
        <v>5</v>
      </c>
      <c r="R178" s="74">
        <v>0</v>
      </c>
      <c r="S178" s="74" t="s">
        <v>127</v>
      </c>
    </row>
    <row r="179" spans="1:19">
      <c r="A179" s="62">
        <v>45658</v>
      </c>
      <c r="B179" s="74">
        <v>35.6721</v>
      </c>
      <c r="C179" s="74">
        <v>36.398699999999998</v>
      </c>
      <c r="D179" s="74">
        <v>35.621400000000001</v>
      </c>
      <c r="E179" s="74">
        <v>37.656799999999997</v>
      </c>
      <c r="F179" s="74">
        <v>30.865200000000002</v>
      </c>
      <c r="G179" s="74">
        <v>27.959199999999999</v>
      </c>
      <c r="H179" s="74">
        <v>35.701900000000002</v>
      </c>
      <c r="I179" s="74">
        <v>36.367800000000003</v>
      </c>
      <c r="J179" s="74">
        <v>35.655500000000004</v>
      </c>
      <c r="K179" s="74">
        <v>37.706800000000001</v>
      </c>
      <c r="L179" s="74">
        <v>30.865200000000002</v>
      </c>
      <c r="M179" s="74">
        <v>27.959199999999999</v>
      </c>
      <c r="N179" s="74">
        <v>9.4135000000000009</v>
      </c>
      <c r="O179" s="74">
        <v>57.512700000000002</v>
      </c>
      <c r="P179" s="74">
        <v>5</v>
      </c>
      <c r="Q179" s="74">
        <v>5</v>
      </c>
      <c r="R179" s="74">
        <v>0</v>
      </c>
      <c r="S179" s="74" t="s">
        <v>127</v>
      </c>
    </row>
    <row r="180" spans="1:19">
      <c r="A180" s="62">
        <v>45689</v>
      </c>
      <c r="B180" s="74">
        <v>36.146999999999998</v>
      </c>
      <c r="C180" s="74">
        <v>36.590699999999998</v>
      </c>
      <c r="D180" s="74">
        <v>36.114699999999999</v>
      </c>
      <c r="E180" s="74">
        <v>37.892299999999999</v>
      </c>
      <c r="F180" s="74">
        <v>31.245100000000001</v>
      </c>
      <c r="G180" s="74">
        <v>28.389700000000001</v>
      </c>
      <c r="H180" s="74">
        <v>36.241300000000003</v>
      </c>
      <c r="I180" s="74">
        <v>36.568300000000001</v>
      </c>
      <c r="J180" s="74">
        <v>36.217500000000001</v>
      </c>
      <c r="K180" s="74">
        <v>37.892299999999999</v>
      </c>
      <c r="L180" s="74">
        <v>31.708200000000001</v>
      </c>
      <c r="M180" s="74">
        <v>28.389700000000001</v>
      </c>
      <c r="N180" s="74">
        <v>6.5039999999999996</v>
      </c>
      <c r="O180" s="74">
        <v>51.330399999999997</v>
      </c>
      <c r="P180" s="74">
        <v>5</v>
      </c>
      <c r="Q180" s="74">
        <v>0</v>
      </c>
      <c r="R180" s="74">
        <v>5</v>
      </c>
      <c r="S180" s="74" t="s">
        <v>127</v>
      </c>
    </row>
    <row r="181" spans="1:19">
      <c r="A181" s="62">
        <v>45717</v>
      </c>
      <c r="B181" s="74">
        <v>36.934899999999999</v>
      </c>
      <c r="C181" s="74">
        <v>36.488</v>
      </c>
      <c r="D181" s="74">
        <v>36.966799999999999</v>
      </c>
      <c r="E181" s="74">
        <v>38.242699999999999</v>
      </c>
      <c r="F181" s="74">
        <v>32.6997</v>
      </c>
      <c r="G181" s="74">
        <v>33.123800000000003</v>
      </c>
      <c r="H181" s="74">
        <v>37.037100000000002</v>
      </c>
      <c r="I181" s="74">
        <v>36.464500000000001</v>
      </c>
      <c r="J181" s="74">
        <v>37.0779</v>
      </c>
      <c r="K181" s="74">
        <v>38.242699999999999</v>
      </c>
      <c r="L181" s="74">
        <v>33.226500000000001</v>
      </c>
      <c r="M181" s="74">
        <v>33.123800000000003</v>
      </c>
      <c r="N181" s="74">
        <v>6.2362000000000002</v>
      </c>
      <c r="O181" s="74">
        <v>55.834699999999998</v>
      </c>
      <c r="P181" s="74">
        <v>5</v>
      </c>
      <c r="Q181" s="74">
        <v>0</v>
      </c>
      <c r="R181" s="74">
        <v>5</v>
      </c>
      <c r="S181" s="74" t="s">
        <v>127</v>
      </c>
    </row>
    <row r="182" spans="1:19">
      <c r="A182" s="62">
        <v>45748</v>
      </c>
      <c r="B182" s="74">
        <v>35.962800000000001</v>
      </c>
      <c r="C182" s="74">
        <v>36.460599999999999</v>
      </c>
      <c r="D182" s="74">
        <v>35.928899999999999</v>
      </c>
      <c r="E182" s="74">
        <v>38.078699999999998</v>
      </c>
      <c r="F182" s="74">
        <v>31.183700000000002</v>
      </c>
      <c r="G182" s="74">
        <v>28.546199999999999</v>
      </c>
      <c r="H182" s="74">
        <v>36.071599999999997</v>
      </c>
      <c r="I182" s="74">
        <v>36.355400000000003</v>
      </c>
      <c r="J182" s="74">
        <v>36.052300000000002</v>
      </c>
      <c r="K182" s="74">
        <v>38.078699999999998</v>
      </c>
      <c r="L182" s="74">
        <v>31.652699999999999</v>
      </c>
      <c r="M182" s="74">
        <v>28.546199999999999</v>
      </c>
      <c r="N182" s="74">
        <v>10.3626</v>
      </c>
      <c r="O182" s="74">
        <v>49.5381</v>
      </c>
      <c r="P182" s="74">
        <v>5</v>
      </c>
      <c r="Q182" s="74">
        <v>0</v>
      </c>
      <c r="R182" s="74">
        <v>5</v>
      </c>
      <c r="S182" s="74">
        <v>0</v>
      </c>
    </row>
    <row r="183" spans="1:19">
      <c r="A183" s="62">
        <v>45778</v>
      </c>
      <c r="B183" s="74">
        <v>36.998399999999997</v>
      </c>
      <c r="C183" s="74">
        <v>35.636200000000002</v>
      </c>
      <c r="D183" s="74">
        <v>37.097900000000003</v>
      </c>
      <c r="E183" s="74">
        <v>38.067599999999999</v>
      </c>
      <c r="F183" s="74">
        <v>34.427500000000002</v>
      </c>
      <c r="G183" s="74">
        <v>32.408200000000001</v>
      </c>
      <c r="H183" s="74">
        <v>37.123399999999997</v>
      </c>
      <c r="I183" s="74">
        <v>35.635100000000001</v>
      </c>
      <c r="J183" s="74">
        <v>37.232399999999998</v>
      </c>
      <c r="K183" s="74">
        <v>38.067599999999999</v>
      </c>
      <c r="L183" s="74">
        <v>35.089700000000001</v>
      </c>
      <c r="M183" s="74">
        <v>32.408200000000001</v>
      </c>
      <c r="N183" s="74">
        <v>5.6026999999999996</v>
      </c>
      <c r="O183" s="74">
        <v>36.592300000000002</v>
      </c>
      <c r="P183" s="74">
        <v>5</v>
      </c>
      <c r="Q183" s="74">
        <v>0</v>
      </c>
      <c r="R183" s="74">
        <v>5</v>
      </c>
      <c r="S183" s="74" t="s">
        <v>127</v>
      </c>
    </row>
    <row r="184" spans="1:19">
      <c r="A184" s="62">
        <v>45809</v>
      </c>
      <c r="B184" s="74">
        <v>36.253799999999998</v>
      </c>
      <c r="C184" s="74">
        <v>35.887599999999999</v>
      </c>
      <c r="D184" s="74">
        <v>36.280900000000003</v>
      </c>
      <c r="E184" s="74">
        <v>37.864699999999999</v>
      </c>
      <c r="F184" s="74">
        <v>32.720199999999998</v>
      </c>
      <c r="G184" s="74">
        <v>29.3794</v>
      </c>
      <c r="H184" s="74">
        <v>36.299100000000003</v>
      </c>
      <c r="I184" s="74">
        <v>35.890300000000003</v>
      </c>
      <c r="J184" s="74">
        <v>36.3294</v>
      </c>
      <c r="K184" s="74">
        <v>37.864699999999999</v>
      </c>
      <c r="L184" s="74">
        <v>32.93</v>
      </c>
      <c r="M184" s="74">
        <v>29.3794</v>
      </c>
      <c r="N184" s="74">
        <v>7.2747000000000002</v>
      </c>
      <c r="O184" s="74">
        <v>34.349600000000002</v>
      </c>
      <c r="P184" s="74">
        <v>5</v>
      </c>
      <c r="Q184" s="74">
        <v>0</v>
      </c>
      <c r="R184" s="74">
        <v>5</v>
      </c>
      <c r="S184" s="74" t="s">
        <v>127</v>
      </c>
    </row>
    <row r="185" spans="1:19">
      <c r="A185" s="62">
        <v>45839</v>
      </c>
      <c r="B185" s="74">
        <v>35.170099999999998</v>
      </c>
      <c r="C185" s="74">
        <v>35.253399999999999</v>
      </c>
      <c r="D185" s="74">
        <v>35.164299999999997</v>
      </c>
      <c r="E185" s="74">
        <v>37.819600000000001</v>
      </c>
      <c r="F185" s="74">
        <v>31.303899999999999</v>
      </c>
      <c r="G185" s="74">
        <v>24.808399999999999</v>
      </c>
      <c r="H185" s="74">
        <v>35.272399999999998</v>
      </c>
      <c r="I185" s="74">
        <v>35.250799999999998</v>
      </c>
      <c r="J185" s="74">
        <v>35.273899999999998</v>
      </c>
      <c r="K185" s="74">
        <v>37.819600000000001</v>
      </c>
      <c r="L185" s="74">
        <v>31.706299999999999</v>
      </c>
      <c r="M185" s="74">
        <v>24.808399999999999</v>
      </c>
      <c r="N185" s="74">
        <v>6.1063999999999998</v>
      </c>
      <c r="O185" s="74">
        <v>36.6492</v>
      </c>
      <c r="P185" s="74">
        <v>5</v>
      </c>
      <c r="Q185" s="74" t="s">
        <v>127</v>
      </c>
      <c r="R185" s="74">
        <v>5</v>
      </c>
      <c r="S185" s="74" t="s">
        <v>127</v>
      </c>
    </row>
    <row r="186" spans="1:19">
      <c r="A186" s="62">
        <v>45870</v>
      </c>
      <c r="B186" s="74">
        <v>36.0779</v>
      </c>
      <c r="C186" s="74">
        <v>34.466999999999999</v>
      </c>
      <c r="D186" s="74">
        <v>36.191600000000001</v>
      </c>
      <c r="E186" s="74">
        <v>37.7682</v>
      </c>
      <c r="F186" s="74">
        <v>33.497500000000002</v>
      </c>
      <c r="G186" s="74">
        <v>27.6889</v>
      </c>
      <c r="H186" s="74">
        <v>36.194400000000002</v>
      </c>
      <c r="I186" s="74">
        <v>34.438699999999997</v>
      </c>
      <c r="J186" s="74">
        <v>36.3185</v>
      </c>
      <c r="K186" s="74">
        <v>37.7682</v>
      </c>
      <c r="L186" s="74">
        <v>34.094700000000003</v>
      </c>
      <c r="M186" s="74">
        <v>27.6889</v>
      </c>
      <c r="N186" s="74">
        <v>6.9718999999999998</v>
      </c>
      <c r="O186" s="74">
        <v>43.597700000000003</v>
      </c>
      <c r="P186" s="74">
        <v>5</v>
      </c>
      <c r="Q186" s="74">
        <v>0</v>
      </c>
      <c r="R186" s="74">
        <v>5</v>
      </c>
      <c r="S186" s="74" t="s">
        <v>127</v>
      </c>
    </row>
    <row r="187" spans="1:19">
      <c r="A187" s="62">
        <v>45901</v>
      </c>
      <c r="B187" s="74">
        <v>35.8934</v>
      </c>
      <c r="C187" s="74">
        <v>32.0916</v>
      </c>
      <c r="D187" s="74">
        <v>36.192</v>
      </c>
      <c r="E187" s="74">
        <v>37.878300000000003</v>
      </c>
      <c r="F187" s="74">
        <v>31.9754</v>
      </c>
      <c r="G187" s="74">
        <v>31.215800000000002</v>
      </c>
      <c r="H187" s="74">
        <v>36.018599999999999</v>
      </c>
      <c r="I187" s="74">
        <v>32.131</v>
      </c>
      <c r="J187" s="74">
        <v>36.324599999999997</v>
      </c>
      <c r="K187" s="74">
        <v>37.878300000000003</v>
      </c>
      <c r="L187" s="74">
        <v>32.5276</v>
      </c>
      <c r="M187" s="74">
        <v>31.215800000000002</v>
      </c>
      <c r="N187" s="74">
        <v>5.4272999999999998</v>
      </c>
      <c r="O187" s="74">
        <v>15.2638</v>
      </c>
      <c r="P187" s="74">
        <v>5</v>
      </c>
      <c r="Q187" s="74">
        <v>0</v>
      </c>
      <c r="R187" s="74">
        <v>5</v>
      </c>
      <c r="S187" s="74" t="s">
        <v>127</v>
      </c>
    </row>
    <row r="188" spans="1:19">
      <c r="A188" s="62">
        <v>45931</v>
      </c>
      <c r="B188" s="74">
        <v>34.5259</v>
      </c>
      <c r="C188" s="74">
        <v>31.872699999999998</v>
      </c>
      <c r="D188" s="74">
        <v>34.712200000000003</v>
      </c>
      <c r="E188" s="74">
        <v>37.664099999999998</v>
      </c>
      <c r="F188" s="74">
        <v>29.311199999999999</v>
      </c>
      <c r="G188" s="74">
        <v>28.075700000000001</v>
      </c>
      <c r="H188" s="74">
        <v>34.528599999999997</v>
      </c>
      <c r="I188" s="74">
        <v>31.907499999999999</v>
      </c>
      <c r="J188" s="74">
        <v>34.712200000000003</v>
      </c>
      <c r="K188" s="74">
        <v>37.664099999999998</v>
      </c>
      <c r="L188" s="74">
        <v>29.311199999999999</v>
      </c>
      <c r="M188" s="74">
        <v>28.075700000000001</v>
      </c>
      <c r="N188" s="74">
        <v>17.693999999999999</v>
      </c>
      <c r="O188" s="74">
        <v>17.693999999999999</v>
      </c>
      <c r="P188" s="74">
        <v>0</v>
      </c>
      <c r="Q188" s="74">
        <v>0</v>
      </c>
      <c r="R188" s="74">
        <v>0</v>
      </c>
      <c r="S188" s="74" t="s">
        <v>127</v>
      </c>
    </row>
    <row r="189" spans="1:19">
      <c r="A189" s="62">
        <v>45962</v>
      </c>
      <c r="B189" s="74">
        <v>35.199399999999997</v>
      </c>
      <c r="C189" s="74">
        <v>31.331800000000001</v>
      </c>
      <c r="D189" s="74">
        <v>35.474200000000003</v>
      </c>
      <c r="E189" s="74">
        <v>36.787300000000002</v>
      </c>
      <c r="F189" s="74">
        <v>31.950399999999998</v>
      </c>
      <c r="G189" s="74">
        <v>31.974599999999999</v>
      </c>
      <c r="H189" s="74">
        <v>35.301499999999997</v>
      </c>
      <c r="I189" s="74">
        <v>31.359300000000001</v>
      </c>
      <c r="J189" s="74">
        <v>35.581800000000001</v>
      </c>
      <c r="K189" s="74">
        <v>36.787300000000002</v>
      </c>
      <c r="L189" s="74">
        <v>32.428899999999999</v>
      </c>
      <c r="M189" s="74">
        <v>31.974599999999999</v>
      </c>
      <c r="N189" s="74">
        <v>5.8372999999999999</v>
      </c>
      <c r="O189" s="74">
        <v>21.1645</v>
      </c>
      <c r="P189" s="74">
        <v>5</v>
      </c>
      <c r="Q189" s="74">
        <v>0</v>
      </c>
      <c r="R189" s="74">
        <v>5</v>
      </c>
      <c r="S189" s="74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 hidden="1" outlineLevel="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 hidden="1" outlineLevel="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 hidden="1" outlineLevel="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 hidden="1" outlineLevel="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 hidden="1" outlineLevel="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 hidden="1" outlineLevel="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 hidden="1" outlineLevel="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 hidden="1" outlineLevel="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 hidden="1" outlineLevel="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 hidden="1" outlineLevel="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 hidden="1" outlineLevel="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 hidden="1" outlineLevel="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 hidden="1" outlineLevel="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  <row r="170" spans="1:21" hidden="1" outlineLevel="1">
      <c r="A170" s="62">
        <v>45383</v>
      </c>
      <c r="B170" s="74">
        <v>20.305499999999999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20.305522103767068</v>
      </c>
    </row>
    <row r="171" spans="1:21" hidden="1" outlineLevel="1">
      <c r="A171" s="62">
        <v>45413</v>
      </c>
      <c r="B171" s="74">
        <v>19.499500000000001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19.499546030087021</v>
      </c>
    </row>
    <row r="172" spans="1:21" hidden="1" outlineLevel="1">
      <c r="A172" s="62">
        <v>45444</v>
      </c>
      <c r="B172" s="74">
        <v>19.141100000000002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19.141155275932586</v>
      </c>
    </row>
    <row r="173" spans="1:21" hidden="1" outlineLevel="1">
      <c r="A173" s="62">
        <v>45474</v>
      </c>
      <c r="B173" s="74">
        <v>19.038900000000002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19.038847446551678</v>
      </c>
    </row>
    <row r="174" spans="1:21" hidden="1" outlineLevel="1">
      <c r="A174" s="62">
        <v>45505</v>
      </c>
      <c r="B174" s="74">
        <v>17.394400000000001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17.394378429437179</v>
      </c>
    </row>
    <row r="175" spans="1:21" hidden="1" outlineLevel="1">
      <c r="A175" s="62">
        <v>45536</v>
      </c>
      <c r="B175" s="74">
        <v>17.532900000000001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17.532933909690918</v>
      </c>
    </row>
    <row r="176" spans="1:21" hidden="1" outlineLevel="1">
      <c r="A176" s="62">
        <v>45566</v>
      </c>
      <c r="B176" s="74">
        <v>17.931699999999999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17.931628243398247</v>
      </c>
    </row>
    <row r="177" spans="1:21">
      <c r="A177" s="62">
        <v>45597</v>
      </c>
      <c r="B177" s="74">
        <v>16.295500000000001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16.295512672227314</v>
      </c>
    </row>
    <row r="178" spans="1:21">
      <c r="A178" s="62">
        <v>45627</v>
      </c>
      <c r="B178" s="74">
        <v>16.506699999999999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16.50662865313371</v>
      </c>
    </row>
    <row r="179" spans="1:21">
      <c r="A179" s="62">
        <v>45658</v>
      </c>
      <c r="B179" s="74">
        <v>18.834099999999999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18.834098026480685</v>
      </c>
    </row>
    <row r="180" spans="1:21">
      <c r="A180" s="62">
        <v>45689</v>
      </c>
      <c r="B180" s="74">
        <v>17.448599999999999</v>
      </c>
      <c r="C180" s="74">
        <v>21</v>
      </c>
      <c r="D180" s="74">
        <v>0</v>
      </c>
      <c r="E180" s="74">
        <v>21</v>
      </c>
      <c r="F180" s="74">
        <v>0</v>
      </c>
      <c r="G180" s="74">
        <v>21</v>
      </c>
      <c r="H180" s="74">
        <v>0</v>
      </c>
      <c r="I180" s="74">
        <v>21</v>
      </c>
      <c r="J180" s="74">
        <v>0</v>
      </c>
      <c r="K180" s="74">
        <v>21</v>
      </c>
      <c r="L180" s="74">
        <v>0</v>
      </c>
      <c r="M180" s="74">
        <v>21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17.414922870523441</v>
      </c>
    </row>
    <row r="181" spans="1:21">
      <c r="A181" s="62">
        <v>45717</v>
      </c>
      <c r="B181" s="74">
        <v>16.946100000000001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16.946110622151377</v>
      </c>
    </row>
    <row r="182" spans="1:21">
      <c r="A182" s="62">
        <v>45748</v>
      </c>
      <c r="B182" s="74">
        <v>18.246300000000002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18.246382218734851</v>
      </c>
    </row>
    <row r="183" spans="1:21">
      <c r="A183" s="62">
        <v>45778</v>
      </c>
      <c r="B183" s="74">
        <v>17.504300000000001</v>
      </c>
      <c r="C183" s="74">
        <v>0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17.504253289793841</v>
      </c>
    </row>
    <row r="184" spans="1:21">
      <c r="A184" s="62">
        <v>45809</v>
      </c>
      <c r="B184" s="74">
        <v>17.6112</v>
      </c>
      <c r="C184" s="74">
        <v>0</v>
      </c>
      <c r="D184" s="74">
        <v>0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17.611214255588894</v>
      </c>
    </row>
    <row r="185" spans="1:21">
      <c r="A185" s="62">
        <v>45839</v>
      </c>
      <c r="B185" s="74">
        <v>18.925000000000001</v>
      </c>
      <c r="C185" s="74">
        <v>0</v>
      </c>
      <c r="D185" s="74">
        <v>0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18.924933110938966</v>
      </c>
    </row>
    <row r="186" spans="1:21">
      <c r="A186" s="62">
        <v>45870</v>
      </c>
      <c r="B186" s="74">
        <v>17.332999999999998</v>
      </c>
      <c r="C186" s="74">
        <v>0</v>
      </c>
      <c r="D186" s="74">
        <v>0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17.333002099552616</v>
      </c>
    </row>
    <row r="187" spans="1:21">
      <c r="A187" s="62">
        <v>45901</v>
      </c>
      <c r="B187" s="74">
        <v>17.119</v>
      </c>
      <c r="C187" s="74">
        <v>0</v>
      </c>
      <c r="D187" s="74">
        <v>0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17.118979508125307</v>
      </c>
    </row>
    <row r="188" spans="1:21">
      <c r="A188" s="62">
        <v>45931</v>
      </c>
      <c r="B188" s="74">
        <v>18.257300000000001</v>
      </c>
      <c r="C188" s="74">
        <v>16.170000000000002</v>
      </c>
      <c r="D188" s="74">
        <v>0</v>
      </c>
      <c r="E188" s="74">
        <v>16.170000000000002</v>
      </c>
      <c r="F188" s="74">
        <v>0</v>
      </c>
      <c r="G188" s="74">
        <v>16.170000000000002</v>
      </c>
      <c r="H188" s="74">
        <v>0</v>
      </c>
      <c r="I188" s="74">
        <v>16.170000000000002</v>
      </c>
      <c r="J188" s="74">
        <v>0</v>
      </c>
      <c r="K188" s="74">
        <v>16.170000000000002</v>
      </c>
      <c r="L188" s="74">
        <v>0</v>
      </c>
      <c r="M188" s="74">
        <v>16.170000000000002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18.263266865256632</v>
      </c>
    </row>
    <row r="189" spans="1:21">
      <c r="A189" s="62">
        <v>45962</v>
      </c>
      <c r="B189" s="74">
        <v>16.956900000000001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16.956847997574116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16" t="s">
        <v>1</v>
      </c>
      <c r="C6" s="216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16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 hidden="1" outlineLevel="1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 hidden="1" outlineLevel="1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 hidden="1" outlineLevel="1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 hidden="1" outlineLevel="1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 hidden="1" outlineLevel="1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 hidden="1" outlineLevel="1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 hidden="1" outlineLevel="1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 hidden="1" outlineLevel="1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 hidden="1" outlineLevel="1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 hidden="1" outlineLevel="1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 hidden="1" outlineLevel="1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 hidden="1" outlineLevel="1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 hidden="1" outlineLevel="1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  <row r="170" spans="1:39" hidden="1" outlineLevel="1">
      <c r="A170" s="62">
        <v>45383</v>
      </c>
      <c r="B170" s="74">
        <v>35.826500000000003</v>
      </c>
      <c r="C170" s="74">
        <v>38.349200000000003</v>
      </c>
      <c r="D170" s="74">
        <v>38.468299999999999</v>
      </c>
      <c r="E170" s="74">
        <v>38.341799999999999</v>
      </c>
      <c r="F170" s="74">
        <v>38.770000000000003</v>
      </c>
      <c r="G170" s="74">
        <v>35.122500000000002</v>
      </c>
      <c r="H170" s="74">
        <v>40.8476</v>
      </c>
      <c r="I170" s="74">
        <v>38.347799999999999</v>
      </c>
      <c r="J170" s="74">
        <v>38.444499999999998</v>
      </c>
      <c r="K170" s="74">
        <v>38.341799999999999</v>
      </c>
      <c r="L170" s="74">
        <v>38.770000000000003</v>
      </c>
      <c r="M170" s="74">
        <v>35.122500000000002</v>
      </c>
      <c r="N170" s="74">
        <v>40.8476</v>
      </c>
      <c r="O170" s="74">
        <v>50.886600000000001</v>
      </c>
      <c r="P170" s="74">
        <v>50.886600000000001</v>
      </c>
      <c r="Q170" s="74">
        <v>0</v>
      </c>
      <c r="R170" s="74" t="s">
        <v>127</v>
      </c>
      <c r="S170" s="74">
        <v>0</v>
      </c>
      <c r="T170" s="74" t="s">
        <v>127</v>
      </c>
      <c r="U170" s="74">
        <v>8.1484000000000005</v>
      </c>
      <c r="V170" s="74">
        <v>0</v>
      </c>
      <c r="W170" s="74">
        <v>8.1484000000000005</v>
      </c>
      <c r="X170" s="74">
        <v>0</v>
      </c>
      <c r="Y170" s="74">
        <v>0</v>
      </c>
      <c r="Z170" s="74">
        <v>8.1484000000000005</v>
      </c>
      <c r="AA170" s="74">
        <v>8.1484000000000005</v>
      </c>
      <c r="AB170" s="74">
        <v>0</v>
      </c>
      <c r="AC170" s="74">
        <v>8.1484000000000005</v>
      </c>
      <c r="AD170" s="74">
        <v>0</v>
      </c>
      <c r="AE170" s="74">
        <v>0</v>
      </c>
      <c r="AF170" s="74">
        <v>8.1484000000000005</v>
      </c>
      <c r="AG170" s="74">
        <v>0</v>
      </c>
      <c r="AH170" s="74">
        <v>0</v>
      </c>
      <c r="AI170" s="74">
        <v>0</v>
      </c>
      <c r="AJ170" s="74" t="s">
        <v>127</v>
      </c>
      <c r="AK170" s="74">
        <v>0</v>
      </c>
      <c r="AL170" s="74" t="s">
        <v>127</v>
      </c>
      <c r="AM170" s="74">
        <v>22.9239</v>
      </c>
    </row>
    <row r="171" spans="1:39" hidden="1" outlineLevel="1">
      <c r="A171" s="62">
        <v>45413</v>
      </c>
      <c r="B171" s="74">
        <v>36.127200000000002</v>
      </c>
      <c r="C171" s="74">
        <v>38.5901</v>
      </c>
      <c r="D171" s="74">
        <v>40.533299999999997</v>
      </c>
      <c r="E171" s="74">
        <v>38.478099999999998</v>
      </c>
      <c r="F171" s="74">
        <v>38.8035</v>
      </c>
      <c r="G171" s="74">
        <v>35.507399999999997</v>
      </c>
      <c r="H171" s="74">
        <v>42.4328</v>
      </c>
      <c r="I171" s="74">
        <v>38.5886</v>
      </c>
      <c r="J171" s="74">
        <v>40.509</v>
      </c>
      <c r="K171" s="74">
        <v>38.478099999999998</v>
      </c>
      <c r="L171" s="74">
        <v>38.8035</v>
      </c>
      <c r="M171" s="74">
        <v>35.507399999999997</v>
      </c>
      <c r="N171" s="74">
        <v>42.4328</v>
      </c>
      <c r="O171" s="74">
        <v>54.530700000000003</v>
      </c>
      <c r="P171" s="74">
        <v>54.530700000000003</v>
      </c>
      <c r="Q171" s="74">
        <v>0</v>
      </c>
      <c r="R171" s="74" t="s">
        <v>127</v>
      </c>
      <c r="S171" s="74">
        <v>0</v>
      </c>
      <c r="T171" s="74" t="s">
        <v>127</v>
      </c>
      <c r="U171" s="74">
        <v>8.6087000000000007</v>
      </c>
      <c r="V171" s="74">
        <v>0</v>
      </c>
      <c r="W171" s="74">
        <v>8.6087000000000007</v>
      </c>
      <c r="X171" s="74">
        <v>0</v>
      </c>
      <c r="Y171" s="74">
        <v>20.81</v>
      </c>
      <c r="Z171" s="74">
        <v>8.1552000000000007</v>
      </c>
      <c r="AA171" s="74">
        <v>8.6087000000000007</v>
      </c>
      <c r="AB171" s="74">
        <v>0</v>
      </c>
      <c r="AC171" s="74">
        <v>8.6087000000000007</v>
      </c>
      <c r="AD171" s="74">
        <v>0</v>
      </c>
      <c r="AE171" s="74">
        <v>20.81</v>
      </c>
      <c r="AF171" s="74">
        <v>8.1552000000000007</v>
      </c>
      <c r="AG171" s="74">
        <v>0</v>
      </c>
      <c r="AH171" s="74">
        <v>0</v>
      </c>
      <c r="AI171" s="74">
        <v>0</v>
      </c>
      <c r="AJ171" s="74" t="s">
        <v>127</v>
      </c>
      <c r="AK171" s="74">
        <v>0</v>
      </c>
      <c r="AL171" s="74" t="s">
        <v>127</v>
      </c>
      <c r="AM171" s="74">
        <v>21.684000000000001</v>
      </c>
    </row>
    <row r="172" spans="1:39" hidden="1" outlineLevel="1">
      <c r="A172" s="62">
        <v>45444</v>
      </c>
      <c r="B172" s="74">
        <v>36.2545</v>
      </c>
      <c r="C172" s="74">
        <v>38.119199999999999</v>
      </c>
      <c r="D172" s="74">
        <v>40.814999999999998</v>
      </c>
      <c r="E172" s="74">
        <v>37.976900000000001</v>
      </c>
      <c r="F172" s="74">
        <v>38.300899999999999</v>
      </c>
      <c r="G172" s="74">
        <v>35.185499999999998</v>
      </c>
      <c r="H172" s="74">
        <v>40.802300000000002</v>
      </c>
      <c r="I172" s="74">
        <v>38.119300000000003</v>
      </c>
      <c r="J172" s="74">
        <v>40.822499999999998</v>
      </c>
      <c r="K172" s="74">
        <v>37.976900000000001</v>
      </c>
      <c r="L172" s="74">
        <v>38.300899999999999</v>
      </c>
      <c r="M172" s="74">
        <v>35.185499999999998</v>
      </c>
      <c r="N172" s="74">
        <v>40.802300000000002</v>
      </c>
      <c r="O172" s="74">
        <v>37.181399999999996</v>
      </c>
      <c r="P172" s="74">
        <v>37.181399999999996</v>
      </c>
      <c r="Q172" s="74">
        <v>0</v>
      </c>
      <c r="R172" s="74" t="s">
        <v>127</v>
      </c>
      <c r="S172" s="74">
        <v>0</v>
      </c>
      <c r="T172" s="74" t="s">
        <v>127</v>
      </c>
      <c r="U172" s="74">
        <v>7.9126000000000003</v>
      </c>
      <c r="V172" s="74">
        <v>0</v>
      </c>
      <c r="W172" s="74">
        <v>7.9126000000000003</v>
      </c>
      <c r="X172" s="74">
        <v>0</v>
      </c>
      <c r="Y172" s="74">
        <v>0</v>
      </c>
      <c r="Z172" s="74">
        <v>7.9126000000000003</v>
      </c>
      <c r="AA172" s="74">
        <v>7.9126000000000003</v>
      </c>
      <c r="AB172" s="74">
        <v>0</v>
      </c>
      <c r="AC172" s="74">
        <v>7.9126000000000003</v>
      </c>
      <c r="AD172" s="74">
        <v>0</v>
      </c>
      <c r="AE172" s="74">
        <v>0</v>
      </c>
      <c r="AF172" s="74">
        <v>7.9126000000000003</v>
      </c>
      <c r="AG172" s="74">
        <v>0</v>
      </c>
      <c r="AH172" s="74">
        <v>0</v>
      </c>
      <c r="AI172" s="74">
        <v>0</v>
      </c>
      <c r="AJ172" s="74" t="s">
        <v>127</v>
      </c>
      <c r="AK172" s="74">
        <v>0</v>
      </c>
      <c r="AL172" s="74" t="s">
        <v>127</v>
      </c>
      <c r="AM172" s="74">
        <v>21.781300000000002</v>
      </c>
    </row>
    <row r="173" spans="1:39" hidden="1" outlineLevel="1">
      <c r="A173" s="62">
        <v>45474</v>
      </c>
      <c r="B173" s="74">
        <v>35.354700000000001</v>
      </c>
      <c r="C173" s="74">
        <v>37.807299999999998</v>
      </c>
      <c r="D173" s="74">
        <v>41.211399999999998</v>
      </c>
      <c r="E173" s="74">
        <v>37.625900000000001</v>
      </c>
      <c r="F173" s="74">
        <v>37.875300000000003</v>
      </c>
      <c r="G173" s="74">
        <v>35.263399999999997</v>
      </c>
      <c r="H173" s="74">
        <v>40.804699999999997</v>
      </c>
      <c r="I173" s="74">
        <v>37.805500000000002</v>
      </c>
      <c r="J173" s="74">
        <v>41.1845</v>
      </c>
      <c r="K173" s="74">
        <v>37.625900000000001</v>
      </c>
      <c r="L173" s="74">
        <v>37.875300000000003</v>
      </c>
      <c r="M173" s="74">
        <v>35.263399999999997</v>
      </c>
      <c r="N173" s="74">
        <v>40.804699999999997</v>
      </c>
      <c r="O173" s="74">
        <v>53.156100000000002</v>
      </c>
      <c r="P173" s="74">
        <v>53.156100000000002</v>
      </c>
      <c r="Q173" s="74">
        <v>0</v>
      </c>
      <c r="R173" s="74" t="s">
        <v>127</v>
      </c>
      <c r="S173" s="74">
        <v>0</v>
      </c>
      <c r="T173" s="74" t="s">
        <v>127</v>
      </c>
      <c r="U173" s="74">
        <v>9.5143000000000004</v>
      </c>
      <c r="V173" s="74">
        <v>0</v>
      </c>
      <c r="W173" s="74">
        <v>9.5143000000000004</v>
      </c>
      <c r="X173" s="74">
        <v>0</v>
      </c>
      <c r="Y173" s="74">
        <v>20.37</v>
      </c>
      <c r="Z173" s="74">
        <v>9.0069999999999997</v>
      </c>
      <c r="AA173" s="74">
        <v>9.5143000000000004</v>
      </c>
      <c r="AB173" s="74">
        <v>0</v>
      </c>
      <c r="AC173" s="74">
        <v>9.5143000000000004</v>
      </c>
      <c r="AD173" s="74">
        <v>0</v>
      </c>
      <c r="AE173" s="74">
        <v>20.37</v>
      </c>
      <c r="AF173" s="74">
        <v>9.0069999999999997</v>
      </c>
      <c r="AG173" s="74">
        <v>0</v>
      </c>
      <c r="AH173" s="74">
        <v>0</v>
      </c>
      <c r="AI173" s="74">
        <v>0</v>
      </c>
      <c r="AJ173" s="74" t="s">
        <v>127</v>
      </c>
      <c r="AK173" s="74">
        <v>0</v>
      </c>
      <c r="AL173" s="74" t="s">
        <v>127</v>
      </c>
      <c r="AM173" s="74">
        <v>22.865500000000001</v>
      </c>
    </row>
    <row r="174" spans="1:39" hidden="1" outlineLevel="1">
      <c r="A174" s="62">
        <v>45505</v>
      </c>
      <c r="B174" s="74">
        <v>36.023200000000003</v>
      </c>
      <c r="C174" s="74">
        <v>37.7667</v>
      </c>
      <c r="D174" s="74">
        <v>41.683199999999999</v>
      </c>
      <c r="E174" s="74">
        <v>37.573999999999998</v>
      </c>
      <c r="F174" s="74">
        <v>38.081200000000003</v>
      </c>
      <c r="G174" s="74">
        <v>33.579799999999999</v>
      </c>
      <c r="H174" s="74">
        <v>41.9131</v>
      </c>
      <c r="I174" s="74">
        <v>37.761400000000002</v>
      </c>
      <c r="J174" s="74">
        <v>41.592599999999997</v>
      </c>
      <c r="K174" s="74">
        <v>37.573999999999998</v>
      </c>
      <c r="L174" s="74">
        <v>38.081200000000003</v>
      </c>
      <c r="M174" s="74">
        <v>33.579799999999999</v>
      </c>
      <c r="N174" s="74">
        <v>41.9131</v>
      </c>
      <c r="O174" s="74">
        <v>57.1432</v>
      </c>
      <c r="P174" s="74">
        <v>57.1432</v>
      </c>
      <c r="Q174" s="74">
        <v>0</v>
      </c>
      <c r="R174" s="74" t="s">
        <v>127</v>
      </c>
      <c r="S174" s="74">
        <v>0</v>
      </c>
      <c r="T174" s="74" t="s">
        <v>127</v>
      </c>
      <c r="U174" s="74">
        <v>7.6985999999999999</v>
      </c>
      <c r="V174" s="74">
        <v>0</v>
      </c>
      <c r="W174" s="74">
        <v>7.6985999999999999</v>
      </c>
      <c r="X174" s="74">
        <v>0</v>
      </c>
      <c r="Y174" s="74">
        <v>7</v>
      </c>
      <c r="Z174" s="74">
        <v>7.7222</v>
      </c>
      <c r="AA174" s="74">
        <v>7.6985999999999999</v>
      </c>
      <c r="AB174" s="74">
        <v>0</v>
      </c>
      <c r="AC174" s="74">
        <v>7.6985999999999999</v>
      </c>
      <c r="AD174" s="74">
        <v>0</v>
      </c>
      <c r="AE174" s="74">
        <v>7</v>
      </c>
      <c r="AF174" s="74">
        <v>7.7222</v>
      </c>
      <c r="AG174" s="74">
        <v>0</v>
      </c>
      <c r="AH174" s="74">
        <v>0</v>
      </c>
      <c r="AI174" s="74">
        <v>0</v>
      </c>
      <c r="AJ174" s="74" t="s">
        <v>127</v>
      </c>
      <c r="AK174" s="74">
        <v>0</v>
      </c>
      <c r="AL174" s="74" t="s">
        <v>127</v>
      </c>
      <c r="AM174" s="74">
        <v>22.666399999999999</v>
      </c>
    </row>
    <row r="175" spans="1:39" hidden="1" outlineLevel="1">
      <c r="A175" s="62">
        <v>45536</v>
      </c>
      <c r="B175" s="74">
        <v>36.099400000000003</v>
      </c>
      <c r="C175" s="74">
        <v>37.7926</v>
      </c>
      <c r="D175" s="74">
        <v>41.888300000000001</v>
      </c>
      <c r="E175" s="74">
        <v>37.587400000000002</v>
      </c>
      <c r="F175" s="74">
        <v>37.7986</v>
      </c>
      <c r="G175" s="74">
        <v>35.4711</v>
      </c>
      <c r="H175" s="74">
        <v>40.6877</v>
      </c>
      <c r="I175" s="74">
        <v>37.791200000000003</v>
      </c>
      <c r="J175" s="74">
        <v>41.866599999999998</v>
      </c>
      <c r="K175" s="74">
        <v>37.587400000000002</v>
      </c>
      <c r="L175" s="74">
        <v>37.7986</v>
      </c>
      <c r="M175" s="74">
        <v>35.4711</v>
      </c>
      <c r="N175" s="74">
        <v>40.6877</v>
      </c>
      <c r="O175" s="74">
        <v>52.551000000000002</v>
      </c>
      <c r="P175" s="74">
        <v>52.551000000000002</v>
      </c>
      <c r="Q175" s="74" t="s">
        <v>127</v>
      </c>
      <c r="R175" s="74" t="s">
        <v>127</v>
      </c>
      <c r="S175" s="74" t="s">
        <v>127</v>
      </c>
      <c r="T175" s="74" t="s">
        <v>127</v>
      </c>
      <c r="U175" s="74">
        <v>7.5835999999999997</v>
      </c>
      <c r="V175" s="74">
        <v>0</v>
      </c>
      <c r="W175" s="74">
        <v>7.5835999999999997</v>
      </c>
      <c r="X175" s="74">
        <v>0</v>
      </c>
      <c r="Y175" s="74">
        <v>0</v>
      </c>
      <c r="Z175" s="74">
        <v>7.5835999999999997</v>
      </c>
      <c r="AA175" s="74">
        <v>7.5835999999999997</v>
      </c>
      <c r="AB175" s="74">
        <v>0</v>
      </c>
      <c r="AC175" s="74">
        <v>7.5835999999999997</v>
      </c>
      <c r="AD175" s="74">
        <v>0</v>
      </c>
      <c r="AE175" s="74">
        <v>0</v>
      </c>
      <c r="AF175" s="74">
        <v>7.5835999999999997</v>
      </c>
      <c r="AG175" s="74">
        <v>0</v>
      </c>
      <c r="AH175" s="74">
        <v>0</v>
      </c>
      <c r="AI175" s="74" t="s">
        <v>127</v>
      </c>
      <c r="AJ175" s="74" t="s">
        <v>127</v>
      </c>
      <c r="AK175" s="74" t="s">
        <v>127</v>
      </c>
      <c r="AL175" s="74" t="s">
        <v>127</v>
      </c>
      <c r="AM175" s="74">
        <v>23.211500000000001</v>
      </c>
    </row>
    <row r="176" spans="1:39" hidden="1" outlineLevel="1">
      <c r="A176" s="62">
        <v>45566</v>
      </c>
      <c r="B176" s="74">
        <v>36.476700000000001</v>
      </c>
      <c r="C176" s="74">
        <v>38.006599999999999</v>
      </c>
      <c r="D176" s="74">
        <v>41.734999999999999</v>
      </c>
      <c r="E176" s="74">
        <v>37.902700000000003</v>
      </c>
      <c r="F176" s="74">
        <v>37.939700000000002</v>
      </c>
      <c r="G176" s="74">
        <v>36.705100000000002</v>
      </c>
      <c r="H176" s="74">
        <v>40.659599999999998</v>
      </c>
      <c r="I176" s="74">
        <v>38.005499999999998</v>
      </c>
      <c r="J176" s="74">
        <v>41.701500000000003</v>
      </c>
      <c r="K176" s="74">
        <v>37.902700000000003</v>
      </c>
      <c r="L176" s="74">
        <v>37.939700000000002</v>
      </c>
      <c r="M176" s="74">
        <v>36.705100000000002</v>
      </c>
      <c r="N176" s="74">
        <v>40.659599999999998</v>
      </c>
      <c r="O176" s="74">
        <v>55.218499999999999</v>
      </c>
      <c r="P176" s="74">
        <v>55.218499999999999</v>
      </c>
      <c r="Q176" s="74">
        <v>0</v>
      </c>
      <c r="R176" s="74" t="s">
        <v>127</v>
      </c>
      <c r="S176" s="74">
        <v>0</v>
      </c>
      <c r="T176" s="74" t="s">
        <v>127</v>
      </c>
      <c r="U176" s="74">
        <v>10.377599999999999</v>
      </c>
      <c r="V176" s="74">
        <v>0</v>
      </c>
      <c r="W176" s="74">
        <v>10.377599999999999</v>
      </c>
      <c r="X176" s="74">
        <v>0</v>
      </c>
      <c r="Y176" s="74">
        <v>19.9544</v>
      </c>
      <c r="Z176" s="74">
        <v>8.2317</v>
      </c>
      <c r="AA176" s="74">
        <v>10.377599999999999</v>
      </c>
      <c r="AB176" s="74">
        <v>0</v>
      </c>
      <c r="AC176" s="74">
        <v>10.377599999999999</v>
      </c>
      <c r="AD176" s="74">
        <v>0</v>
      </c>
      <c r="AE176" s="74">
        <v>19.9544</v>
      </c>
      <c r="AF176" s="74">
        <v>8.2317</v>
      </c>
      <c r="AG176" s="74">
        <v>0</v>
      </c>
      <c r="AH176" s="74">
        <v>0</v>
      </c>
      <c r="AI176" s="74">
        <v>0</v>
      </c>
      <c r="AJ176" s="74" t="s">
        <v>127</v>
      </c>
      <c r="AK176" s="74">
        <v>0</v>
      </c>
      <c r="AL176" s="74" t="s">
        <v>127</v>
      </c>
      <c r="AM176" s="74">
        <v>20.822199999999999</v>
      </c>
    </row>
    <row r="177" spans="1:39">
      <c r="A177" s="62">
        <v>45597</v>
      </c>
      <c r="B177" s="74">
        <v>36.247399999999999</v>
      </c>
      <c r="C177" s="74">
        <v>37.19</v>
      </c>
      <c r="D177" s="74">
        <v>41.579099999999997</v>
      </c>
      <c r="E177" s="74">
        <v>37.073399999999999</v>
      </c>
      <c r="F177" s="74">
        <v>37.353700000000003</v>
      </c>
      <c r="G177" s="74">
        <v>33.749499999999998</v>
      </c>
      <c r="H177" s="74">
        <v>38.060200000000002</v>
      </c>
      <c r="I177" s="74">
        <v>37.189700000000002</v>
      </c>
      <c r="J177" s="74">
        <v>41.575800000000001</v>
      </c>
      <c r="K177" s="74">
        <v>37.073399999999999</v>
      </c>
      <c r="L177" s="74">
        <v>37.353700000000003</v>
      </c>
      <c r="M177" s="74">
        <v>33.749499999999998</v>
      </c>
      <c r="N177" s="74">
        <v>38.060200000000002</v>
      </c>
      <c r="O177" s="74">
        <v>43.429400000000001</v>
      </c>
      <c r="P177" s="74">
        <v>43.429400000000001</v>
      </c>
      <c r="Q177" s="74">
        <v>0</v>
      </c>
      <c r="R177" s="74" t="s">
        <v>127</v>
      </c>
      <c r="S177" s="74">
        <v>0</v>
      </c>
      <c r="T177" s="74" t="s">
        <v>127</v>
      </c>
      <c r="U177" s="74">
        <v>8.3180999999999994</v>
      </c>
      <c r="V177" s="74">
        <v>0</v>
      </c>
      <c r="W177" s="74">
        <v>8.3180999999999994</v>
      </c>
      <c r="X177" s="74">
        <v>0</v>
      </c>
      <c r="Y177" s="74">
        <v>0</v>
      </c>
      <c r="Z177" s="74">
        <v>8.3180999999999994</v>
      </c>
      <c r="AA177" s="74">
        <v>8.3180999999999994</v>
      </c>
      <c r="AB177" s="74">
        <v>0</v>
      </c>
      <c r="AC177" s="74">
        <v>8.3180999999999994</v>
      </c>
      <c r="AD177" s="74">
        <v>0</v>
      </c>
      <c r="AE177" s="74">
        <v>0</v>
      </c>
      <c r="AF177" s="74">
        <v>8.3180999999999994</v>
      </c>
      <c r="AG177" s="74">
        <v>0</v>
      </c>
      <c r="AH177" s="74">
        <v>0</v>
      </c>
      <c r="AI177" s="74">
        <v>0</v>
      </c>
      <c r="AJ177" s="74" t="s">
        <v>127</v>
      </c>
      <c r="AK177" s="74">
        <v>0</v>
      </c>
      <c r="AL177" s="74" t="s">
        <v>127</v>
      </c>
      <c r="AM177" s="74">
        <v>22.429400000000001</v>
      </c>
    </row>
    <row r="178" spans="1:39">
      <c r="A178" s="62">
        <v>45627</v>
      </c>
      <c r="B178" s="74">
        <v>36.277000000000001</v>
      </c>
      <c r="C178" s="74">
        <v>37.274900000000002</v>
      </c>
      <c r="D178" s="74">
        <v>41.419899999999998</v>
      </c>
      <c r="E178" s="74">
        <v>37.1631</v>
      </c>
      <c r="F178" s="74">
        <v>37.348700000000001</v>
      </c>
      <c r="G178" s="74">
        <v>34.084000000000003</v>
      </c>
      <c r="H178" s="74">
        <v>42.122900000000001</v>
      </c>
      <c r="I178" s="74">
        <v>37.273600000000002</v>
      </c>
      <c r="J178" s="74">
        <v>41.3827</v>
      </c>
      <c r="K178" s="74">
        <v>37.1631</v>
      </c>
      <c r="L178" s="74">
        <v>37.348700000000001</v>
      </c>
      <c r="M178" s="74">
        <v>34.084000000000003</v>
      </c>
      <c r="N178" s="74">
        <v>42.122900000000001</v>
      </c>
      <c r="O178" s="74">
        <v>56.051000000000002</v>
      </c>
      <c r="P178" s="74">
        <v>56.051000000000002</v>
      </c>
      <c r="Q178" s="74">
        <v>0</v>
      </c>
      <c r="R178" s="74">
        <v>0</v>
      </c>
      <c r="S178" s="74" t="s">
        <v>127</v>
      </c>
      <c r="T178" s="74" t="s">
        <v>127</v>
      </c>
      <c r="U178" s="74">
        <v>9.6562000000000001</v>
      </c>
      <c r="V178" s="74">
        <v>0</v>
      </c>
      <c r="W178" s="74">
        <v>9.6562000000000001</v>
      </c>
      <c r="X178" s="74">
        <v>0</v>
      </c>
      <c r="Y178" s="74">
        <v>0</v>
      </c>
      <c r="Z178" s="74">
        <v>9.6562000000000001</v>
      </c>
      <c r="AA178" s="74">
        <v>9.6562000000000001</v>
      </c>
      <c r="AB178" s="74">
        <v>0</v>
      </c>
      <c r="AC178" s="74">
        <v>9.6562000000000001</v>
      </c>
      <c r="AD178" s="74">
        <v>0</v>
      </c>
      <c r="AE178" s="74">
        <v>0</v>
      </c>
      <c r="AF178" s="74">
        <v>9.6562000000000001</v>
      </c>
      <c r="AG178" s="74">
        <v>0</v>
      </c>
      <c r="AH178" s="74">
        <v>0</v>
      </c>
      <c r="AI178" s="74">
        <v>0</v>
      </c>
      <c r="AJ178" s="74">
        <v>0</v>
      </c>
      <c r="AK178" s="74" t="s">
        <v>127</v>
      </c>
      <c r="AL178" s="74" t="s">
        <v>127</v>
      </c>
      <c r="AM178" s="74">
        <v>21.533799999999999</v>
      </c>
    </row>
    <row r="179" spans="1:39">
      <c r="A179" s="62">
        <v>45658</v>
      </c>
      <c r="B179" s="74">
        <v>36.474699999999999</v>
      </c>
      <c r="C179" s="74">
        <v>37.994399999999999</v>
      </c>
      <c r="D179" s="74">
        <v>41.1539</v>
      </c>
      <c r="E179" s="74">
        <v>37.905799999999999</v>
      </c>
      <c r="F179" s="74">
        <v>37.881300000000003</v>
      </c>
      <c r="G179" s="74">
        <v>37.224600000000002</v>
      </c>
      <c r="H179" s="74">
        <v>42.016399999999997</v>
      </c>
      <c r="I179" s="74">
        <v>37.993200000000002</v>
      </c>
      <c r="J179" s="74">
        <v>41.116399999999999</v>
      </c>
      <c r="K179" s="74">
        <v>37.905799999999999</v>
      </c>
      <c r="L179" s="74">
        <v>37.881300000000003</v>
      </c>
      <c r="M179" s="74">
        <v>37.224600000000002</v>
      </c>
      <c r="N179" s="74">
        <v>42.016399999999997</v>
      </c>
      <c r="O179" s="74">
        <v>57.512700000000002</v>
      </c>
      <c r="P179" s="74">
        <v>57.512700000000002</v>
      </c>
      <c r="Q179" s="74">
        <v>0</v>
      </c>
      <c r="R179" s="74">
        <v>0</v>
      </c>
      <c r="S179" s="74" t="s">
        <v>127</v>
      </c>
      <c r="T179" s="74" t="s">
        <v>127</v>
      </c>
      <c r="U179" s="74">
        <v>11.6464</v>
      </c>
      <c r="V179" s="74">
        <v>0</v>
      </c>
      <c r="W179" s="74">
        <v>11.6464</v>
      </c>
      <c r="X179" s="74">
        <v>0</v>
      </c>
      <c r="Y179" s="74">
        <v>20.059999999999999</v>
      </c>
      <c r="Z179" s="74">
        <v>11.0189</v>
      </c>
      <c r="AA179" s="74">
        <v>11.6464</v>
      </c>
      <c r="AB179" s="74">
        <v>0</v>
      </c>
      <c r="AC179" s="74">
        <v>11.6464</v>
      </c>
      <c r="AD179" s="74">
        <v>0</v>
      </c>
      <c r="AE179" s="74">
        <v>20.059999999999999</v>
      </c>
      <c r="AF179" s="74">
        <v>11.0189</v>
      </c>
      <c r="AG179" s="74">
        <v>0</v>
      </c>
      <c r="AH179" s="74">
        <v>0</v>
      </c>
      <c r="AI179" s="74">
        <v>0</v>
      </c>
      <c r="AJ179" s="74">
        <v>0</v>
      </c>
      <c r="AK179" s="74" t="s">
        <v>127</v>
      </c>
      <c r="AL179" s="74" t="s">
        <v>127</v>
      </c>
      <c r="AM179" s="74">
        <v>22.3935</v>
      </c>
    </row>
    <row r="180" spans="1:39">
      <c r="A180" s="62">
        <v>45689</v>
      </c>
      <c r="B180" s="74">
        <v>36.868400000000001</v>
      </c>
      <c r="C180" s="74">
        <v>37.922499999999999</v>
      </c>
      <c r="D180" s="74">
        <v>41.565600000000003</v>
      </c>
      <c r="E180" s="74">
        <v>37.8202</v>
      </c>
      <c r="F180" s="74">
        <v>37.944400000000002</v>
      </c>
      <c r="G180" s="74">
        <v>35.918300000000002</v>
      </c>
      <c r="H180" s="74">
        <v>39.876399999999997</v>
      </c>
      <c r="I180" s="74">
        <v>37.921599999999998</v>
      </c>
      <c r="J180" s="74">
        <v>41.5426</v>
      </c>
      <c r="K180" s="74">
        <v>37.8202</v>
      </c>
      <c r="L180" s="74">
        <v>37.944400000000002</v>
      </c>
      <c r="M180" s="74">
        <v>35.918300000000002</v>
      </c>
      <c r="N180" s="74">
        <v>39.876399999999997</v>
      </c>
      <c r="O180" s="74">
        <v>51.330399999999997</v>
      </c>
      <c r="P180" s="74">
        <v>51.330399999999997</v>
      </c>
      <c r="Q180" s="74">
        <v>0</v>
      </c>
      <c r="R180" s="74" t="s">
        <v>127</v>
      </c>
      <c r="S180" s="74">
        <v>0</v>
      </c>
      <c r="T180" s="74" t="s">
        <v>127</v>
      </c>
      <c r="U180" s="74">
        <v>9.1300000000000008</v>
      </c>
      <c r="V180" s="74">
        <v>0</v>
      </c>
      <c r="W180" s="74">
        <v>9.1300000000000008</v>
      </c>
      <c r="X180" s="74">
        <v>0</v>
      </c>
      <c r="Y180" s="74">
        <v>0</v>
      </c>
      <c r="Z180" s="74">
        <v>9.1300000000000008</v>
      </c>
      <c r="AA180" s="74">
        <v>9.1300000000000008</v>
      </c>
      <c r="AB180" s="74">
        <v>0</v>
      </c>
      <c r="AC180" s="74">
        <v>9.1300000000000008</v>
      </c>
      <c r="AD180" s="74">
        <v>0</v>
      </c>
      <c r="AE180" s="74">
        <v>0</v>
      </c>
      <c r="AF180" s="74">
        <v>9.1300000000000008</v>
      </c>
      <c r="AG180" s="74">
        <v>0</v>
      </c>
      <c r="AH180" s="74">
        <v>0</v>
      </c>
      <c r="AI180" s="74">
        <v>0</v>
      </c>
      <c r="AJ180" s="74" t="s">
        <v>127</v>
      </c>
      <c r="AK180" s="74">
        <v>0</v>
      </c>
      <c r="AL180" s="74" t="s">
        <v>127</v>
      </c>
      <c r="AM180" s="74">
        <v>22.170300000000001</v>
      </c>
    </row>
    <row r="181" spans="1:39">
      <c r="A181" s="62">
        <v>45717</v>
      </c>
      <c r="B181" s="74">
        <v>37.480200000000004</v>
      </c>
      <c r="C181" s="74">
        <v>38.3125</v>
      </c>
      <c r="D181" s="74">
        <v>41.785899999999998</v>
      </c>
      <c r="E181" s="74">
        <v>38.219200000000001</v>
      </c>
      <c r="F181" s="74">
        <v>38.3003</v>
      </c>
      <c r="G181" s="74">
        <v>36.551600000000001</v>
      </c>
      <c r="H181" s="74">
        <v>41.263599999999997</v>
      </c>
      <c r="I181" s="74">
        <v>38.311599999999999</v>
      </c>
      <c r="J181" s="74">
        <v>41.759399999999999</v>
      </c>
      <c r="K181" s="74">
        <v>38.219200000000001</v>
      </c>
      <c r="L181" s="74">
        <v>38.3003</v>
      </c>
      <c r="M181" s="74">
        <v>36.551600000000001</v>
      </c>
      <c r="N181" s="74">
        <v>41.263599999999997</v>
      </c>
      <c r="O181" s="74">
        <v>55.834699999999998</v>
      </c>
      <c r="P181" s="74">
        <v>55.834699999999998</v>
      </c>
      <c r="Q181" s="74">
        <v>0</v>
      </c>
      <c r="R181" s="74" t="s">
        <v>127</v>
      </c>
      <c r="S181" s="74">
        <v>0</v>
      </c>
      <c r="T181" s="74" t="s">
        <v>127</v>
      </c>
      <c r="U181" s="74">
        <v>7.8</v>
      </c>
      <c r="V181" s="74">
        <v>0</v>
      </c>
      <c r="W181" s="74">
        <v>7.8</v>
      </c>
      <c r="X181" s="74">
        <v>0</v>
      </c>
      <c r="Y181" s="74">
        <v>0</v>
      </c>
      <c r="Z181" s="74">
        <v>7.8</v>
      </c>
      <c r="AA181" s="74">
        <v>7.8</v>
      </c>
      <c r="AB181" s="74">
        <v>0</v>
      </c>
      <c r="AC181" s="74">
        <v>7.8</v>
      </c>
      <c r="AD181" s="74">
        <v>0</v>
      </c>
      <c r="AE181" s="74">
        <v>0</v>
      </c>
      <c r="AF181" s="74">
        <v>7.8</v>
      </c>
      <c r="AG181" s="74">
        <v>0</v>
      </c>
      <c r="AH181" s="74">
        <v>0</v>
      </c>
      <c r="AI181" s="74">
        <v>0</v>
      </c>
      <c r="AJ181" s="74" t="s">
        <v>127</v>
      </c>
      <c r="AK181" s="74">
        <v>0</v>
      </c>
      <c r="AL181" s="74" t="s">
        <v>127</v>
      </c>
      <c r="AM181" s="74">
        <v>22.851199999999999</v>
      </c>
    </row>
    <row r="182" spans="1:39">
      <c r="A182" s="62">
        <v>45748</v>
      </c>
      <c r="B182" s="74">
        <v>36.808999999999997</v>
      </c>
      <c r="C182" s="74">
        <v>38.250799999999998</v>
      </c>
      <c r="D182" s="74">
        <v>40.811100000000003</v>
      </c>
      <c r="E182" s="74">
        <v>38.1785</v>
      </c>
      <c r="F182" s="74">
        <v>38.121099999999998</v>
      </c>
      <c r="G182" s="74">
        <v>38.593600000000002</v>
      </c>
      <c r="H182" s="74">
        <v>38.941000000000003</v>
      </c>
      <c r="I182" s="74">
        <v>38.247100000000003</v>
      </c>
      <c r="J182" s="74">
        <v>40.703899999999997</v>
      </c>
      <c r="K182" s="74">
        <v>38.1785</v>
      </c>
      <c r="L182" s="74">
        <v>38.121099999999998</v>
      </c>
      <c r="M182" s="74">
        <v>38.593600000000002</v>
      </c>
      <c r="N182" s="74">
        <v>38.941000000000003</v>
      </c>
      <c r="O182" s="74">
        <v>49.5381</v>
      </c>
      <c r="P182" s="74">
        <v>49.5381</v>
      </c>
      <c r="Q182" s="74">
        <v>0</v>
      </c>
      <c r="R182" s="74" t="s">
        <v>127</v>
      </c>
      <c r="S182" s="74">
        <v>0</v>
      </c>
      <c r="T182" s="74" t="s">
        <v>127</v>
      </c>
      <c r="U182" s="74">
        <v>9.4121000000000006</v>
      </c>
      <c r="V182" s="74">
        <v>0</v>
      </c>
      <c r="W182" s="74">
        <v>9.4121000000000006</v>
      </c>
      <c r="X182" s="74">
        <v>0</v>
      </c>
      <c r="Y182" s="74">
        <v>20.27</v>
      </c>
      <c r="Z182" s="74">
        <v>8.3954000000000004</v>
      </c>
      <c r="AA182" s="74">
        <v>9.4121000000000006</v>
      </c>
      <c r="AB182" s="74">
        <v>0</v>
      </c>
      <c r="AC182" s="74">
        <v>9.4121000000000006</v>
      </c>
      <c r="AD182" s="74">
        <v>0</v>
      </c>
      <c r="AE182" s="74">
        <v>20.27</v>
      </c>
      <c r="AF182" s="74">
        <v>8.3954000000000004</v>
      </c>
      <c r="AG182" s="74">
        <v>0</v>
      </c>
      <c r="AH182" s="74">
        <v>0</v>
      </c>
      <c r="AI182" s="74">
        <v>0</v>
      </c>
      <c r="AJ182" s="74" t="s">
        <v>127</v>
      </c>
      <c r="AK182" s="74">
        <v>0</v>
      </c>
      <c r="AL182" s="74" t="s">
        <v>127</v>
      </c>
      <c r="AM182" s="74">
        <v>22.224</v>
      </c>
    </row>
    <row r="183" spans="1:39">
      <c r="A183" s="62">
        <v>45778</v>
      </c>
      <c r="B183" s="74">
        <v>37.442</v>
      </c>
      <c r="C183" s="74">
        <v>38.336300000000001</v>
      </c>
      <c r="D183" s="74">
        <v>40.038600000000002</v>
      </c>
      <c r="E183" s="74">
        <v>38.289099999999998</v>
      </c>
      <c r="F183" s="74">
        <v>38.126300000000001</v>
      </c>
      <c r="G183" s="74">
        <v>38.956899999999997</v>
      </c>
      <c r="H183" s="74">
        <v>42.689300000000003</v>
      </c>
      <c r="I183" s="74">
        <v>38.336399999999998</v>
      </c>
      <c r="J183" s="74">
        <v>40.044600000000003</v>
      </c>
      <c r="K183" s="74">
        <v>38.289099999999998</v>
      </c>
      <c r="L183" s="74">
        <v>38.126300000000001</v>
      </c>
      <c r="M183" s="74">
        <v>38.956899999999997</v>
      </c>
      <c r="N183" s="74">
        <v>42.689300000000003</v>
      </c>
      <c r="O183" s="74">
        <v>36.592300000000002</v>
      </c>
      <c r="P183" s="74">
        <v>36.592300000000002</v>
      </c>
      <c r="Q183" s="74">
        <v>0</v>
      </c>
      <c r="R183" s="74" t="s">
        <v>127</v>
      </c>
      <c r="S183" s="74">
        <v>0</v>
      </c>
      <c r="T183" s="74" t="s">
        <v>127</v>
      </c>
      <c r="U183" s="74">
        <v>8.4513999999999996</v>
      </c>
      <c r="V183" s="74">
        <v>0</v>
      </c>
      <c r="W183" s="74">
        <v>8.4513999999999996</v>
      </c>
      <c r="X183" s="74">
        <v>0</v>
      </c>
      <c r="Y183" s="74">
        <v>0</v>
      </c>
      <c r="Z183" s="74">
        <v>8.4513999999999996</v>
      </c>
      <c r="AA183" s="74">
        <v>8.4513999999999996</v>
      </c>
      <c r="AB183" s="74">
        <v>0</v>
      </c>
      <c r="AC183" s="74">
        <v>8.4513999999999996</v>
      </c>
      <c r="AD183" s="74">
        <v>0</v>
      </c>
      <c r="AE183" s="74">
        <v>0</v>
      </c>
      <c r="AF183" s="74">
        <v>8.4513999999999996</v>
      </c>
      <c r="AG183" s="74">
        <v>0</v>
      </c>
      <c r="AH183" s="74">
        <v>0</v>
      </c>
      <c r="AI183" s="74">
        <v>0</v>
      </c>
      <c r="AJ183" s="74" t="s">
        <v>127</v>
      </c>
      <c r="AK183" s="74">
        <v>0</v>
      </c>
      <c r="AL183" s="74" t="s">
        <v>127</v>
      </c>
      <c r="AM183" s="74">
        <v>23.123000000000001</v>
      </c>
    </row>
    <row r="184" spans="1:39">
      <c r="A184" s="62">
        <v>45809</v>
      </c>
      <c r="B184" s="74">
        <v>36.906799999999997</v>
      </c>
      <c r="C184" s="74">
        <v>38.073500000000003</v>
      </c>
      <c r="D184" s="74">
        <v>40.944600000000001</v>
      </c>
      <c r="E184" s="74">
        <v>37.992800000000003</v>
      </c>
      <c r="F184" s="74">
        <v>37.9407</v>
      </c>
      <c r="G184" s="74">
        <v>37.531300000000002</v>
      </c>
      <c r="H184" s="74">
        <v>41.689399999999999</v>
      </c>
      <c r="I184" s="74">
        <v>38.073700000000002</v>
      </c>
      <c r="J184" s="74">
        <v>40.963200000000001</v>
      </c>
      <c r="K184" s="74">
        <v>37.992800000000003</v>
      </c>
      <c r="L184" s="74">
        <v>37.9407</v>
      </c>
      <c r="M184" s="74">
        <v>37.531300000000002</v>
      </c>
      <c r="N184" s="74">
        <v>41.689399999999999</v>
      </c>
      <c r="O184" s="74">
        <v>34.349600000000002</v>
      </c>
      <c r="P184" s="74">
        <v>34.349600000000002</v>
      </c>
      <c r="Q184" s="74">
        <v>0</v>
      </c>
      <c r="R184" s="74" t="s">
        <v>127</v>
      </c>
      <c r="S184" s="74">
        <v>0</v>
      </c>
      <c r="T184" s="74" t="s">
        <v>127</v>
      </c>
      <c r="U184" s="74">
        <v>7.8879000000000001</v>
      </c>
      <c r="V184" s="74">
        <v>0</v>
      </c>
      <c r="W184" s="74">
        <v>7.8879000000000001</v>
      </c>
      <c r="X184" s="74">
        <v>0</v>
      </c>
      <c r="Y184" s="74">
        <v>0</v>
      </c>
      <c r="Z184" s="74">
        <v>7.8879000000000001</v>
      </c>
      <c r="AA184" s="74">
        <v>7.8879000000000001</v>
      </c>
      <c r="AB184" s="74">
        <v>0</v>
      </c>
      <c r="AC184" s="74">
        <v>7.8879000000000001</v>
      </c>
      <c r="AD184" s="74">
        <v>0</v>
      </c>
      <c r="AE184" s="74">
        <v>0</v>
      </c>
      <c r="AF184" s="74">
        <v>7.8879000000000001</v>
      </c>
      <c r="AG184" s="74">
        <v>0</v>
      </c>
      <c r="AH184" s="74">
        <v>0</v>
      </c>
      <c r="AI184" s="74">
        <v>0</v>
      </c>
      <c r="AJ184" s="74" t="s">
        <v>127</v>
      </c>
      <c r="AK184" s="74">
        <v>0</v>
      </c>
      <c r="AL184" s="74" t="s">
        <v>127</v>
      </c>
      <c r="AM184" s="74">
        <v>22.409099999999999</v>
      </c>
    </row>
    <row r="185" spans="1:39">
      <c r="A185" s="62">
        <v>45839</v>
      </c>
      <c r="B185" s="74">
        <v>36.196599999999997</v>
      </c>
      <c r="C185" s="74">
        <v>38.156500000000001</v>
      </c>
      <c r="D185" s="74">
        <v>39.625900000000001</v>
      </c>
      <c r="E185" s="74">
        <v>38.1158</v>
      </c>
      <c r="F185" s="74">
        <v>37.943399999999997</v>
      </c>
      <c r="G185" s="74">
        <v>39.206600000000002</v>
      </c>
      <c r="H185" s="74">
        <v>40.068399999999997</v>
      </c>
      <c r="I185" s="74">
        <v>38.156700000000001</v>
      </c>
      <c r="J185" s="74">
        <v>39.635199999999998</v>
      </c>
      <c r="K185" s="74">
        <v>38.1158</v>
      </c>
      <c r="L185" s="74">
        <v>37.943399999999997</v>
      </c>
      <c r="M185" s="74">
        <v>39.206600000000002</v>
      </c>
      <c r="N185" s="74">
        <v>40.068399999999997</v>
      </c>
      <c r="O185" s="74">
        <v>36.6492</v>
      </c>
      <c r="P185" s="74">
        <v>36.6492</v>
      </c>
      <c r="Q185" s="74">
        <v>0</v>
      </c>
      <c r="R185" s="74" t="s">
        <v>127</v>
      </c>
      <c r="S185" s="74">
        <v>0</v>
      </c>
      <c r="T185" s="74" t="s">
        <v>127</v>
      </c>
      <c r="U185" s="74">
        <v>8.7811000000000003</v>
      </c>
      <c r="V185" s="74">
        <v>0</v>
      </c>
      <c r="W185" s="74">
        <v>8.7811000000000003</v>
      </c>
      <c r="X185" s="74">
        <v>0</v>
      </c>
      <c r="Y185" s="74">
        <v>22.4588</v>
      </c>
      <c r="Z185" s="74">
        <v>8.3544</v>
      </c>
      <c r="AA185" s="74">
        <v>8.7811000000000003</v>
      </c>
      <c r="AB185" s="74">
        <v>0</v>
      </c>
      <c r="AC185" s="74">
        <v>8.7811000000000003</v>
      </c>
      <c r="AD185" s="74">
        <v>0</v>
      </c>
      <c r="AE185" s="74">
        <v>22.4588</v>
      </c>
      <c r="AF185" s="74">
        <v>8.3544</v>
      </c>
      <c r="AG185" s="74">
        <v>0</v>
      </c>
      <c r="AH185" s="74">
        <v>0</v>
      </c>
      <c r="AI185" s="74">
        <v>0</v>
      </c>
      <c r="AJ185" s="74" t="s">
        <v>127</v>
      </c>
      <c r="AK185" s="74">
        <v>0</v>
      </c>
      <c r="AL185" s="74" t="s">
        <v>127</v>
      </c>
      <c r="AM185" s="74">
        <v>21.376300000000001</v>
      </c>
    </row>
    <row r="186" spans="1:39">
      <c r="A186" s="62">
        <v>45870</v>
      </c>
      <c r="B186" s="74">
        <v>36.763100000000001</v>
      </c>
      <c r="C186" s="74">
        <v>37.964199999999998</v>
      </c>
      <c r="D186" s="74">
        <v>38.054600000000001</v>
      </c>
      <c r="E186" s="74">
        <v>37.9617</v>
      </c>
      <c r="F186" s="74">
        <v>37.859499999999997</v>
      </c>
      <c r="G186" s="74">
        <v>37.914099999999998</v>
      </c>
      <c r="H186" s="74">
        <v>41.657899999999998</v>
      </c>
      <c r="I186" s="74">
        <v>37.9634</v>
      </c>
      <c r="J186" s="74">
        <v>38.027299999999997</v>
      </c>
      <c r="K186" s="74">
        <v>37.9617</v>
      </c>
      <c r="L186" s="74">
        <v>37.859499999999997</v>
      </c>
      <c r="M186" s="74">
        <v>37.914099999999998</v>
      </c>
      <c r="N186" s="74">
        <v>41.657899999999998</v>
      </c>
      <c r="O186" s="74">
        <v>43.597700000000003</v>
      </c>
      <c r="P186" s="74">
        <v>43.597700000000003</v>
      </c>
      <c r="Q186" s="74">
        <v>0</v>
      </c>
      <c r="R186" s="74" t="s">
        <v>127</v>
      </c>
      <c r="S186" s="74">
        <v>0</v>
      </c>
      <c r="T186" s="74" t="s">
        <v>127</v>
      </c>
      <c r="U186" s="74">
        <v>7.9813000000000001</v>
      </c>
      <c r="V186" s="74">
        <v>0</v>
      </c>
      <c r="W186" s="74">
        <v>7.9813000000000001</v>
      </c>
      <c r="X186" s="74">
        <v>0</v>
      </c>
      <c r="Y186" s="74">
        <v>0</v>
      </c>
      <c r="Z186" s="74">
        <v>7.9813000000000001</v>
      </c>
      <c r="AA186" s="74">
        <v>7.9813000000000001</v>
      </c>
      <c r="AB186" s="74">
        <v>0</v>
      </c>
      <c r="AC186" s="74">
        <v>7.9813000000000001</v>
      </c>
      <c r="AD186" s="74">
        <v>0</v>
      </c>
      <c r="AE186" s="74">
        <v>0</v>
      </c>
      <c r="AF186" s="74">
        <v>7.9813000000000001</v>
      </c>
      <c r="AG186" s="74">
        <v>0</v>
      </c>
      <c r="AH186" s="74">
        <v>0</v>
      </c>
      <c r="AI186" s="74">
        <v>0</v>
      </c>
      <c r="AJ186" s="74" t="s">
        <v>127</v>
      </c>
      <c r="AK186" s="74">
        <v>0</v>
      </c>
      <c r="AL186" s="74" t="s">
        <v>127</v>
      </c>
      <c r="AM186" s="74">
        <v>22.098600000000001</v>
      </c>
    </row>
    <row r="187" spans="1:39">
      <c r="A187" s="62">
        <v>45901</v>
      </c>
      <c r="B187" s="74">
        <v>36.689900000000002</v>
      </c>
      <c r="C187" s="74">
        <v>37.906399999999998</v>
      </c>
      <c r="D187" s="74">
        <v>37.9375</v>
      </c>
      <c r="E187" s="74">
        <v>37.905500000000004</v>
      </c>
      <c r="F187" s="74">
        <v>38.021900000000002</v>
      </c>
      <c r="G187" s="74">
        <v>35.847799999999999</v>
      </c>
      <c r="H187" s="74">
        <v>41.594700000000003</v>
      </c>
      <c r="I187" s="74">
        <v>37.908900000000003</v>
      </c>
      <c r="J187" s="74">
        <v>38.025199999999998</v>
      </c>
      <c r="K187" s="74">
        <v>37.905500000000004</v>
      </c>
      <c r="L187" s="74">
        <v>38.021900000000002</v>
      </c>
      <c r="M187" s="74">
        <v>35.847799999999999</v>
      </c>
      <c r="N187" s="74">
        <v>41.594700000000003</v>
      </c>
      <c r="O187" s="74">
        <v>15.2638</v>
      </c>
      <c r="P187" s="74">
        <v>15.2638</v>
      </c>
      <c r="Q187" s="74">
        <v>0</v>
      </c>
      <c r="R187" s="74" t="s">
        <v>127</v>
      </c>
      <c r="S187" s="74">
        <v>0</v>
      </c>
      <c r="T187" s="74" t="s">
        <v>127</v>
      </c>
      <c r="U187" s="74">
        <v>7.8907999999999996</v>
      </c>
      <c r="V187" s="74">
        <v>0</v>
      </c>
      <c r="W187" s="74">
        <v>7.8907999999999996</v>
      </c>
      <c r="X187" s="74">
        <v>0</v>
      </c>
      <c r="Y187" s="74">
        <v>0</v>
      </c>
      <c r="Z187" s="74">
        <v>7.8907999999999996</v>
      </c>
      <c r="AA187" s="74">
        <v>7.8907999999999996</v>
      </c>
      <c r="AB187" s="74">
        <v>0</v>
      </c>
      <c r="AC187" s="74">
        <v>7.8907999999999996</v>
      </c>
      <c r="AD187" s="74">
        <v>0</v>
      </c>
      <c r="AE187" s="74">
        <v>0</v>
      </c>
      <c r="AF187" s="74">
        <v>7.8907999999999996</v>
      </c>
      <c r="AG187" s="74">
        <v>0</v>
      </c>
      <c r="AH187" s="74">
        <v>0</v>
      </c>
      <c r="AI187" s="74">
        <v>0</v>
      </c>
      <c r="AJ187" s="74" t="s">
        <v>127</v>
      </c>
      <c r="AK187" s="74">
        <v>0</v>
      </c>
      <c r="AL187" s="74" t="s">
        <v>127</v>
      </c>
      <c r="AM187" s="74">
        <v>20.073399999999999</v>
      </c>
    </row>
    <row r="188" spans="1:39">
      <c r="A188" s="62">
        <v>45931</v>
      </c>
      <c r="B188" s="74">
        <v>35.722000000000001</v>
      </c>
      <c r="C188" s="74">
        <v>37.812800000000003</v>
      </c>
      <c r="D188" s="74">
        <v>37.7226</v>
      </c>
      <c r="E188" s="74">
        <v>37.815399999999997</v>
      </c>
      <c r="F188" s="74">
        <v>37.881500000000003</v>
      </c>
      <c r="G188" s="74">
        <v>36.126600000000003</v>
      </c>
      <c r="H188" s="74">
        <v>41.410299999999999</v>
      </c>
      <c r="I188" s="74">
        <v>37.815100000000001</v>
      </c>
      <c r="J188" s="74">
        <v>37.804099999999998</v>
      </c>
      <c r="K188" s="74">
        <v>37.815399999999997</v>
      </c>
      <c r="L188" s="74">
        <v>37.881500000000003</v>
      </c>
      <c r="M188" s="74">
        <v>36.126600000000003</v>
      </c>
      <c r="N188" s="74">
        <v>41.410299999999999</v>
      </c>
      <c r="O188" s="74">
        <v>17.693999999999999</v>
      </c>
      <c r="P188" s="74">
        <v>17.693999999999999</v>
      </c>
      <c r="Q188" s="74" t="s">
        <v>127</v>
      </c>
      <c r="R188" s="74" t="s">
        <v>127</v>
      </c>
      <c r="S188" s="74" t="s">
        <v>127</v>
      </c>
      <c r="T188" s="74" t="s">
        <v>127</v>
      </c>
      <c r="U188" s="74">
        <v>8.8442000000000007</v>
      </c>
      <c r="V188" s="74">
        <v>0</v>
      </c>
      <c r="W188" s="74">
        <v>8.8442000000000007</v>
      </c>
      <c r="X188" s="74">
        <v>0</v>
      </c>
      <c r="Y188" s="74">
        <v>22.497900000000001</v>
      </c>
      <c r="Z188" s="74">
        <v>8.3316999999999997</v>
      </c>
      <c r="AA188" s="74">
        <v>8.8442000000000007</v>
      </c>
      <c r="AB188" s="74">
        <v>0</v>
      </c>
      <c r="AC188" s="74">
        <v>8.8442000000000007</v>
      </c>
      <c r="AD188" s="74">
        <v>0</v>
      </c>
      <c r="AE188" s="74">
        <v>22.497900000000001</v>
      </c>
      <c r="AF188" s="74">
        <v>8.3316999999999997</v>
      </c>
      <c r="AG188" s="74">
        <v>0</v>
      </c>
      <c r="AH188" s="74">
        <v>0</v>
      </c>
      <c r="AI188" s="74" t="s">
        <v>127</v>
      </c>
      <c r="AJ188" s="74" t="s">
        <v>127</v>
      </c>
      <c r="AK188" s="74" t="s">
        <v>127</v>
      </c>
      <c r="AL188" s="74" t="s">
        <v>127</v>
      </c>
      <c r="AM188" s="74">
        <v>20.202500000000001</v>
      </c>
    </row>
    <row r="189" spans="1:39">
      <c r="A189" s="62">
        <v>45962</v>
      </c>
      <c r="B189" s="74">
        <v>35.841999999999999</v>
      </c>
      <c r="C189" s="74">
        <v>36.786099999999998</v>
      </c>
      <c r="D189" s="74">
        <v>36.831200000000003</v>
      </c>
      <c r="E189" s="74">
        <v>36.7849</v>
      </c>
      <c r="F189" s="74">
        <v>36.892000000000003</v>
      </c>
      <c r="G189" s="74">
        <v>34.808700000000002</v>
      </c>
      <c r="H189" s="74">
        <v>40.064900000000002</v>
      </c>
      <c r="I189" s="74">
        <v>36.7879</v>
      </c>
      <c r="J189" s="74">
        <v>36.901000000000003</v>
      </c>
      <c r="K189" s="74">
        <v>36.7849</v>
      </c>
      <c r="L189" s="74">
        <v>36.892000000000003</v>
      </c>
      <c r="M189" s="74">
        <v>34.808700000000002</v>
      </c>
      <c r="N189" s="74">
        <v>40.064900000000002</v>
      </c>
      <c r="O189" s="74">
        <v>21.1645</v>
      </c>
      <c r="P189" s="74">
        <v>21.1645</v>
      </c>
      <c r="Q189" s="74">
        <v>0</v>
      </c>
      <c r="R189" s="74" t="s">
        <v>127</v>
      </c>
      <c r="S189" s="74">
        <v>0</v>
      </c>
      <c r="T189" s="74" t="s">
        <v>127</v>
      </c>
      <c r="U189" s="74">
        <v>9.1968999999999994</v>
      </c>
      <c r="V189" s="74">
        <v>0</v>
      </c>
      <c r="W189" s="74">
        <v>9.1968999999999994</v>
      </c>
      <c r="X189" s="74">
        <v>0</v>
      </c>
      <c r="Y189" s="74">
        <v>0</v>
      </c>
      <c r="Z189" s="74">
        <v>9.1968999999999994</v>
      </c>
      <c r="AA189" s="74">
        <v>9.1968999999999994</v>
      </c>
      <c r="AB189" s="74">
        <v>0</v>
      </c>
      <c r="AC189" s="74">
        <v>9.1968999999999994</v>
      </c>
      <c r="AD189" s="74">
        <v>0</v>
      </c>
      <c r="AE189" s="74">
        <v>0</v>
      </c>
      <c r="AF189" s="74">
        <v>9.1968999999999994</v>
      </c>
      <c r="AG189" s="74">
        <v>0</v>
      </c>
      <c r="AH189" s="74">
        <v>0</v>
      </c>
      <c r="AI189" s="74">
        <v>0</v>
      </c>
      <c r="AJ189" s="74" t="s">
        <v>127</v>
      </c>
      <c r="AK189" s="74">
        <v>0</v>
      </c>
      <c r="AL189" s="74" t="s">
        <v>127</v>
      </c>
      <c r="AM189" s="74">
        <v>20.813500000000001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hidden="1" outlineLevel="1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 hidden="1" outlineLevel="1" collapsed="1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 hidden="1" outlineLevel="1" collapsed="1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 hidden="1" outlineLevel="1" collapsed="1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 hidden="1" outlineLevel="1" collapsed="1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 hidden="1" outlineLevel="1" collapsed="1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 hidden="1" outlineLevel="1" collapsed="1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 hidden="1" outlineLevel="1" collapsed="1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 hidden="1" outlineLevel="1" collapsed="1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 hidden="1" outlineLevel="1" collapsed="1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 hidden="1" outlineLevel="1" collapsed="1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 hidden="1" outlineLevel="1" collapsed="1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 hidden="1" outlineLevel="1" collapsed="1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  <row r="170" spans="1:16" hidden="1" outlineLevel="1" collapsed="1">
      <c r="A170" s="62">
        <v>45383</v>
      </c>
      <c r="B170" s="74">
        <v>10.251300000000001</v>
      </c>
      <c r="C170" s="74">
        <v>5.7803000000000004</v>
      </c>
      <c r="D170" s="74">
        <v>10.389900000000001</v>
      </c>
      <c r="E170" s="74">
        <v>9</v>
      </c>
      <c r="F170" s="74">
        <v>0</v>
      </c>
      <c r="G170" s="74">
        <v>10.896699999999999</v>
      </c>
      <c r="H170" s="74">
        <v>5.7803000000000004</v>
      </c>
      <c r="I170" s="74">
        <v>11.068199999999999</v>
      </c>
      <c r="J170" s="74">
        <v>9</v>
      </c>
      <c r="K170" s="74">
        <v>0</v>
      </c>
      <c r="L170" s="74">
        <v>2.1175000000000002</v>
      </c>
      <c r="M170" s="74">
        <v>1.2699999999999999E-2</v>
      </c>
      <c r="N170" s="74">
        <v>2.1175000000000002</v>
      </c>
      <c r="O170" s="74">
        <v>0</v>
      </c>
      <c r="P170" s="74">
        <v>0</v>
      </c>
    </row>
    <row r="171" spans="1:16" hidden="1" outlineLevel="1" collapsed="1">
      <c r="A171" s="62">
        <v>45413</v>
      </c>
      <c r="B171" s="74">
        <v>9.0219000000000005</v>
      </c>
      <c r="C171" s="74">
        <v>3.9973999999999998</v>
      </c>
      <c r="D171" s="74">
        <v>9.2025000000000006</v>
      </c>
      <c r="E171" s="74">
        <v>9</v>
      </c>
      <c r="F171" s="74">
        <v>0</v>
      </c>
      <c r="G171" s="74">
        <v>9.4527000000000001</v>
      </c>
      <c r="H171" s="74">
        <v>3.9973999999999998</v>
      </c>
      <c r="I171" s="74">
        <v>9.6600999999999999</v>
      </c>
      <c r="J171" s="74">
        <v>9</v>
      </c>
      <c r="K171" s="74">
        <v>0</v>
      </c>
      <c r="L171" s="74">
        <v>1.1369</v>
      </c>
      <c r="M171" s="74">
        <v>1.23E-2</v>
      </c>
      <c r="N171" s="74">
        <v>1.1369</v>
      </c>
      <c r="O171" s="74">
        <v>0</v>
      </c>
      <c r="P171" s="74">
        <v>0</v>
      </c>
    </row>
    <row r="172" spans="1:16" hidden="1" outlineLevel="1" collapsed="1">
      <c r="A172" s="62">
        <v>45444</v>
      </c>
      <c r="B172" s="74">
        <v>9.8209</v>
      </c>
      <c r="C172" s="74">
        <v>4.1479999999999997</v>
      </c>
      <c r="D172" s="74">
        <v>9.9738000000000007</v>
      </c>
      <c r="E172" s="74">
        <v>8.7248999999999999</v>
      </c>
      <c r="F172" s="74">
        <v>0</v>
      </c>
      <c r="G172" s="74">
        <v>10.1112</v>
      </c>
      <c r="H172" s="74">
        <v>4.1479999999999997</v>
      </c>
      <c r="I172" s="74">
        <v>10.2774</v>
      </c>
      <c r="J172" s="74">
        <v>8.7248999999999999</v>
      </c>
      <c r="K172" s="74">
        <v>0</v>
      </c>
      <c r="L172" s="74">
        <v>0.91830000000000001</v>
      </c>
      <c r="M172" s="74">
        <v>1.23E-2</v>
      </c>
      <c r="N172" s="74">
        <v>0.91830000000000001</v>
      </c>
      <c r="O172" s="74">
        <v>0</v>
      </c>
      <c r="P172" s="74">
        <v>0</v>
      </c>
    </row>
    <row r="173" spans="1:16" hidden="1" outlineLevel="1" collapsed="1">
      <c r="A173" s="62">
        <v>45474</v>
      </c>
      <c r="B173" s="74">
        <v>9.3958999999999993</v>
      </c>
      <c r="C173" s="74">
        <v>3.8464999999999998</v>
      </c>
      <c r="D173" s="74">
        <v>9.5740999999999996</v>
      </c>
      <c r="E173" s="74">
        <v>3.8860000000000001</v>
      </c>
      <c r="F173" s="74">
        <v>0</v>
      </c>
      <c r="G173" s="74">
        <v>9.7310999999999996</v>
      </c>
      <c r="H173" s="74">
        <v>3.8464999999999998</v>
      </c>
      <c r="I173" s="74">
        <v>9.8849</v>
      </c>
      <c r="J173" s="74">
        <v>12.735300000000001</v>
      </c>
      <c r="K173" s="74">
        <v>0</v>
      </c>
      <c r="L173" s="74">
        <v>1.5104</v>
      </c>
      <c r="M173" s="74">
        <v>1.2200000000000001E-2</v>
      </c>
      <c r="N173" s="74">
        <v>1.2605</v>
      </c>
      <c r="O173" s="74">
        <v>3</v>
      </c>
      <c r="P173" s="74">
        <v>0</v>
      </c>
    </row>
    <row r="174" spans="1:16" hidden="1" outlineLevel="1" collapsed="1">
      <c r="A174" s="62">
        <v>45505</v>
      </c>
      <c r="B174" s="74">
        <v>8.8119999999999994</v>
      </c>
      <c r="C174" s="74">
        <v>4.03</v>
      </c>
      <c r="D174" s="74">
        <v>8.9715000000000007</v>
      </c>
      <c r="E174" s="74">
        <v>11.712300000000001</v>
      </c>
      <c r="F174" s="74">
        <v>0</v>
      </c>
      <c r="G174" s="74">
        <v>9.3385999999999996</v>
      </c>
      <c r="H174" s="74">
        <v>4.03</v>
      </c>
      <c r="I174" s="74">
        <v>9.5320999999999998</v>
      </c>
      <c r="J174" s="74">
        <v>11.712300000000001</v>
      </c>
      <c r="K174" s="74">
        <v>0</v>
      </c>
      <c r="L174" s="74">
        <v>1.4758</v>
      </c>
      <c r="M174" s="74">
        <v>1.2200000000000001E-2</v>
      </c>
      <c r="N174" s="74">
        <v>1.4758</v>
      </c>
      <c r="O174" s="74">
        <v>0</v>
      </c>
      <c r="P174" s="74">
        <v>0</v>
      </c>
    </row>
    <row r="175" spans="1:16" hidden="1" outlineLevel="1" collapsed="1">
      <c r="A175" s="62">
        <v>45536</v>
      </c>
      <c r="B175" s="74">
        <v>8.3924000000000003</v>
      </c>
      <c r="C175" s="74">
        <v>3.6576</v>
      </c>
      <c r="D175" s="74">
        <v>8.6879000000000008</v>
      </c>
      <c r="E175" s="74">
        <v>3.2782</v>
      </c>
      <c r="F175" s="74">
        <v>0</v>
      </c>
      <c r="G175" s="74">
        <v>9.0067000000000004</v>
      </c>
      <c r="H175" s="74">
        <v>3.6576</v>
      </c>
      <c r="I175" s="74">
        <v>9.2523999999999997</v>
      </c>
      <c r="J175" s="74">
        <v>13.021699999999999</v>
      </c>
      <c r="K175" s="74">
        <v>0</v>
      </c>
      <c r="L175" s="74">
        <v>1.6871</v>
      </c>
      <c r="M175" s="74">
        <v>1.2200000000000001E-2</v>
      </c>
      <c r="N175" s="74">
        <v>1.4612000000000001</v>
      </c>
      <c r="O175" s="74">
        <v>2.6739000000000002</v>
      </c>
      <c r="P175" s="74">
        <v>0</v>
      </c>
    </row>
    <row r="176" spans="1:16" hidden="1" outlineLevel="1" collapsed="1">
      <c r="A176" s="62">
        <v>45566</v>
      </c>
      <c r="B176" s="74">
        <v>8.0627999999999993</v>
      </c>
      <c r="C176" s="74">
        <v>3.4965000000000002</v>
      </c>
      <c r="D176" s="74">
        <v>8.2294999999999998</v>
      </c>
      <c r="E176" s="74">
        <v>7.8418999999999999</v>
      </c>
      <c r="F176" s="74">
        <v>0</v>
      </c>
      <c r="G176" s="74">
        <v>8.8409999999999993</v>
      </c>
      <c r="H176" s="74">
        <v>3.4965000000000002</v>
      </c>
      <c r="I176" s="74">
        <v>9.0615000000000006</v>
      </c>
      <c r="J176" s="74">
        <v>7.8418999999999999</v>
      </c>
      <c r="K176" s="74">
        <v>0</v>
      </c>
      <c r="L176" s="74">
        <v>1.6242000000000001</v>
      </c>
      <c r="M176" s="74">
        <v>1.2E-2</v>
      </c>
      <c r="N176" s="74">
        <v>1.6242000000000001</v>
      </c>
      <c r="O176" s="74">
        <v>0</v>
      </c>
      <c r="P176" s="74">
        <v>0</v>
      </c>
    </row>
    <row r="177" spans="1:16" collapsed="1">
      <c r="A177" s="62">
        <v>45597</v>
      </c>
      <c r="B177" s="74">
        <v>7.8097000000000003</v>
      </c>
      <c r="C177" s="74">
        <v>3.3022</v>
      </c>
      <c r="D177" s="74">
        <v>7.9150999999999998</v>
      </c>
      <c r="E177" s="74">
        <v>8.2386999999999997</v>
      </c>
      <c r="F177" s="74">
        <v>0</v>
      </c>
      <c r="G177" s="74">
        <v>8.2050999999999998</v>
      </c>
      <c r="H177" s="74">
        <v>3.3022</v>
      </c>
      <c r="I177" s="74">
        <v>8.3268000000000004</v>
      </c>
      <c r="J177" s="74">
        <v>8.2386999999999997</v>
      </c>
      <c r="K177" s="74">
        <v>0</v>
      </c>
      <c r="L177" s="74">
        <v>1.1471</v>
      </c>
      <c r="M177" s="74">
        <v>1.2E-2</v>
      </c>
      <c r="N177" s="74">
        <v>1.1471</v>
      </c>
      <c r="O177" s="74">
        <v>0</v>
      </c>
      <c r="P177" s="74">
        <v>0</v>
      </c>
    </row>
    <row r="178" spans="1:16">
      <c r="A178" s="62">
        <v>45627</v>
      </c>
      <c r="B178" s="74">
        <v>7.9828000000000001</v>
      </c>
      <c r="C178" s="74">
        <v>3.2905000000000002</v>
      </c>
      <c r="D178" s="74">
        <v>8.1739999999999995</v>
      </c>
      <c r="E178" s="74">
        <v>0</v>
      </c>
      <c r="F178" s="74">
        <v>0</v>
      </c>
      <c r="G178" s="74">
        <v>8.3665000000000003</v>
      </c>
      <c r="H178" s="74">
        <v>3.2905000000000002</v>
      </c>
      <c r="I178" s="74">
        <v>8.5853999999999999</v>
      </c>
      <c r="J178" s="74">
        <v>0</v>
      </c>
      <c r="K178" s="74">
        <v>0</v>
      </c>
      <c r="L178" s="74">
        <v>1.0971</v>
      </c>
      <c r="M178" s="74">
        <v>0</v>
      </c>
      <c r="N178" s="74">
        <v>1.0971</v>
      </c>
      <c r="O178" s="74">
        <v>0</v>
      </c>
      <c r="P178" s="74">
        <v>0</v>
      </c>
    </row>
    <row r="179" spans="1:16">
      <c r="A179" s="62">
        <v>45658</v>
      </c>
      <c r="B179" s="74">
        <v>7.8352000000000004</v>
      </c>
      <c r="C179" s="74">
        <v>3.5274000000000001</v>
      </c>
      <c r="D179" s="74">
        <v>7.9305000000000003</v>
      </c>
      <c r="E179" s="74">
        <v>8</v>
      </c>
      <c r="F179" s="74">
        <v>0</v>
      </c>
      <c r="G179" s="74">
        <v>8.5398999999999994</v>
      </c>
      <c r="H179" s="74">
        <v>3.5274000000000001</v>
      </c>
      <c r="I179" s="74">
        <v>8.6631999999999998</v>
      </c>
      <c r="J179" s="74">
        <v>8</v>
      </c>
      <c r="K179" s="74">
        <v>0</v>
      </c>
      <c r="L179" s="74">
        <v>1.3453999999999999</v>
      </c>
      <c r="M179" s="74">
        <v>0</v>
      </c>
      <c r="N179" s="74">
        <v>1.3453999999999999</v>
      </c>
      <c r="O179" s="74">
        <v>0</v>
      </c>
      <c r="P179" s="74">
        <v>0</v>
      </c>
    </row>
    <row r="180" spans="1:16">
      <c r="A180" s="62">
        <v>45689</v>
      </c>
      <c r="B180" s="74">
        <v>8.4138999999999999</v>
      </c>
      <c r="C180" s="74">
        <v>4.6590999999999996</v>
      </c>
      <c r="D180" s="74">
        <v>8.5383999999999993</v>
      </c>
      <c r="E180" s="74">
        <v>10.164400000000001</v>
      </c>
      <c r="F180" s="74">
        <v>0</v>
      </c>
      <c r="G180" s="74">
        <v>8.8696999999999999</v>
      </c>
      <c r="H180" s="74">
        <v>4.6590999999999996</v>
      </c>
      <c r="I180" s="74">
        <v>9.0190000000000001</v>
      </c>
      <c r="J180" s="74">
        <v>10.1831</v>
      </c>
      <c r="K180" s="74">
        <v>0</v>
      </c>
      <c r="L180" s="74">
        <v>1.3634999999999999</v>
      </c>
      <c r="M180" s="74">
        <v>0</v>
      </c>
      <c r="N180" s="74">
        <v>1.3634999999999999</v>
      </c>
      <c r="O180" s="74">
        <v>1.7</v>
      </c>
      <c r="P180" s="74">
        <v>0</v>
      </c>
    </row>
    <row r="181" spans="1:16">
      <c r="A181" s="62">
        <v>45717</v>
      </c>
      <c r="B181" s="74">
        <v>8.6462000000000003</v>
      </c>
      <c r="C181" s="74">
        <v>5.1565000000000003</v>
      </c>
      <c r="D181" s="74">
        <v>8.7632999999999992</v>
      </c>
      <c r="E181" s="74">
        <v>8</v>
      </c>
      <c r="F181" s="74">
        <v>0</v>
      </c>
      <c r="G181" s="74">
        <v>9.0995000000000008</v>
      </c>
      <c r="H181" s="74">
        <v>5.1565000000000003</v>
      </c>
      <c r="I181" s="74">
        <v>9.24</v>
      </c>
      <c r="J181" s="74">
        <v>8</v>
      </c>
      <c r="K181" s="74">
        <v>0</v>
      </c>
      <c r="L181" s="74">
        <v>1.0208999999999999</v>
      </c>
      <c r="M181" s="74">
        <v>0</v>
      </c>
      <c r="N181" s="74">
        <v>1.0208999999999999</v>
      </c>
      <c r="O181" s="74">
        <v>0</v>
      </c>
      <c r="P181" s="74">
        <v>0</v>
      </c>
    </row>
    <row r="182" spans="1:16">
      <c r="A182" s="62">
        <v>45748</v>
      </c>
      <c r="B182" s="74">
        <v>9.0784000000000002</v>
      </c>
      <c r="C182" s="74">
        <v>4.2496</v>
      </c>
      <c r="D182" s="74">
        <v>9.1980000000000004</v>
      </c>
      <c r="E182" s="74">
        <v>7.5414000000000003</v>
      </c>
      <c r="F182" s="74">
        <v>0</v>
      </c>
      <c r="G182" s="74">
        <v>9.6645000000000003</v>
      </c>
      <c r="H182" s="74">
        <v>4.2496</v>
      </c>
      <c r="I182" s="74">
        <v>9.8092000000000006</v>
      </c>
      <c r="J182" s="74">
        <v>7.9817</v>
      </c>
      <c r="K182" s="74">
        <v>0</v>
      </c>
      <c r="L182" s="74">
        <v>1.5024</v>
      </c>
      <c r="M182" s="74">
        <v>0</v>
      </c>
      <c r="N182" s="74">
        <v>1.5024</v>
      </c>
      <c r="O182" s="74">
        <v>1.7</v>
      </c>
      <c r="P182" s="74">
        <v>0</v>
      </c>
    </row>
    <row r="183" spans="1:16">
      <c r="A183" s="62">
        <v>45778</v>
      </c>
      <c r="B183" s="74">
        <v>9.5442</v>
      </c>
      <c r="C183" s="74">
        <v>4.0290999999999997</v>
      </c>
      <c r="D183" s="74">
        <v>9.7256999999999998</v>
      </c>
      <c r="E183" s="74">
        <v>6</v>
      </c>
      <c r="F183" s="74">
        <v>0</v>
      </c>
      <c r="G183" s="74">
        <v>10.1571</v>
      </c>
      <c r="H183" s="74">
        <v>4.0290999999999997</v>
      </c>
      <c r="I183" s="74">
        <v>10.373799999999999</v>
      </c>
      <c r="J183" s="74">
        <v>6</v>
      </c>
      <c r="K183" s="74">
        <v>0</v>
      </c>
      <c r="L183" s="74">
        <v>1.0342</v>
      </c>
      <c r="M183" s="74">
        <v>0</v>
      </c>
      <c r="N183" s="74">
        <v>1.0342</v>
      </c>
      <c r="O183" s="74">
        <v>0</v>
      </c>
      <c r="P183" s="74">
        <v>0</v>
      </c>
    </row>
    <row r="184" spans="1:16">
      <c r="A184" s="62">
        <v>45809</v>
      </c>
      <c r="B184" s="74">
        <v>10.373200000000001</v>
      </c>
      <c r="C184" s="74">
        <v>3.1610999999999998</v>
      </c>
      <c r="D184" s="74">
        <v>10.5519</v>
      </c>
      <c r="E184" s="74">
        <v>8</v>
      </c>
      <c r="F184" s="74">
        <v>0</v>
      </c>
      <c r="G184" s="74">
        <v>10.768700000000001</v>
      </c>
      <c r="H184" s="74">
        <v>3.1610999999999998</v>
      </c>
      <c r="I184" s="74">
        <v>10.9651</v>
      </c>
      <c r="J184" s="74">
        <v>8</v>
      </c>
      <c r="K184" s="74">
        <v>0</v>
      </c>
      <c r="L184" s="74">
        <v>0.65410000000000001</v>
      </c>
      <c r="M184" s="74">
        <v>0</v>
      </c>
      <c r="N184" s="74">
        <v>0.65410000000000001</v>
      </c>
      <c r="O184" s="74">
        <v>0</v>
      </c>
      <c r="P184" s="74">
        <v>0</v>
      </c>
    </row>
    <row r="185" spans="1:16">
      <c r="A185" s="62">
        <v>45839</v>
      </c>
      <c r="B185" s="74">
        <v>9.9313000000000002</v>
      </c>
      <c r="C185" s="74">
        <v>5.0743999999999998</v>
      </c>
      <c r="D185" s="74">
        <v>10.0909</v>
      </c>
      <c r="E185" s="74">
        <v>10.7</v>
      </c>
      <c r="F185" s="74">
        <v>0</v>
      </c>
      <c r="G185" s="74">
        <v>10.6464</v>
      </c>
      <c r="H185" s="74">
        <v>5.0743999999999998</v>
      </c>
      <c r="I185" s="74">
        <v>10.845000000000001</v>
      </c>
      <c r="J185" s="74">
        <v>10.7</v>
      </c>
      <c r="K185" s="74">
        <v>0</v>
      </c>
      <c r="L185" s="74">
        <v>1.1077999999999999</v>
      </c>
      <c r="M185" s="74">
        <v>0</v>
      </c>
      <c r="N185" s="74">
        <v>1.1077999999999999</v>
      </c>
      <c r="O185" s="74">
        <v>0</v>
      </c>
      <c r="P185" s="74">
        <v>0</v>
      </c>
    </row>
    <row r="186" spans="1:16">
      <c r="A186" s="62">
        <v>45870</v>
      </c>
      <c r="B186" s="74">
        <v>9.9802</v>
      </c>
      <c r="C186" s="74">
        <v>3.9722</v>
      </c>
      <c r="D186" s="74">
        <v>10.1755</v>
      </c>
      <c r="E186" s="74">
        <v>0</v>
      </c>
      <c r="F186" s="74">
        <v>0.1215</v>
      </c>
      <c r="G186" s="74">
        <v>10.184900000000001</v>
      </c>
      <c r="H186" s="74">
        <v>3.9722</v>
      </c>
      <c r="I186" s="74">
        <v>10.3912</v>
      </c>
      <c r="J186" s="74">
        <v>0</v>
      </c>
      <c r="K186" s="74">
        <v>0.1215</v>
      </c>
      <c r="L186" s="74">
        <v>0.439</v>
      </c>
      <c r="M186" s="74">
        <v>1.2E-2</v>
      </c>
      <c r="N186" s="74">
        <v>0.439</v>
      </c>
      <c r="O186" s="74">
        <v>0</v>
      </c>
      <c r="P186" s="74">
        <v>0</v>
      </c>
    </row>
    <row r="187" spans="1:16">
      <c r="A187" s="62">
        <v>45901</v>
      </c>
      <c r="B187" s="74">
        <v>9.5551999999999992</v>
      </c>
      <c r="C187" s="74">
        <v>4.6117999999999997</v>
      </c>
      <c r="D187" s="74">
        <v>9.9321000000000002</v>
      </c>
      <c r="E187" s="74">
        <v>12.9619</v>
      </c>
      <c r="F187" s="74">
        <v>0.122</v>
      </c>
      <c r="G187" s="74">
        <v>10.112399999999999</v>
      </c>
      <c r="H187" s="74">
        <v>4.6117999999999997</v>
      </c>
      <c r="I187" s="74">
        <v>10.555099999999999</v>
      </c>
      <c r="J187" s="74">
        <v>12.9619</v>
      </c>
      <c r="K187" s="74">
        <v>0.122</v>
      </c>
      <c r="L187" s="74">
        <v>0.85729999999999995</v>
      </c>
      <c r="M187" s="74">
        <v>1.2E-2</v>
      </c>
      <c r="N187" s="74">
        <v>0.85729999999999995</v>
      </c>
      <c r="O187" s="74">
        <v>0</v>
      </c>
      <c r="P187" s="74">
        <v>0</v>
      </c>
    </row>
    <row r="188" spans="1:16">
      <c r="A188" s="62">
        <v>45931</v>
      </c>
      <c r="B188" s="74">
        <v>10.0412</v>
      </c>
      <c r="C188" s="74">
        <v>4.2291999999999996</v>
      </c>
      <c r="D188" s="74">
        <v>10.3033</v>
      </c>
      <c r="E188" s="74">
        <v>8.2866</v>
      </c>
      <c r="F188" s="74">
        <v>0.12379999999999999</v>
      </c>
      <c r="G188" s="74">
        <v>10.4467</v>
      </c>
      <c r="H188" s="74">
        <v>4.2291999999999996</v>
      </c>
      <c r="I188" s="74">
        <v>10.739000000000001</v>
      </c>
      <c r="J188" s="74">
        <v>8.2866</v>
      </c>
      <c r="K188" s="74">
        <v>0.12379999999999999</v>
      </c>
      <c r="L188" s="74">
        <v>1.2963</v>
      </c>
      <c r="M188" s="74">
        <v>1.1900000000000001E-2</v>
      </c>
      <c r="N188" s="74">
        <v>1.2963</v>
      </c>
      <c r="O188" s="74">
        <v>0</v>
      </c>
      <c r="P188" s="74">
        <v>0</v>
      </c>
    </row>
    <row r="189" spans="1:16">
      <c r="A189" s="62">
        <v>45962</v>
      </c>
      <c r="B189" s="74">
        <v>10.285</v>
      </c>
      <c r="C189" s="74">
        <v>4.4123999999999999</v>
      </c>
      <c r="D189" s="74">
        <v>10.625999999999999</v>
      </c>
      <c r="E189" s="74">
        <v>1.1128</v>
      </c>
      <c r="F189" s="74">
        <v>0.1404</v>
      </c>
      <c r="G189" s="74">
        <v>10.5215</v>
      </c>
      <c r="H189" s="74">
        <v>4.4123999999999999</v>
      </c>
      <c r="I189" s="74">
        <v>10.8264</v>
      </c>
      <c r="J189" s="74">
        <v>6.9744000000000002</v>
      </c>
      <c r="K189" s="74">
        <v>0.1404</v>
      </c>
      <c r="L189" s="74">
        <v>0.93779999999999997</v>
      </c>
      <c r="M189" s="74">
        <v>1.1900000000000001E-2</v>
      </c>
      <c r="N189" s="74">
        <v>0.9204</v>
      </c>
      <c r="O189" s="74">
        <v>1</v>
      </c>
      <c r="P189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hidden="1" outlineLevel="1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 hidden="1" outlineLevel="1" collapsed="1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 hidden="1" outlineLevel="1" collapsed="1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 hidden="1" outlineLevel="1" collapsed="1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 hidden="1" outlineLevel="1" collapsed="1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 hidden="1" outlineLevel="1" collapsed="1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 hidden="1" outlineLevel="1" collapsed="1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 hidden="1" outlineLevel="1" collapsed="1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 hidden="1" outlineLevel="1" collapsed="1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 hidden="1" outlineLevel="1" collapsed="1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 hidden="1" outlineLevel="1" collapsed="1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 hidden="1" outlineLevel="1" collapsed="1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 hidden="1" outlineLevel="1" collapsed="1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  <row r="170" spans="1:16" hidden="1" outlineLevel="1" collapsed="1">
      <c r="A170" s="62">
        <v>45383</v>
      </c>
      <c r="B170" s="74">
        <v>9.8101000000000003</v>
      </c>
      <c r="C170" s="74">
        <v>3.7351000000000001</v>
      </c>
      <c r="D170" s="74">
        <v>10.0893</v>
      </c>
      <c r="E170" s="74">
        <v>11.0807</v>
      </c>
      <c r="F170" s="74">
        <v>12.814</v>
      </c>
      <c r="G170" s="74">
        <v>12.3352</v>
      </c>
      <c r="H170" s="74">
        <v>4.3978999999999999</v>
      </c>
      <c r="I170" s="74">
        <v>12.806800000000001</v>
      </c>
      <c r="J170" s="74">
        <v>13.5319</v>
      </c>
      <c r="K170" s="74">
        <v>15.7455</v>
      </c>
      <c r="L170" s="74">
        <v>1.0699000000000001</v>
      </c>
      <c r="M170" s="74">
        <v>1.0200000000000001E-2</v>
      </c>
      <c r="N170" s="74">
        <v>1.0956999999999999</v>
      </c>
      <c r="O170" s="74">
        <v>1.3031999999999999</v>
      </c>
      <c r="P170" s="74">
        <v>0.71330000000000005</v>
      </c>
    </row>
    <row r="171" spans="1:16" hidden="1" outlineLevel="1" collapsed="1">
      <c r="A171" s="62">
        <v>45413</v>
      </c>
      <c r="B171" s="74">
        <v>9.3866999999999994</v>
      </c>
      <c r="C171" s="74">
        <v>3.7919</v>
      </c>
      <c r="D171" s="74">
        <v>9.5752000000000006</v>
      </c>
      <c r="E171" s="74">
        <v>10.7643</v>
      </c>
      <c r="F171" s="74">
        <v>14.186299999999999</v>
      </c>
      <c r="G171" s="74">
        <v>11.58</v>
      </c>
      <c r="H171" s="74">
        <v>4.367</v>
      </c>
      <c r="I171" s="74">
        <v>12.0115</v>
      </c>
      <c r="J171" s="74">
        <v>12.385</v>
      </c>
      <c r="K171" s="74">
        <v>14.475099999999999</v>
      </c>
      <c r="L171" s="74">
        <v>1.0475000000000001</v>
      </c>
      <c r="M171" s="74">
        <v>1.12E-2</v>
      </c>
      <c r="N171" s="74">
        <v>1.0844</v>
      </c>
      <c r="O171" s="74">
        <v>1.1119000000000001</v>
      </c>
      <c r="P171" s="74">
        <v>0.6089</v>
      </c>
    </row>
    <row r="172" spans="1:16" hidden="1" outlineLevel="1" collapsed="1">
      <c r="A172" s="62">
        <v>45444</v>
      </c>
      <c r="B172" s="74">
        <v>9.3534000000000006</v>
      </c>
      <c r="C172" s="74">
        <v>3.5735000000000001</v>
      </c>
      <c r="D172" s="74">
        <v>9.5502000000000002</v>
      </c>
      <c r="E172" s="74">
        <v>10.479200000000001</v>
      </c>
      <c r="F172" s="74">
        <v>14.958399999999999</v>
      </c>
      <c r="G172" s="74">
        <v>11.6653</v>
      </c>
      <c r="H172" s="74">
        <v>4.2549000000000001</v>
      </c>
      <c r="I172" s="74">
        <v>12.138400000000001</v>
      </c>
      <c r="J172" s="74">
        <v>12.1754</v>
      </c>
      <c r="K172" s="74">
        <v>15.425000000000001</v>
      </c>
      <c r="L172" s="74">
        <v>1.1471</v>
      </c>
      <c r="M172" s="74">
        <v>0.01</v>
      </c>
      <c r="N172" s="74">
        <v>1.1903999999999999</v>
      </c>
      <c r="O172" s="74">
        <v>1.2463</v>
      </c>
      <c r="P172" s="74">
        <v>2.9521000000000002</v>
      </c>
    </row>
    <row r="173" spans="1:16" hidden="1" outlineLevel="1" collapsed="1">
      <c r="A173" s="62">
        <v>45474</v>
      </c>
      <c r="B173" s="74">
        <v>9.1006</v>
      </c>
      <c r="C173" s="74">
        <v>3.6947999999999999</v>
      </c>
      <c r="D173" s="74">
        <v>9.3422000000000001</v>
      </c>
      <c r="E173" s="74">
        <v>10.2873</v>
      </c>
      <c r="F173" s="74">
        <v>14.708299999999999</v>
      </c>
      <c r="G173" s="74">
        <v>11.364000000000001</v>
      </c>
      <c r="H173" s="74">
        <v>4.4226000000000001</v>
      </c>
      <c r="I173" s="74">
        <v>11.8582</v>
      </c>
      <c r="J173" s="74">
        <v>12.1053</v>
      </c>
      <c r="K173" s="74">
        <v>15.3269</v>
      </c>
      <c r="L173" s="74">
        <v>1.1061000000000001</v>
      </c>
      <c r="M173" s="74">
        <v>9.9000000000000008E-3</v>
      </c>
      <c r="N173" s="74">
        <v>1.1462000000000001</v>
      </c>
      <c r="O173" s="74">
        <v>1.3037000000000001</v>
      </c>
      <c r="P173" s="74">
        <v>2.8721999999999999</v>
      </c>
    </row>
    <row r="174" spans="1:16" hidden="1" outlineLevel="1" collapsed="1">
      <c r="A174" s="62">
        <v>45505</v>
      </c>
      <c r="B174" s="74">
        <v>9.2824000000000009</v>
      </c>
      <c r="C174" s="74">
        <v>3.8988999999999998</v>
      </c>
      <c r="D174" s="74">
        <v>9.4263999999999992</v>
      </c>
      <c r="E174" s="74">
        <v>10.7326</v>
      </c>
      <c r="F174" s="74">
        <v>13.3223</v>
      </c>
      <c r="G174" s="74">
        <v>11.1639</v>
      </c>
      <c r="H174" s="74">
        <v>4.5990000000000002</v>
      </c>
      <c r="I174" s="74">
        <v>11.462199999999999</v>
      </c>
      <c r="J174" s="74">
        <v>12.256399999999999</v>
      </c>
      <c r="K174" s="74">
        <v>13.4048</v>
      </c>
      <c r="L174" s="74">
        <v>1.0865</v>
      </c>
      <c r="M174" s="74">
        <v>1.04E-2</v>
      </c>
      <c r="N174" s="74">
        <v>1.1184000000000001</v>
      </c>
      <c r="O174" s="74">
        <v>1.3313999999999999</v>
      </c>
      <c r="P174" s="74">
        <v>2.4923999999999999</v>
      </c>
    </row>
    <row r="175" spans="1:16" hidden="1" outlineLevel="1" collapsed="1">
      <c r="A175" s="62">
        <v>45536</v>
      </c>
      <c r="B175" s="74">
        <v>8.8323999999999998</v>
      </c>
      <c r="C175" s="74">
        <v>3.5722</v>
      </c>
      <c r="D175" s="74">
        <v>8.8973999999999993</v>
      </c>
      <c r="E175" s="74">
        <v>10.248900000000001</v>
      </c>
      <c r="F175" s="74">
        <v>11.2296</v>
      </c>
      <c r="G175" s="74">
        <v>11.268800000000001</v>
      </c>
      <c r="H175" s="74">
        <v>4.407</v>
      </c>
      <c r="I175" s="74">
        <v>11.5341</v>
      </c>
      <c r="J175" s="74">
        <v>12.1358</v>
      </c>
      <c r="K175" s="74">
        <v>14.4123</v>
      </c>
      <c r="L175" s="74">
        <v>1.1438999999999999</v>
      </c>
      <c r="M175" s="74">
        <v>1.2E-2</v>
      </c>
      <c r="N175" s="74">
        <v>1.1589</v>
      </c>
      <c r="O175" s="74">
        <v>1.417</v>
      </c>
      <c r="P175" s="74">
        <v>2.4933999999999998</v>
      </c>
    </row>
    <row r="176" spans="1:16" hidden="1" outlineLevel="1" collapsed="1">
      <c r="A176" s="62">
        <v>45566</v>
      </c>
      <c r="B176" s="74">
        <v>9.1167999999999996</v>
      </c>
      <c r="C176" s="74">
        <v>3.7547999999999999</v>
      </c>
      <c r="D176" s="74">
        <v>9.3331</v>
      </c>
      <c r="E176" s="74">
        <v>10.242000000000001</v>
      </c>
      <c r="F176" s="74">
        <v>12.865</v>
      </c>
      <c r="G176" s="74">
        <v>11.4175</v>
      </c>
      <c r="H176" s="74">
        <v>4.5544000000000002</v>
      </c>
      <c r="I176" s="74">
        <v>11.8621</v>
      </c>
      <c r="J176" s="74">
        <v>12.045199999999999</v>
      </c>
      <c r="K176" s="74">
        <v>13.4465</v>
      </c>
      <c r="L176" s="74">
        <v>1.1169</v>
      </c>
      <c r="M176" s="74">
        <v>1.0699999999999999E-2</v>
      </c>
      <c r="N176" s="74">
        <v>1.159</v>
      </c>
      <c r="O176" s="74">
        <v>1.2875000000000001</v>
      </c>
      <c r="P176" s="74">
        <v>1.3968</v>
      </c>
    </row>
    <row r="177" spans="1:16" collapsed="1">
      <c r="A177" s="62">
        <v>45597</v>
      </c>
      <c r="B177" s="74">
        <v>9.0175999999999998</v>
      </c>
      <c r="C177" s="74">
        <v>3.7486000000000002</v>
      </c>
      <c r="D177" s="74">
        <v>8.9801000000000002</v>
      </c>
      <c r="E177" s="74">
        <v>10.085100000000001</v>
      </c>
      <c r="F177" s="74">
        <v>12.358000000000001</v>
      </c>
      <c r="G177" s="74">
        <v>11.404999999999999</v>
      </c>
      <c r="H177" s="74">
        <v>4.4962999999999997</v>
      </c>
      <c r="I177" s="74">
        <v>11.5311</v>
      </c>
      <c r="J177" s="74">
        <v>11.974500000000001</v>
      </c>
      <c r="K177" s="74">
        <v>13.8695</v>
      </c>
      <c r="L177" s="74">
        <v>1.1056999999999999</v>
      </c>
      <c r="M177" s="74">
        <v>1.0999999999999999E-2</v>
      </c>
      <c r="N177" s="74">
        <v>1.1321000000000001</v>
      </c>
      <c r="O177" s="74">
        <v>1.2007000000000001</v>
      </c>
      <c r="P177" s="74">
        <v>0.84819999999999995</v>
      </c>
    </row>
    <row r="178" spans="1:16">
      <c r="A178" s="62">
        <v>45627</v>
      </c>
      <c r="B178" s="74">
        <v>8.1207999999999991</v>
      </c>
      <c r="C178" s="74">
        <v>3.7925</v>
      </c>
      <c r="D178" s="74">
        <v>7.8270999999999997</v>
      </c>
      <c r="E178" s="74">
        <v>9.5860000000000003</v>
      </c>
      <c r="F178" s="74">
        <v>11.872199999999999</v>
      </c>
      <c r="G178" s="74">
        <v>10.5771</v>
      </c>
      <c r="H178" s="74">
        <v>4.6308999999999996</v>
      </c>
      <c r="I178" s="74">
        <v>10.4925</v>
      </c>
      <c r="J178" s="74">
        <v>11.6426</v>
      </c>
      <c r="K178" s="74">
        <v>13.875</v>
      </c>
      <c r="L178" s="74">
        <v>1.0896999999999999</v>
      </c>
      <c r="M178" s="74">
        <v>1.35E-2</v>
      </c>
      <c r="N178" s="74">
        <v>1.0926</v>
      </c>
      <c r="O178" s="74">
        <v>1.3340000000000001</v>
      </c>
      <c r="P178" s="74">
        <v>1.2343</v>
      </c>
    </row>
    <row r="179" spans="1:16">
      <c r="A179" s="62">
        <v>45658</v>
      </c>
      <c r="B179" s="74">
        <v>8.6333000000000002</v>
      </c>
      <c r="C179" s="74">
        <v>3.6387</v>
      </c>
      <c r="D179" s="74">
        <v>8.3483000000000001</v>
      </c>
      <c r="E179" s="74">
        <v>9.7752999999999997</v>
      </c>
      <c r="F179" s="74">
        <v>11.8019</v>
      </c>
      <c r="G179" s="74">
        <v>11.2918</v>
      </c>
      <c r="H179" s="74">
        <v>4.6289999999999996</v>
      </c>
      <c r="I179" s="74">
        <v>11.289899999999999</v>
      </c>
      <c r="J179" s="74">
        <v>12.1191</v>
      </c>
      <c r="K179" s="74">
        <v>13.458</v>
      </c>
      <c r="L179" s="74">
        <v>1.0865</v>
      </c>
      <c r="M179" s="74">
        <v>1.3599999999999999E-2</v>
      </c>
      <c r="N179" s="74">
        <v>1.1274</v>
      </c>
      <c r="O179" s="74">
        <v>1.1379999999999999</v>
      </c>
      <c r="P179" s="74">
        <v>1.1872</v>
      </c>
    </row>
    <row r="180" spans="1:16">
      <c r="A180" s="62">
        <v>45689</v>
      </c>
      <c r="B180" s="74">
        <v>8.8048000000000002</v>
      </c>
      <c r="C180" s="74">
        <v>3.9036</v>
      </c>
      <c r="D180" s="74">
        <v>8.4966000000000008</v>
      </c>
      <c r="E180" s="74">
        <v>10.1311</v>
      </c>
      <c r="F180" s="74">
        <v>12.1424</v>
      </c>
      <c r="G180" s="74">
        <v>11.4785</v>
      </c>
      <c r="H180" s="74">
        <v>4.6513</v>
      </c>
      <c r="I180" s="74">
        <v>11.6355</v>
      </c>
      <c r="J180" s="74">
        <v>12.0175</v>
      </c>
      <c r="K180" s="74">
        <v>14.047499999999999</v>
      </c>
      <c r="L180" s="74">
        <v>1.0562</v>
      </c>
      <c r="M180" s="74">
        <v>1.2500000000000001E-2</v>
      </c>
      <c r="N180" s="74">
        <v>1.0873999999999999</v>
      </c>
      <c r="O180" s="74">
        <v>1.0328999999999999</v>
      </c>
      <c r="P180" s="74">
        <v>1.3804000000000001</v>
      </c>
    </row>
    <row r="181" spans="1:16">
      <c r="A181" s="62">
        <v>45717</v>
      </c>
      <c r="B181" s="74">
        <v>9.0505999999999993</v>
      </c>
      <c r="C181" s="74">
        <v>3.7829000000000002</v>
      </c>
      <c r="D181" s="74">
        <v>9.1279000000000003</v>
      </c>
      <c r="E181" s="74">
        <v>9.8752999999999993</v>
      </c>
      <c r="F181" s="74">
        <v>11.921799999999999</v>
      </c>
      <c r="G181" s="74">
        <v>11.398099999999999</v>
      </c>
      <c r="H181" s="74">
        <v>4.6566999999999998</v>
      </c>
      <c r="I181" s="74">
        <v>11.6516</v>
      </c>
      <c r="J181" s="74">
        <v>11.9634</v>
      </c>
      <c r="K181" s="74">
        <v>14.3188</v>
      </c>
      <c r="L181" s="74">
        <v>1.0223</v>
      </c>
      <c r="M181" s="74">
        <v>1.06E-2</v>
      </c>
      <c r="N181" s="74">
        <v>1.0638000000000001</v>
      </c>
      <c r="O181" s="74">
        <v>1.1021000000000001</v>
      </c>
      <c r="P181" s="74">
        <v>1.2292000000000001</v>
      </c>
    </row>
    <row r="182" spans="1:16">
      <c r="A182" s="62">
        <v>45748</v>
      </c>
      <c r="B182" s="74">
        <v>9.9878999999999998</v>
      </c>
      <c r="C182" s="74">
        <v>3.7753000000000001</v>
      </c>
      <c r="D182" s="74">
        <v>10.2552</v>
      </c>
      <c r="E182" s="74">
        <v>10.167199999999999</v>
      </c>
      <c r="F182" s="74">
        <v>11.6441</v>
      </c>
      <c r="G182" s="74">
        <v>11.827500000000001</v>
      </c>
      <c r="H182" s="74">
        <v>4.6142000000000003</v>
      </c>
      <c r="I182" s="74">
        <v>12.072800000000001</v>
      </c>
      <c r="J182" s="74">
        <v>12.2377</v>
      </c>
      <c r="K182" s="74">
        <v>14.2736</v>
      </c>
      <c r="L182" s="74">
        <v>1.0585</v>
      </c>
      <c r="M182" s="74">
        <v>1.26E-2</v>
      </c>
      <c r="N182" s="74">
        <v>1.0883</v>
      </c>
      <c r="O182" s="74">
        <v>1.1618999999999999</v>
      </c>
      <c r="P182" s="74">
        <v>1.3791</v>
      </c>
    </row>
    <row r="183" spans="1:16">
      <c r="A183" s="62">
        <v>45778</v>
      </c>
      <c r="B183" s="74">
        <v>9.6933000000000007</v>
      </c>
      <c r="C183" s="74">
        <v>3.8046000000000002</v>
      </c>
      <c r="D183" s="74">
        <v>9.8680000000000003</v>
      </c>
      <c r="E183" s="74">
        <v>10.312799999999999</v>
      </c>
      <c r="F183" s="74">
        <v>11.1341</v>
      </c>
      <c r="G183" s="74">
        <v>12.075699999999999</v>
      </c>
      <c r="H183" s="74">
        <v>4.5446</v>
      </c>
      <c r="I183" s="74">
        <v>12.584099999999999</v>
      </c>
      <c r="J183" s="74">
        <v>11.902699999999999</v>
      </c>
      <c r="K183" s="74">
        <v>13.7392</v>
      </c>
      <c r="L183" s="74">
        <v>1.0759000000000001</v>
      </c>
      <c r="M183" s="74">
        <v>1.09E-2</v>
      </c>
      <c r="N183" s="74">
        <v>1.0610999999999999</v>
      </c>
      <c r="O183" s="74">
        <v>1.3241000000000001</v>
      </c>
      <c r="P183" s="74">
        <v>1.5291999999999999</v>
      </c>
    </row>
    <row r="184" spans="1:16">
      <c r="A184" s="62">
        <v>45809</v>
      </c>
      <c r="B184" s="74">
        <v>9.2331000000000003</v>
      </c>
      <c r="C184" s="74">
        <v>4.0458999999999996</v>
      </c>
      <c r="D184" s="74">
        <v>9.2775999999999996</v>
      </c>
      <c r="E184" s="74">
        <v>10.383800000000001</v>
      </c>
      <c r="F184" s="74">
        <v>11.1906</v>
      </c>
      <c r="G184" s="74">
        <v>11.8637</v>
      </c>
      <c r="H184" s="74">
        <v>4.6731999999999996</v>
      </c>
      <c r="I184" s="74">
        <v>12.482900000000001</v>
      </c>
      <c r="J184" s="74">
        <v>11.9054</v>
      </c>
      <c r="K184" s="74">
        <v>13.6144</v>
      </c>
      <c r="L184" s="74">
        <v>0.96699999999999997</v>
      </c>
      <c r="M184" s="74">
        <v>1.2200000000000001E-2</v>
      </c>
      <c r="N184" s="74">
        <v>0.96389999999999998</v>
      </c>
      <c r="O184" s="74">
        <v>1.0747</v>
      </c>
      <c r="P184" s="74">
        <v>1.4794</v>
      </c>
    </row>
    <row r="185" spans="1:16">
      <c r="A185" s="62">
        <v>45839</v>
      </c>
      <c r="B185" s="74">
        <v>9.5305999999999997</v>
      </c>
      <c r="C185" s="74">
        <v>4.2675000000000001</v>
      </c>
      <c r="D185" s="74">
        <v>9.7491000000000003</v>
      </c>
      <c r="E185" s="74">
        <v>9.9929000000000006</v>
      </c>
      <c r="F185" s="74">
        <v>11.5403</v>
      </c>
      <c r="G185" s="74">
        <v>11.869</v>
      </c>
      <c r="H185" s="74">
        <v>4.8955000000000002</v>
      </c>
      <c r="I185" s="74">
        <v>12.2927</v>
      </c>
      <c r="J185" s="74">
        <v>12.3561</v>
      </c>
      <c r="K185" s="74">
        <v>14.269500000000001</v>
      </c>
      <c r="L185" s="74">
        <v>1.0576000000000001</v>
      </c>
      <c r="M185" s="74">
        <v>1.5699999999999999E-2</v>
      </c>
      <c r="N185" s="74">
        <v>1.0323</v>
      </c>
      <c r="O185" s="74">
        <v>1.2157</v>
      </c>
      <c r="P185" s="74">
        <v>1.6052999999999999</v>
      </c>
    </row>
    <row r="186" spans="1:16">
      <c r="A186" s="62">
        <v>45870</v>
      </c>
      <c r="B186" s="74">
        <v>9.7310999999999996</v>
      </c>
      <c r="C186" s="74">
        <v>3.9439000000000002</v>
      </c>
      <c r="D186" s="74">
        <v>9.8488000000000007</v>
      </c>
      <c r="E186" s="74">
        <v>10.580500000000001</v>
      </c>
      <c r="F186" s="74">
        <v>11.3675</v>
      </c>
      <c r="G186" s="74">
        <v>12.1205</v>
      </c>
      <c r="H186" s="74">
        <v>4.7088000000000001</v>
      </c>
      <c r="I186" s="74">
        <v>12.455</v>
      </c>
      <c r="J186" s="74">
        <v>12.712899999999999</v>
      </c>
      <c r="K186" s="74">
        <v>14.011100000000001</v>
      </c>
      <c r="L186" s="74">
        <v>1.0384</v>
      </c>
      <c r="M186" s="74">
        <v>1.43E-2</v>
      </c>
      <c r="N186" s="74">
        <v>1.0102</v>
      </c>
      <c r="O186" s="74">
        <v>1.111</v>
      </c>
      <c r="P186" s="74">
        <v>1.8553999999999999</v>
      </c>
    </row>
    <row r="187" spans="1:16">
      <c r="A187" s="62">
        <v>45901</v>
      </c>
      <c r="B187" s="74">
        <v>8.9551999999999996</v>
      </c>
      <c r="C187" s="74">
        <v>4.2012999999999998</v>
      </c>
      <c r="D187" s="74">
        <v>9.0572999999999997</v>
      </c>
      <c r="E187" s="74">
        <v>11.218</v>
      </c>
      <c r="F187" s="74">
        <v>5.3707000000000003</v>
      </c>
      <c r="G187" s="74">
        <v>11.3649</v>
      </c>
      <c r="H187" s="74">
        <v>4.7599</v>
      </c>
      <c r="I187" s="74">
        <v>11.749000000000001</v>
      </c>
      <c r="J187" s="74">
        <v>13.1043</v>
      </c>
      <c r="K187" s="74">
        <v>5.5561999999999996</v>
      </c>
      <c r="L187" s="74">
        <v>0.8821</v>
      </c>
      <c r="M187" s="74">
        <v>1.06E-2</v>
      </c>
      <c r="N187" s="74">
        <v>0.9375</v>
      </c>
      <c r="O187" s="74">
        <v>0.58340000000000003</v>
      </c>
      <c r="P187" s="74">
        <v>2.2019000000000002</v>
      </c>
    </row>
    <row r="188" spans="1:16">
      <c r="A188" s="62">
        <v>45931</v>
      </c>
      <c r="B188" s="74">
        <v>9.4832999999999998</v>
      </c>
      <c r="C188" s="74">
        <v>4.1581000000000001</v>
      </c>
      <c r="D188" s="74">
        <v>9.7375000000000007</v>
      </c>
      <c r="E188" s="74">
        <v>10.622400000000001</v>
      </c>
      <c r="F188" s="74">
        <v>6.5777999999999999</v>
      </c>
      <c r="G188" s="74">
        <v>11.3619</v>
      </c>
      <c r="H188" s="74">
        <v>4.7439999999999998</v>
      </c>
      <c r="I188" s="74">
        <v>11.6791</v>
      </c>
      <c r="J188" s="74">
        <v>13.1327</v>
      </c>
      <c r="K188" s="74">
        <v>6.9947999999999997</v>
      </c>
      <c r="L188" s="74">
        <v>0.90659999999999996</v>
      </c>
      <c r="M188" s="74">
        <v>9.5999999999999992E-3</v>
      </c>
      <c r="N188" s="74">
        <v>0.96740000000000004</v>
      </c>
      <c r="O188" s="74">
        <v>0.76039999999999996</v>
      </c>
      <c r="P188" s="74">
        <v>0.50019999999999998</v>
      </c>
    </row>
    <row r="189" spans="1:16">
      <c r="A189" s="62">
        <v>45962</v>
      </c>
      <c r="B189" s="74">
        <v>9.4875000000000007</v>
      </c>
      <c r="C189" s="74">
        <v>4.0655999999999999</v>
      </c>
      <c r="D189" s="74">
        <v>9.7152999999999992</v>
      </c>
      <c r="E189" s="74">
        <v>11.550800000000001</v>
      </c>
      <c r="F189" s="74">
        <v>4.6955999999999998</v>
      </c>
      <c r="G189" s="74">
        <v>11.456099999999999</v>
      </c>
      <c r="H189" s="74">
        <v>4.6112000000000002</v>
      </c>
      <c r="I189" s="74">
        <v>11.876899999999999</v>
      </c>
      <c r="J189" s="74">
        <v>13.426399999999999</v>
      </c>
      <c r="K189" s="74">
        <v>5.0284000000000004</v>
      </c>
      <c r="L189" s="74">
        <v>0.90680000000000005</v>
      </c>
      <c r="M189" s="74">
        <v>0.01</v>
      </c>
      <c r="N189" s="74">
        <v>1.0028999999999999</v>
      </c>
      <c r="O189" s="74">
        <v>0.42549999999999999</v>
      </c>
      <c r="P189" s="74">
        <v>2.8645999999999998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217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2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2</v>
      </c>
      <c r="D156" s="164">
        <v>208</v>
      </c>
    </row>
    <row r="157" spans="1:4" hidden="1" outlineLevel="1" collapsed="1">
      <c r="A157" s="110">
        <v>44986</v>
      </c>
      <c r="B157" s="130">
        <v>0</v>
      </c>
      <c r="C157" s="130">
        <v>2</v>
      </c>
      <c r="D157" s="164">
        <v>201</v>
      </c>
    </row>
    <row r="158" spans="1:4" hidden="1" outlineLevel="1" collapsed="1">
      <c r="A158" s="110">
        <v>45017</v>
      </c>
      <c r="B158" s="130">
        <v>0</v>
      </c>
      <c r="C158" s="130">
        <v>2</v>
      </c>
      <c r="D158" s="164">
        <v>201</v>
      </c>
    </row>
    <row r="159" spans="1:4" hidden="1" outlineLevel="1" collapsed="1">
      <c r="A159" s="110">
        <v>45047</v>
      </c>
      <c r="B159" s="130">
        <v>0</v>
      </c>
      <c r="C159" s="130">
        <v>2</v>
      </c>
      <c r="D159" s="164">
        <v>201</v>
      </c>
    </row>
    <row r="160" spans="1:4" hidden="1" outlineLevel="1" collapsed="1">
      <c r="A160" s="110">
        <v>45078</v>
      </c>
      <c r="B160" s="130">
        <v>0</v>
      </c>
      <c r="C160" s="130">
        <v>2</v>
      </c>
      <c r="D160" s="164">
        <v>203</v>
      </c>
    </row>
    <row r="161" spans="1:4" hidden="1" outlineLevel="1" collapsed="1">
      <c r="A161" s="110">
        <v>45108</v>
      </c>
      <c r="B161" s="130">
        <v>0</v>
      </c>
      <c r="C161" s="130">
        <v>2</v>
      </c>
      <c r="D161" s="164">
        <v>203</v>
      </c>
    </row>
    <row r="162" spans="1:4" hidden="1" outlineLevel="1" collapsed="1">
      <c r="A162" s="110">
        <v>45139</v>
      </c>
      <c r="B162" s="130">
        <v>0</v>
      </c>
      <c r="C162" s="130">
        <v>2</v>
      </c>
      <c r="D162" s="164">
        <v>203</v>
      </c>
    </row>
    <row r="163" spans="1:4" hidden="1" outlineLevel="1" collapsed="1">
      <c r="A163" s="110">
        <v>45170</v>
      </c>
      <c r="B163" s="130">
        <v>0</v>
      </c>
      <c r="C163" s="130">
        <v>2</v>
      </c>
      <c r="D163" s="164">
        <v>202</v>
      </c>
    </row>
    <row r="164" spans="1:4" hidden="1" outlineLevel="1" collapsed="1">
      <c r="A164" s="110">
        <v>45200</v>
      </c>
      <c r="B164" s="130">
        <v>0</v>
      </c>
      <c r="C164" s="130">
        <v>2</v>
      </c>
      <c r="D164" s="164">
        <v>202</v>
      </c>
    </row>
    <row r="165" spans="1:4" hidden="1" outlineLevel="1" collapsed="1">
      <c r="A165" s="110">
        <v>45231</v>
      </c>
      <c r="B165" s="130">
        <v>0</v>
      </c>
      <c r="C165" s="130">
        <v>2</v>
      </c>
      <c r="D165" s="164">
        <v>202</v>
      </c>
    </row>
    <row r="166" spans="1:4" hidden="1" outlineLevel="1" collapsed="1">
      <c r="A166" s="110">
        <v>45261</v>
      </c>
      <c r="B166" s="130">
        <v>0</v>
      </c>
      <c r="C166" s="130">
        <v>2</v>
      </c>
      <c r="D166" s="164">
        <v>203</v>
      </c>
    </row>
    <row r="167" spans="1:4" hidden="1" outlineLevel="1" collapsed="1">
      <c r="A167" s="110">
        <v>45292</v>
      </c>
      <c r="B167" s="130">
        <v>0</v>
      </c>
      <c r="C167" s="130">
        <v>2</v>
      </c>
      <c r="D167" s="164">
        <v>203</v>
      </c>
    </row>
    <row r="168" spans="1:4" hidden="1" outlineLevel="1" collapsed="1">
      <c r="A168" s="110">
        <v>45323</v>
      </c>
      <c r="B168" s="130">
        <v>0</v>
      </c>
      <c r="C168" s="130">
        <v>2</v>
      </c>
      <c r="D168" s="164">
        <v>203</v>
      </c>
    </row>
    <row r="169" spans="1:4" hidden="1" outlineLevel="1" collapsed="1">
      <c r="A169" s="110">
        <v>45352</v>
      </c>
      <c r="B169" s="130">
        <v>0</v>
      </c>
      <c r="C169" s="130">
        <v>2</v>
      </c>
      <c r="D169" s="164">
        <v>202</v>
      </c>
    </row>
    <row r="170" spans="1:4" hidden="1" outlineLevel="1" collapsed="1">
      <c r="A170" s="110">
        <v>45383</v>
      </c>
      <c r="B170" s="130">
        <v>0</v>
      </c>
      <c r="C170" s="130">
        <v>2</v>
      </c>
      <c r="D170" s="164">
        <v>202</v>
      </c>
    </row>
    <row r="171" spans="1:4" hidden="1" outlineLevel="1" collapsed="1">
      <c r="A171" s="110">
        <v>45413</v>
      </c>
      <c r="B171" s="130">
        <v>0</v>
      </c>
      <c r="C171" s="130">
        <v>2</v>
      </c>
      <c r="D171" s="164">
        <v>202</v>
      </c>
    </row>
    <row r="172" spans="1:4" hidden="1" outlineLevel="1" collapsed="1">
      <c r="A172" s="110">
        <v>45444</v>
      </c>
      <c r="B172" s="130">
        <v>0</v>
      </c>
      <c r="C172" s="130">
        <v>2</v>
      </c>
      <c r="D172" s="164">
        <v>202</v>
      </c>
    </row>
    <row r="173" spans="1:4" hidden="1" outlineLevel="1" collapsed="1">
      <c r="A173" s="110">
        <v>45474</v>
      </c>
      <c r="B173" s="130">
        <v>0</v>
      </c>
      <c r="C173" s="130">
        <v>2</v>
      </c>
      <c r="D173" s="164">
        <v>202</v>
      </c>
    </row>
    <row r="174" spans="1:4" hidden="1" outlineLevel="1" collapsed="1">
      <c r="A174" s="110">
        <v>45505</v>
      </c>
      <c r="B174" s="130">
        <v>0</v>
      </c>
      <c r="C174" s="130">
        <v>2</v>
      </c>
      <c r="D174" s="164">
        <v>202</v>
      </c>
    </row>
    <row r="175" spans="1:4" hidden="1" outlineLevel="1" collapsed="1">
      <c r="A175" s="110">
        <v>45536</v>
      </c>
      <c r="B175" s="130">
        <v>0</v>
      </c>
      <c r="C175" s="130">
        <v>2</v>
      </c>
      <c r="D175" s="164">
        <v>201</v>
      </c>
    </row>
    <row r="176" spans="1:4" hidden="1" outlineLevel="1" collapsed="1">
      <c r="A176" s="110">
        <v>45566</v>
      </c>
      <c r="B176" s="130">
        <v>0</v>
      </c>
      <c r="C176" s="130">
        <v>2</v>
      </c>
      <c r="D176" s="164">
        <v>201</v>
      </c>
    </row>
    <row r="177" spans="1:4" collapsed="1">
      <c r="A177" s="110">
        <v>45597</v>
      </c>
      <c r="B177" s="130">
        <v>0</v>
      </c>
      <c r="C177" s="130">
        <v>2</v>
      </c>
      <c r="D177" s="164">
        <v>201</v>
      </c>
    </row>
    <row r="178" spans="1:4">
      <c r="A178" s="110">
        <v>45627</v>
      </c>
      <c r="B178" s="130">
        <v>0</v>
      </c>
      <c r="C178" s="130">
        <v>2</v>
      </c>
      <c r="D178" s="164">
        <v>199</v>
      </c>
    </row>
    <row r="179" spans="1:4">
      <c r="A179" s="110">
        <v>45658</v>
      </c>
      <c r="B179" s="130">
        <v>0</v>
      </c>
      <c r="C179" s="130">
        <v>2</v>
      </c>
      <c r="D179" s="164">
        <v>199</v>
      </c>
    </row>
    <row r="180" spans="1:4">
      <c r="A180" s="110">
        <v>45689</v>
      </c>
      <c r="B180" s="130">
        <v>0</v>
      </c>
      <c r="C180" s="130">
        <v>2</v>
      </c>
      <c r="D180" s="164">
        <v>199</v>
      </c>
    </row>
    <row r="181" spans="1:4">
      <c r="A181" s="110">
        <v>45717</v>
      </c>
      <c r="B181" s="130">
        <v>0</v>
      </c>
      <c r="C181" s="130">
        <v>2</v>
      </c>
      <c r="D181" s="164">
        <v>199</v>
      </c>
    </row>
    <row r="182" spans="1:4">
      <c r="A182" s="110">
        <v>45748</v>
      </c>
      <c r="B182" s="130">
        <v>0</v>
      </c>
      <c r="C182" s="130">
        <v>2</v>
      </c>
      <c r="D182" s="164">
        <v>199</v>
      </c>
    </row>
    <row r="183" spans="1:4">
      <c r="A183" s="110">
        <v>45778</v>
      </c>
      <c r="B183" s="130">
        <v>0</v>
      </c>
      <c r="C183" s="130">
        <v>2</v>
      </c>
      <c r="D183" s="164">
        <v>199</v>
      </c>
    </row>
    <row r="184" spans="1:4">
      <c r="A184" s="110">
        <v>45809</v>
      </c>
      <c r="B184" s="130">
        <v>0</v>
      </c>
      <c r="C184" s="130">
        <v>2</v>
      </c>
      <c r="D184" s="164">
        <v>199</v>
      </c>
    </row>
    <row r="185" spans="1:4">
      <c r="A185" s="110">
        <v>45839</v>
      </c>
      <c r="B185" s="130">
        <v>0</v>
      </c>
      <c r="C185" s="130">
        <v>2</v>
      </c>
      <c r="D185" s="164">
        <v>199</v>
      </c>
    </row>
    <row r="186" spans="1:4">
      <c r="A186" s="110">
        <v>45870</v>
      </c>
      <c r="B186" s="130">
        <v>0</v>
      </c>
      <c r="C186" s="130">
        <v>2</v>
      </c>
      <c r="D186" s="164">
        <v>199</v>
      </c>
    </row>
    <row r="187" spans="1:4">
      <c r="A187" s="110">
        <v>45901</v>
      </c>
      <c r="B187" s="130">
        <v>0</v>
      </c>
      <c r="C187" s="130">
        <v>2</v>
      </c>
      <c r="D187" s="164">
        <v>197</v>
      </c>
    </row>
    <row r="188" spans="1:4">
      <c r="A188" s="110">
        <v>45931</v>
      </c>
      <c r="B188" s="130">
        <v>0</v>
      </c>
      <c r="C188" s="130">
        <v>2</v>
      </c>
      <c r="D188" s="164">
        <v>197</v>
      </c>
    </row>
    <row r="189" spans="1:4">
      <c r="A189" s="110">
        <v>45962</v>
      </c>
      <c r="B189" s="130">
        <v>0</v>
      </c>
      <c r="C189" s="130">
        <v>2</v>
      </c>
      <c r="D189" s="164">
        <v>197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145</v>
      </c>
      <c r="B1" s="45">
        <v>2025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45962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230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2025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925792.02295031003</v>
      </c>
      <c r="C11" s="46">
        <f>IF(ISERROR(VLOOKUP($A$6,'Кредити НФК'!$A$10:$M$200,2,0)),"–",VLOOKUP($A$6,'Кредити НФК'!$A$10:$M$200,2,0))</f>
        <v>13772.592677209999</v>
      </c>
      <c r="D11" s="22">
        <f t="shared" ref="D11:D16" si="0">IF(ISERROR(C11/B11*100),"–",C11/B11*100)</f>
        <v>1.487655146705581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32.359239463978156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24.930388526154374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-0.36744736433340108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643228.42461612995</v>
      </c>
      <c r="C12" s="46">
        <f>IF(ISERROR(VLOOKUP($A$6,'Кредити НФК'!$A$10:$M$200,6,0)),"–",VLOOKUP($A$6,'Кредити НФК'!$A$10:$M$200,6,0))</f>
        <v>13333.567234210001</v>
      </c>
      <c r="D12" s="22">
        <f t="shared" si="0"/>
        <v>2.0729132488458193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36.44515288375743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26.599081886127777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-0.92949401642944451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282563.59833418002</v>
      </c>
      <c r="C13" s="46">
        <f>IF(ISERROR(VLOOKUP($A$6,'Кредити НФК'!$A$10:$M$200,10,0)),"–",VLOOKUP($A$6,'Кредити НФК'!$A$10:$M$200,10,0))</f>
        <v>439.025443</v>
      </c>
      <c r="D13" s="22">
        <f t="shared" si="0"/>
        <v>0.15537225799367721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-30.682683674442472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-10.784127785368369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20.37274694824238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367716.46912323998</v>
      </c>
      <c r="C14" s="46">
        <f>IF(ISERROR(VLOOKUP($A$6,'Кредити ДГ'!$A$10:$M$200,2,0)),"–",VLOOKUP($A$6,'Кредити ДГ'!$A$10:$M$200,2,0))</f>
        <v>8872.7831341100009</v>
      </c>
      <c r="D14" s="22">
        <f t="shared" si="0"/>
        <v>2.4129414587455678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23.997652271906802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23.537774151590085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1.9966452884479793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357225.84285413002</v>
      </c>
      <c r="C15" s="46">
        <f>IF(ISERROR(VLOOKUP($A$6,'Кредити ДГ'!$A$10:$M$200,6,0)),"–",VLOOKUP($A$6,'Кредити ДГ'!$A$10:$M$200,6,0))</f>
        <v>8803.9294701399995</v>
      </c>
      <c r="D15" s="22">
        <f t="shared" si="0"/>
        <v>2.4645275940282421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24.444855279542324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23.81335968262006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2.036773312612624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10490.62626911</v>
      </c>
      <c r="C16" s="50">
        <f>IF(ISERROR(VLOOKUP($A$6,'Кредити ДГ'!$A$10:$M$200,10,0)),"–",VLOOKUP($A$6,'Кредити ДГ'!$A$10:$M$200,10,0))</f>
        <v>68.853663969999999</v>
      </c>
      <c r="D16" s="24">
        <f t="shared" si="0"/>
        <v>0.65633511483239015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-15.04049764844811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-3.8318907584704078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-2.8867196743149037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1212151.0550241699</v>
      </c>
      <c r="C18" s="46">
        <f>IF(ISERROR(VLOOKUP($A$6,'Депозити НФК'!$A$10:$S$200,2,0)),"–",VLOOKUP($A$6,'Депозити НФК'!$A$10:$S$200,2,0))</f>
        <v>16424.218310140001</v>
      </c>
      <c r="D18" s="22">
        <f>IF(ISERROR(C18/B18*100),"–",C18/B18*100)</f>
        <v>1.3549646508217168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14.067651728878431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11.51303488642634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3.9967394797372435E-2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900301.63345227018</v>
      </c>
      <c r="C19" s="46">
        <f>IF(ISERROR(VLOOKUP($A$6,'Депозити НФК'!$A$10:$S$200,8,0)),"–",VLOOKUP($A$6,'Депозити НФК'!$A$10:$S$200,8,0))</f>
        <v>12940.0008576</v>
      </c>
      <c r="D19" s="22">
        <f t="shared" ref="D19:D23" si="1">IF(ISERROR(C19/B19*100),"–",C19/B19*100)</f>
        <v>1.4372961657284407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28.258042362782163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22.207660190914623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2.433478046573299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311849.42157190002</v>
      </c>
      <c r="C20" s="46">
        <f>IF(ISERROR(VLOOKUP($A$6,'Депозити НФК'!$A$10:$S$200,14,0)),"–",VLOOKUP($A$6,'Депозити НФК'!$A$10:$S$200,14,0))</f>
        <v>3484.2174525399996</v>
      </c>
      <c r="D20" s="22">
        <f t="shared" si="1"/>
        <v>1.1172755860753387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-19.15270496861325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-15.839829112789658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-7.9483290839011005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1536080.5690055494</v>
      </c>
      <c r="C21" s="46">
        <f>IF(ISERROR(VLOOKUP($A$6,'Депозити ДГ'!$A$10:$S$200,2,0)),"–",VLOOKUP($A$6,'Депозити ДГ'!$A$10:$S$200,2,0))</f>
        <v>34175.942600310002</v>
      </c>
      <c r="D21" s="22">
        <f t="shared" si="1"/>
        <v>2.2248795596988331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16.459034558143216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12.47448904655333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0.59283154873645572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1016426.5551444499</v>
      </c>
      <c r="C22" s="46">
        <f>IF(ISERROR(VLOOKUP($A$6,'Депозити ДГ'!$A$10:$S$200,8,0)),"–",VLOOKUP($A$6,'Депозити ДГ'!$A$10:$S$200,8,0))</f>
        <v>26987.043739530003</v>
      </c>
      <c r="D22" s="22">
        <f t="shared" si="1"/>
        <v>2.6550903853249612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18.92264654869706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14.495088588515941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0.61173608615985131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519654.01386110001</v>
      </c>
      <c r="C23" s="50">
        <f>IF(ISERROR(VLOOKUP($A$6,'Депозити ДГ'!$A$10:$S$200,14,0)),"–",VLOOKUP($A$6,'Депозити ДГ'!$A$10:$S$200,14,0))</f>
        <v>7188.8988607799993</v>
      </c>
      <c r="D23" s="24">
        <f t="shared" si="1"/>
        <v>1.3834010070210951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8.0557590710300815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5.4860321825793079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0.52192747974761744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13.732799999999999</v>
      </c>
      <c r="F28" s="47">
        <f>IF(ISERROR(VLOOKUP($A$6,'% ставки за кредитами НФК'!$A$10:$S$200,2,0)),"–",VLOOKUP($A$6,'% ставки за кредитами НФК'!$A$10:$S$200,2,0))</f>
        <v>16.839500000000001</v>
      </c>
      <c r="G28" s="47">
        <f>IF(ISERROR(IF(F28=0,"–",F28-E28)),"–",IF(F28=0,"–",F28-E28))</f>
        <v>3.1067000000000018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15.433999999999999</v>
      </c>
      <c r="F29" s="47">
        <f>IF(ISERROR(VLOOKUP($A$6,'% ставки за кредитами НФК'!$A$10:$S$200,8,0)),"–",VLOOKUP($A$6,'% ставки за кредитами НФК'!$A$10:$S$200,8,0))</f>
        <v>17.450199999999999</v>
      </c>
      <c r="G29" s="47">
        <f t="shared" ref="G29:G37" si="2">IF(ISERROR(IF(F29=0,"–",F29-E29)),"–",IF(F29=0,"–",F29-E29))</f>
        <v>2.0161999999999995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15.046200000000001</v>
      </c>
      <c r="F30" s="47">
        <f>IF(ISERROR(VLOOKUP($A$6,'% ставки за кредитами НФК'!$A$10:$S$200,10,0)),"–",VLOOKUP($A$6,'% ставки за кредитами НФК'!$A$10:$S$200,10,0))</f>
        <v>17.37</v>
      </c>
      <c r="G30" s="47">
        <f t="shared" si="2"/>
        <v>2.3238000000000003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5.5198</v>
      </c>
      <c r="F31" s="47">
        <f>IF(ISERROR(VLOOKUP($A$6,'% ставки за кредитами НФК'!$A$10:$S$200,14,0)),"–",VLOOKUP($A$6,'% ставки за кредитами НФК'!$A$10:$S$200,14,0))</f>
        <v>6.1433999999999997</v>
      </c>
      <c r="G31" s="47">
        <f t="shared" si="2"/>
        <v>0.62359999999999971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5.5167999999999999</v>
      </c>
      <c r="F32" s="47">
        <f>IF(ISERROR(VLOOKUP($A$6,'% ставки за кредитами НФК'!$A$10:$S$200,16,0)),"–",VLOOKUP($A$6,'% ставки за кредитами НФК'!$A$10:$S$200,16,0))</f>
        <v>6.1433999999999997</v>
      </c>
      <c r="G32" s="47">
        <f t="shared" si="2"/>
        <v>0.62659999999999982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27.844200000000001</v>
      </c>
      <c r="F33" s="47">
        <f>IF(ISERROR(VLOOKUP($A$6,'% ставки за кредитами ДГ'!$A$10:$S$200,2,0)),"–",VLOOKUP($A$6,'% ставки за кредитами ДГ'!$A$10:$S$200,2,0))</f>
        <v>35.199399999999997</v>
      </c>
      <c r="G33" s="47">
        <f t="shared" si="2"/>
        <v>7.3551999999999964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27.852699999999999</v>
      </c>
      <c r="F34" s="47">
        <f>IF(ISERROR(VLOOKUP($A$6,'% ставки за кредитами ДГ'!$A$10:$S$200,8,0)),"–",VLOOKUP($A$6,'% ставки за кредитами ДГ'!$A$10:$S$200,8,0))</f>
        <v>35.301499999999997</v>
      </c>
      <c r="G34" s="47">
        <f t="shared" si="2"/>
        <v>7.4487999999999985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34.517899999999997</v>
      </c>
      <c r="F35" s="47">
        <f>IF(ISERROR(VLOOKUP($A$6,'% ставки за кредитами ДГ'!$A$10:$S$200,10,0)),"–",VLOOKUP($A$6,'% ставки за кредитами ДГ'!$A$10:$S$200,10,0))</f>
        <v>35.581800000000001</v>
      </c>
      <c r="G35" s="47">
        <f t="shared" si="2"/>
        <v>1.0639000000000038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15.506600000000001</v>
      </c>
      <c r="F36" s="47">
        <f>IF(ISERROR(VLOOKUP($A$6,'% ставки за кредитами ДГ'!$A$10:$S$200,14,0)),"–",VLOOKUP($A$6,'% ставки за кредитами ДГ'!$A$10:$S$200,14,0))</f>
        <v>5.8372999999999999</v>
      </c>
      <c r="G36" s="47">
        <f t="shared" si="2"/>
        <v>-9.6692999999999998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6.6715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-1.6715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9.2042000000000002</v>
      </c>
      <c r="F39" s="47">
        <f>IF(ISERROR(VLOOKUP($A$6,'% ставки за депозитами НФК'!$A$10:$P$200,2,0)),"–",VLOOKUP($A$6,'% ставки за депозитами НФК'!$A$10:$P$200,2,0))</f>
        <v>10.285</v>
      </c>
      <c r="G39" s="47">
        <f>IF(ISERROR(IF(F39=0,"–",F39-E39)),"–",IF(F39=0,"–",F39-E39))</f>
        <v>1.0808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10.309200000000001</v>
      </c>
      <c r="F40" s="47">
        <f>IF(ISERROR(VLOOKUP($A$6,'% ставки за депозитами НФК'!$A$10:$P$200,7,0)),"–",VLOOKUP($A$6,'% ставки за депозитами НФК'!$A$10:$P$200,7,0))</f>
        <v>10.5215</v>
      </c>
      <c r="G40" s="47">
        <f t="shared" ref="G40:G44" si="3">IF(ISERROR(IF(F40=0,"–",F40-E40)),"–",IF(F40=0,"–",F40-E40))</f>
        <v>0.21229999999999905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0.56569999999999998</v>
      </c>
      <c r="F41" s="47">
        <f>IF(ISERROR(VLOOKUP($A$6,'% ставки за депозитами НФК'!$A$10:$P$200,12,0)),"–",VLOOKUP($A$6,'% ставки за депозитами НФК'!$A$10:$P$200,12,0))</f>
        <v>0.93779999999999997</v>
      </c>
      <c r="G41" s="47">
        <f t="shared" si="3"/>
        <v>0.37209999999999999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7.8045999999999998</v>
      </c>
      <c r="F42" s="47">
        <f>IF(ISERROR(VLOOKUP($A$6,'% ставки за депозитами ДГ'!$A$10:$P$200,2,0)),"–",VLOOKUP($A$6,'% ставки за депозитами ДГ'!$A$10:$P$200,2,0))</f>
        <v>9.4875000000000007</v>
      </c>
      <c r="G42" s="47">
        <f t="shared" si="3"/>
        <v>1.682900000000001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10.314</v>
      </c>
      <c r="F43" s="47">
        <f>IF(ISERROR(VLOOKUP($A$6,'% ставки за депозитами ДГ'!$A$10:$P$200,7,0)),"–",VLOOKUP($A$6,'% ставки за депозитами ДГ'!$A$10:$P$200,7,0))</f>
        <v>11.456099999999999</v>
      </c>
      <c r="G43" s="47">
        <f t="shared" si="3"/>
        <v>1.1420999999999992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0.9355</v>
      </c>
      <c r="F44" s="109">
        <f>IF(ISERROR(VLOOKUP($A$6,'% ставки за депозитами ДГ'!$A$10:$P$200,12,0)),"–",VLOOKUP($A$6,'% ставки за депозитами ДГ'!$A$10:$P$200,12,0))</f>
        <v>0.90680000000000005</v>
      </c>
      <c r="G44" s="109">
        <f t="shared" si="3"/>
        <v>-2.8699999999999948E-2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197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  <row r="170" spans="20:31"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</row>
    <row r="171" spans="20:31"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</row>
    <row r="172" spans="20:31"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</row>
    <row r="173" spans="20:31"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</row>
    <row r="174" spans="20:31"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</row>
    <row r="175" spans="20:31"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</row>
    <row r="176" spans="20:31"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</row>
    <row r="177" spans="20:31"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</row>
    <row r="178" spans="20:31"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</row>
    <row r="179" spans="20:31"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</row>
    <row r="180" spans="20:31"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</row>
    <row r="181" spans="20:31"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</row>
    <row r="182" spans="20:31"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</row>
    <row r="183" spans="20:31"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</row>
    <row r="184" spans="20:31"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</row>
    <row r="185" spans="20:31"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</row>
    <row r="186" spans="20:31"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</row>
    <row r="187" spans="20:31"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</row>
    <row r="188" spans="20:31"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</row>
    <row r="189" spans="20:31"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265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37</v>
      </c>
      <c r="E10" s="164">
        <v>1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1142</v>
      </c>
      <c r="E11" s="164">
        <v>46</v>
      </c>
    </row>
    <row r="12" spans="1:16" s="1" customFormat="1" ht="15" customHeight="1">
      <c r="A12" s="163">
        <v>29</v>
      </c>
      <c r="B12" s="165" t="s">
        <v>220</v>
      </c>
      <c r="C12" s="164">
        <v>300119</v>
      </c>
      <c r="D12" s="164">
        <v>32</v>
      </c>
      <c r="E12" s="164">
        <v>1</v>
      </c>
    </row>
    <row r="13" spans="1:16" s="1" customFormat="1" ht="15" customHeight="1">
      <c r="A13" s="163">
        <v>36</v>
      </c>
      <c r="B13" s="165" t="s">
        <v>261</v>
      </c>
      <c r="C13" s="164">
        <v>300335</v>
      </c>
      <c r="D13" s="164">
        <v>321</v>
      </c>
      <c r="E13" s="164">
        <v>19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256</v>
      </c>
      <c r="C15" s="164">
        <v>305299</v>
      </c>
      <c r="D15" s="164">
        <v>1096</v>
      </c>
      <c r="E15" s="164">
        <v>45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14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92</v>
      </c>
      <c r="E17" s="164">
        <v>3</v>
      </c>
    </row>
    <row r="18" spans="1:5" s="1" customFormat="1" ht="15" customHeight="1">
      <c r="A18" s="163">
        <v>72</v>
      </c>
      <c r="B18" s="165" t="s">
        <v>232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250</v>
      </c>
      <c r="C19" s="164">
        <v>325365</v>
      </c>
      <c r="D19" s="164">
        <v>65</v>
      </c>
      <c r="E19" s="164">
        <v>2</v>
      </c>
    </row>
    <row r="20" spans="1:5" s="1" customFormat="1" ht="15" customHeight="1">
      <c r="A20" s="163">
        <v>91</v>
      </c>
      <c r="B20" s="165" t="s">
        <v>255</v>
      </c>
      <c r="C20" s="164">
        <v>325268</v>
      </c>
      <c r="D20" s="164">
        <v>21</v>
      </c>
      <c r="E20" s="164">
        <v>1</v>
      </c>
    </row>
    <row r="21" spans="1:5" s="1" customFormat="1" ht="15" customHeight="1">
      <c r="A21" s="163">
        <v>95</v>
      </c>
      <c r="B21" s="165" t="s">
        <v>251</v>
      </c>
      <c r="C21" s="164">
        <v>325990</v>
      </c>
      <c r="D21" s="164">
        <v>9</v>
      </c>
      <c r="E21" s="164">
        <v>0</v>
      </c>
    </row>
    <row r="22" spans="1:5" s="1" customFormat="1" ht="15" customHeight="1">
      <c r="A22" s="163">
        <v>96</v>
      </c>
      <c r="B22" s="165" t="s">
        <v>233</v>
      </c>
      <c r="C22" s="164">
        <v>307770</v>
      </c>
      <c r="D22" s="164">
        <v>198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24</v>
      </c>
      <c r="E23" s="164">
        <v>1</v>
      </c>
    </row>
    <row r="24" spans="1:5" s="1" customFormat="1" ht="15" customHeight="1">
      <c r="A24" s="163">
        <v>105</v>
      </c>
      <c r="B24" s="165" t="s">
        <v>218</v>
      </c>
      <c r="C24" s="164">
        <v>328168</v>
      </c>
      <c r="D24" s="164">
        <v>43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37</v>
      </c>
      <c r="E25" s="164">
        <v>1</v>
      </c>
    </row>
    <row r="26" spans="1:5" s="1" customFormat="1" ht="15" customHeight="1">
      <c r="A26" s="163">
        <v>113</v>
      </c>
      <c r="B26" s="165" t="s">
        <v>221</v>
      </c>
      <c r="C26" s="164">
        <v>331489</v>
      </c>
      <c r="D26" s="164">
        <v>72</v>
      </c>
      <c r="E26" s="164">
        <v>1</v>
      </c>
    </row>
    <row r="27" spans="1:5" s="1" customFormat="1" ht="15" customHeight="1">
      <c r="A27" s="163">
        <v>115</v>
      </c>
      <c r="B27" s="165" t="s">
        <v>239</v>
      </c>
      <c r="C27" s="164">
        <v>334851</v>
      </c>
      <c r="D27" s="164">
        <v>220</v>
      </c>
      <c r="E27" s="164">
        <v>6</v>
      </c>
    </row>
    <row r="28" spans="1:5" s="1" customFormat="1" ht="15" customHeight="1">
      <c r="A28" s="163">
        <v>123</v>
      </c>
      <c r="B28" s="165" t="s">
        <v>234</v>
      </c>
      <c r="C28" s="164">
        <v>351607</v>
      </c>
      <c r="D28" s="164">
        <v>17</v>
      </c>
      <c r="E28" s="164">
        <v>0</v>
      </c>
    </row>
    <row r="29" spans="1:5" s="1" customFormat="1" ht="15" customHeight="1">
      <c r="A29" s="163">
        <v>128</v>
      </c>
      <c r="B29" s="165" t="s">
        <v>222</v>
      </c>
      <c r="C29" s="164">
        <v>351254</v>
      </c>
      <c r="D29" s="164">
        <v>3</v>
      </c>
      <c r="E29" s="164">
        <v>0</v>
      </c>
    </row>
    <row r="30" spans="1:5" s="1" customFormat="1" ht="15" customHeight="1">
      <c r="A30" s="163">
        <v>129</v>
      </c>
      <c r="B30" s="165" t="s">
        <v>235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223</v>
      </c>
      <c r="C31" s="164">
        <v>353489</v>
      </c>
      <c r="D31" s="164">
        <v>51</v>
      </c>
      <c r="E31" s="164">
        <v>2</v>
      </c>
    </row>
    <row r="32" spans="1:5" s="1" customFormat="1" ht="15" customHeight="1">
      <c r="A32" s="163">
        <v>136</v>
      </c>
      <c r="B32" s="165" t="s">
        <v>240</v>
      </c>
      <c r="C32" s="164">
        <v>351005</v>
      </c>
      <c r="D32" s="164">
        <v>218</v>
      </c>
      <c r="E32" s="164">
        <v>13</v>
      </c>
    </row>
    <row r="33" spans="1:5" s="1" customFormat="1" ht="15" customHeight="1">
      <c r="A33" s="163">
        <v>142</v>
      </c>
      <c r="B33" s="165" t="s">
        <v>241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146</v>
      </c>
      <c r="B34" s="165" t="s">
        <v>258</v>
      </c>
      <c r="C34" s="164">
        <v>320371</v>
      </c>
      <c r="D34" s="164">
        <v>12</v>
      </c>
      <c r="E34" s="164">
        <v>0</v>
      </c>
    </row>
    <row r="35" spans="1:5" s="1" customFormat="1" ht="15" customHeight="1">
      <c r="A35" s="163">
        <v>153</v>
      </c>
      <c r="B35" s="165" t="s">
        <v>224</v>
      </c>
      <c r="C35" s="164">
        <v>380838</v>
      </c>
      <c r="D35" s="164">
        <v>39</v>
      </c>
      <c r="E35" s="164">
        <v>1</v>
      </c>
    </row>
    <row r="36" spans="1:5" s="1" customFormat="1" ht="15" customHeight="1">
      <c r="A36" s="163">
        <v>171</v>
      </c>
      <c r="B36" s="165" t="s">
        <v>252</v>
      </c>
      <c r="C36" s="164">
        <v>300614</v>
      </c>
      <c r="D36" s="164">
        <v>125</v>
      </c>
      <c r="E36" s="164">
        <v>6</v>
      </c>
    </row>
    <row r="37" spans="1:5" s="1" customFormat="1" ht="15" customHeight="1">
      <c r="A37" s="163">
        <v>205</v>
      </c>
      <c r="B37" s="165" t="s">
        <v>210</v>
      </c>
      <c r="C37" s="164">
        <v>313582</v>
      </c>
      <c r="D37" s="164">
        <v>21</v>
      </c>
      <c r="E37" s="164">
        <v>0</v>
      </c>
    </row>
    <row r="38" spans="1:5" s="1" customFormat="1" ht="15" customHeight="1">
      <c r="A38" s="163">
        <v>231</v>
      </c>
      <c r="B38" s="165" t="s">
        <v>236</v>
      </c>
      <c r="C38" s="164">
        <v>322539</v>
      </c>
      <c r="D38" s="164">
        <v>19</v>
      </c>
      <c r="E38" s="164">
        <v>1</v>
      </c>
    </row>
    <row r="39" spans="1:5" s="1" customFormat="1" ht="15" customHeight="1">
      <c r="A39" s="163">
        <v>240</v>
      </c>
      <c r="B39" s="165" t="s">
        <v>259</v>
      </c>
      <c r="C39" s="164">
        <v>322540</v>
      </c>
      <c r="D39" s="164">
        <v>43</v>
      </c>
      <c r="E39" s="164">
        <v>2</v>
      </c>
    </row>
    <row r="40" spans="1:5" s="1" customFormat="1" ht="15" customHeight="1">
      <c r="A40" s="163">
        <v>242</v>
      </c>
      <c r="B40" s="165" t="s">
        <v>253</v>
      </c>
      <c r="C40" s="164">
        <v>322001</v>
      </c>
      <c r="D40" s="164">
        <v>13</v>
      </c>
      <c r="E40" s="164">
        <v>0</v>
      </c>
    </row>
    <row r="41" spans="1:5" s="1" customFormat="1" ht="15" customHeight="1">
      <c r="A41" s="163">
        <v>251</v>
      </c>
      <c r="B41" s="165" t="s">
        <v>211</v>
      </c>
      <c r="C41" s="164">
        <v>300658</v>
      </c>
      <c r="D41" s="164">
        <v>14</v>
      </c>
      <c r="E41" s="164">
        <v>0</v>
      </c>
    </row>
    <row r="42" spans="1:5" s="1" customFormat="1" ht="15" customHeight="1">
      <c r="A42" s="163">
        <v>270</v>
      </c>
      <c r="B42" s="165" t="s">
        <v>237</v>
      </c>
      <c r="C42" s="164">
        <v>305749</v>
      </c>
      <c r="D42" s="164">
        <v>34</v>
      </c>
      <c r="E42" s="164">
        <v>0</v>
      </c>
    </row>
    <row r="43" spans="1:5" s="1" customFormat="1" ht="15" customHeight="1">
      <c r="A43" s="163">
        <v>272</v>
      </c>
      <c r="B43" s="165" t="s">
        <v>260</v>
      </c>
      <c r="C43" s="164">
        <v>300346</v>
      </c>
      <c r="D43" s="164">
        <v>137</v>
      </c>
      <c r="E43" s="164">
        <v>4</v>
      </c>
    </row>
    <row r="44" spans="1:5" s="1" customFormat="1" ht="15" customHeight="1">
      <c r="A44" s="163">
        <v>274</v>
      </c>
      <c r="B44" s="165" t="s">
        <v>212</v>
      </c>
      <c r="C44" s="164">
        <v>320478</v>
      </c>
      <c r="D44" s="164">
        <v>210</v>
      </c>
      <c r="E44" s="164">
        <v>14</v>
      </c>
    </row>
    <row r="45" spans="1:5" s="1" customFormat="1" ht="15" customHeight="1">
      <c r="A45" s="163">
        <v>286</v>
      </c>
      <c r="B45" s="165" t="s">
        <v>242</v>
      </c>
      <c r="C45" s="164">
        <v>306500</v>
      </c>
      <c r="D45" s="164">
        <v>30</v>
      </c>
      <c r="E45" s="164">
        <v>1</v>
      </c>
    </row>
    <row r="46" spans="1:5" s="1" customFormat="1" ht="15" customHeight="1">
      <c r="A46" s="163">
        <v>288</v>
      </c>
      <c r="B46" s="165" t="s">
        <v>213</v>
      </c>
      <c r="C46" s="164">
        <v>300647</v>
      </c>
      <c r="D46" s="164">
        <v>4</v>
      </c>
      <c r="E46" s="164">
        <v>0</v>
      </c>
    </row>
    <row r="47" spans="1:5" s="1" customFormat="1" ht="15" customHeight="1">
      <c r="A47" s="163">
        <v>290</v>
      </c>
      <c r="B47" s="165" t="s">
        <v>225</v>
      </c>
      <c r="C47" s="164">
        <v>300506</v>
      </c>
      <c r="D47" s="164">
        <v>10</v>
      </c>
      <c r="E47" s="164">
        <v>2</v>
      </c>
    </row>
    <row r="48" spans="1:5" s="1" customFormat="1" ht="15" customHeight="1">
      <c r="A48" s="163">
        <v>295</v>
      </c>
      <c r="B48" s="165" t="s">
        <v>243</v>
      </c>
      <c r="C48" s="164">
        <v>300539</v>
      </c>
      <c r="D48" s="164">
        <v>0</v>
      </c>
      <c r="E48" s="164">
        <v>0</v>
      </c>
    </row>
    <row r="49" spans="1:5" s="1" customFormat="1" ht="15" customHeight="1">
      <c r="A49" s="163">
        <v>296</v>
      </c>
      <c r="B49" s="165" t="s">
        <v>214</v>
      </c>
      <c r="C49" s="164">
        <v>300528</v>
      </c>
      <c r="D49" s="164">
        <v>69</v>
      </c>
      <c r="E49" s="164">
        <v>2</v>
      </c>
    </row>
    <row r="50" spans="1:5" s="1" customFormat="1" ht="15" customHeight="1">
      <c r="A50" s="163">
        <v>297</v>
      </c>
      <c r="B50" s="165" t="s">
        <v>226</v>
      </c>
      <c r="C50" s="164">
        <v>300584</v>
      </c>
      <c r="D50" s="164">
        <v>0</v>
      </c>
      <c r="E50" s="164">
        <v>0</v>
      </c>
    </row>
    <row r="51" spans="1:5" s="1" customFormat="1" ht="15" customHeight="1">
      <c r="A51" s="163">
        <v>298</v>
      </c>
      <c r="B51" s="165" t="s">
        <v>215</v>
      </c>
      <c r="C51" s="164">
        <v>320984</v>
      </c>
      <c r="D51" s="164">
        <v>4</v>
      </c>
      <c r="E51" s="164">
        <v>0</v>
      </c>
    </row>
    <row r="52" spans="1:5" s="1" customFormat="1" ht="15" customHeight="1">
      <c r="A52" s="163">
        <v>305</v>
      </c>
      <c r="B52" s="165" t="s">
        <v>266</v>
      </c>
      <c r="C52" s="164">
        <v>307123</v>
      </c>
      <c r="D52" s="164">
        <v>33</v>
      </c>
      <c r="E52" s="164">
        <v>0</v>
      </c>
    </row>
    <row r="53" spans="1:5" s="1" customFormat="1">
      <c r="A53" s="163">
        <v>311</v>
      </c>
      <c r="B53" s="165" t="s">
        <v>244</v>
      </c>
      <c r="C53" s="164">
        <v>380106</v>
      </c>
      <c r="D53" s="164">
        <v>0</v>
      </c>
      <c r="E53" s="164">
        <v>0</v>
      </c>
    </row>
    <row r="54" spans="1:5" s="1" customFormat="1" ht="15" customHeight="1">
      <c r="A54" s="163">
        <v>313</v>
      </c>
      <c r="B54" s="165" t="s">
        <v>267</v>
      </c>
      <c r="C54" s="164">
        <v>380883</v>
      </c>
      <c r="D54" s="164">
        <v>0</v>
      </c>
      <c r="E54" s="164">
        <v>0</v>
      </c>
    </row>
    <row r="55" spans="1:5" s="1" customFormat="1" ht="15" customHeight="1">
      <c r="A55" s="163">
        <v>320</v>
      </c>
      <c r="B55" s="165" t="s">
        <v>263</v>
      </c>
      <c r="C55" s="164">
        <v>380281</v>
      </c>
      <c r="D55" s="164">
        <v>29</v>
      </c>
      <c r="E55" s="164">
        <v>1</v>
      </c>
    </row>
    <row r="56" spans="1:5" s="1" customFormat="1" ht="15" customHeight="1">
      <c r="A56" s="163">
        <v>329</v>
      </c>
      <c r="B56" s="165" t="s">
        <v>264</v>
      </c>
      <c r="C56" s="164">
        <v>380366</v>
      </c>
      <c r="D56" s="164">
        <v>1</v>
      </c>
      <c r="E56" s="164">
        <v>0</v>
      </c>
    </row>
    <row r="57" spans="1:5" s="1" customFormat="1" ht="15" customHeight="1">
      <c r="A57" s="163">
        <v>331</v>
      </c>
      <c r="B57" s="165" t="s">
        <v>245</v>
      </c>
      <c r="C57" s="164">
        <v>380441</v>
      </c>
      <c r="D57" s="164">
        <v>0</v>
      </c>
      <c r="E57" s="164">
        <v>0</v>
      </c>
    </row>
    <row r="58" spans="1:5" s="1" customFormat="1" ht="15" customHeight="1">
      <c r="A58" s="163">
        <v>381</v>
      </c>
      <c r="B58" s="165" t="s">
        <v>227</v>
      </c>
      <c r="C58" s="164">
        <v>313009</v>
      </c>
      <c r="D58" s="164">
        <v>7</v>
      </c>
      <c r="E58" s="164">
        <v>0</v>
      </c>
    </row>
    <row r="59" spans="1:5" s="1" customFormat="1" ht="15" customHeight="1">
      <c r="A59" s="163">
        <v>386</v>
      </c>
      <c r="B59" s="165" t="s">
        <v>254</v>
      </c>
      <c r="C59" s="164">
        <v>380526</v>
      </c>
      <c r="D59" s="164">
        <v>30</v>
      </c>
      <c r="E59" s="164">
        <v>1</v>
      </c>
    </row>
    <row r="60" spans="1:5" s="1" customFormat="1" ht="15" customHeight="1">
      <c r="A60" s="163">
        <v>387</v>
      </c>
      <c r="B60" s="165" t="s">
        <v>268</v>
      </c>
      <c r="C60" s="164">
        <v>380548</v>
      </c>
      <c r="D60" s="164">
        <v>6</v>
      </c>
      <c r="E60" s="164">
        <v>1</v>
      </c>
    </row>
    <row r="61" spans="1:5" s="1" customFormat="1" ht="15" customHeight="1">
      <c r="A61" s="163">
        <v>389</v>
      </c>
      <c r="B61" s="165" t="s">
        <v>228</v>
      </c>
      <c r="C61" s="164">
        <v>380582</v>
      </c>
      <c r="D61" s="164">
        <v>13</v>
      </c>
      <c r="E61" s="164">
        <v>4</v>
      </c>
    </row>
    <row r="62" spans="1:5" s="1" customFormat="1" ht="15" customHeight="1">
      <c r="A62" s="163">
        <v>392</v>
      </c>
      <c r="B62" s="165" t="s">
        <v>216</v>
      </c>
      <c r="C62" s="164">
        <v>380634</v>
      </c>
      <c r="D62" s="164">
        <v>163</v>
      </c>
      <c r="E62" s="164">
        <v>3</v>
      </c>
    </row>
    <row r="63" spans="1:5" s="1" customFormat="1" ht="15" customHeight="1">
      <c r="A63" s="163">
        <v>394</v>
      </c>
      <c r="B63" s="165" t="s">
        <v>246</v>
      </c>
      <c r="C63" s="164">
        <v>380645</v>
      </c>
      <c r="D63" s="164">
        <v>5</v>
      </c>
      <c r="E63" s="164">
        <v>0</v>
      </c>
    </row>
    <row r="64" spans="1:5" s="1" customFormat="1" ht="15" customHeight="1">
      <c r="A64" s="163">
        <v>395</v>
      </c>
      <c r="B64" s="165" t="s">
        <v>238</v>
      </c>
      <c r="C64" s="164">
        <v>377090</v>
      </c>
      <c r="D64" s="164">
        <v>5</v>
      </c>
      <c r="E64" s="164">
        <v>0</v>
      </c>
    </row>
    <row r="65" spans="1:5" s="1" customFormat="1" ht="15" customHeight="1">
      <c r="A65" s="163">
        <v>407</v>
      </c>
      <c r="B65" s="165" t="s">
        <v>247</v>
      </c>
      <c r="C65" s="164">
        <v>380731</v>
      </c>
      <c r="D65" s="164">
        <v>0</v>
      </c>
      <c r="E65" s="164">
        <v>0</v>
      </c>
    </row>
    <row r="66" spans="1:5" s="1" customFormat="1" ht="15" customHeight="1">
      <c r="A66" s="163">
        <v>455</v>
      </c>
      <c r="B66" s="165" t="s">
        <v>248</v>
      </c>
      <c r="C66" s="164">
        <v>380797</v>
      </c>
      <c r="D66" s="164">
        <v>0</v>
      </c>
      <c r="E66" s="164">
        <v>0</v>
      </c>
    </row>
    <row r="67" spans="1:5" s="1" customFormat="1" ht="15" customHeight="1">
      <c r="A67" s="163">
        <v>553</v>
      </c>
      <c r="B67" s="165" t="s">
        <v>219</v>
      </c>
      <c r="C67" s="164">
        <v>380946</v>
      </c>
      <c r="D67" s="164">
        <v>0</v>
      </c>
      <c r="E67" s="164">
        <v>0</v>
      </c>
    </row>
    <row r="68" spans="1:5" s="1" customFormat="1" ht="15" customHeight="1">
      <c r="A68" s="163">
        <v>694</v>
      </c>
      <c r="B68" s="165" t="s">
        <v>229</v>
      </c>
      <c r="C68" s="164">
        <v>339050</v>
      </c>
      <c r="D68" s="164">
        <v>35</v>
      </c>
      <c r="E68" s="164">
        <v>0</v>
      </c>
    </row>
    <row r="69" spans="1:5" s="1" customFormat="1" ht="15" customHeight="1">
      <c r="A69" s="163">
        <v>774</v>
      </c>
      <c r="B69" s="165" t="s">
        <v>249</v>
      </c>
      <c r="C69" s="164">
        <v>339072</v>
      </c>
      <c r="D69" s="164">
        <v>13</v>
      </c>
      <c r="E69" s="164">
        <v>1</v>
      </c>
    </row>
    <row r="70" spans="1:5" s="1" customFormat="1" ht="15" customHeight="1">
      <c r="A70" s="163"/>
      <c r="B70" s="169" t="s">
        <v>262</v>
      </c>
      <c r="C70" s="164"/>
      <c r="D70" s="169">
        <v>4913</v>
      </c>
      <c r="E70" s="169">
        <v>197</v>
      </c>
    </row>
    <row r="71" spans="1:5" s="1" customFormat="1" ht="15" customHeight="1">
      <c r="A71" s="163"/>
      <c r="B71" s="169"/>
      <c r="C71" s="164"/>
      <c r="D71" s="169"/>
      <c r="E71" s="169"/>
    </row>
    <row r="72" spans="1:5" s="1" customFormat="1" ht="15" customHeight="1">
      <c r="A72" s="163"/>
      <c r="B72" s="165"/>
      <c r="C72" s="164"/>
      <c r="D72" s="164"/>
      <c r="E72" s="164"/>
    </row>
    <row r="73" spans="1:5" s="1" customFormat="1" ht="15" customHeight="1">
      <c r="A73" s="163"/>
      <c r="B73" s="165"/>
      <c r="C73" s="164"/>
      <c r="D73" s="164"/>
      <c r="E73" s="164"/>
    </row>
    <row r="74" spans="1:5" s="1" customFormat="1" ht="15" customHeight="1">
      <c r="A74" s="163"/>
      <c r="B74" s="165"/>
      <c r="C74" s="164"/>
      <c r="D74" s="164"/>
      <c r="E74" s="164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56"/>
      <c r="C77" s="164"/>
      <c r="D77" s="168"/>
      <c r="E77" s="168"/>
    </row>
    <row r="78" spans="1:5" s="1" customFormat="1" ht="15" customHeight="1">
      <c r="A78" s="163"/>
      <c r="B78" s="165"/>
      <c r="C78" s="164"/>
      <c r="D78" s="164"/>
      <c r="E78" s="164"/>
    </row>
    <row r="79" spans="1:5" s="1" customFormat="1">
      <c r="A79" s="163"/>
      <c r="C79" s="164"/>
      <c r="D79" s="164"/>
      <c r="E79" s="164"/>
    </row>
    <row r="80" spans="1:5" s="1" customFormat="1">
      <c r="A80" s="156"/>
      <c r="C80" s="156"/>
      <c r="D80" s="164"/>
      <c r="E80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9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hidden="1" outlineLevel="1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 hidden="1" outlineLevel="1" collapsed="1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 hidden="1" outlineLevel="1" collapsed="1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 hidden="1" outlineLevel="1" collapsed="1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 hidden="1" outlineLevel="1" collapsed="1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 hidden="1" outlineLevel="1" collapsed="1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 hidden="1" outlineLevel="1" collapsed="1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 hidden="1" outlineLevel="1" collapsed="1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 hidden="1" outlineLevel="1" collapsed="1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 hidden="1" outlineLevel="1" collapsed="1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 hidden="1" outlineLevel="1" collapsed="1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 hidden="1" outlineLevel="1" collapsed="1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 hidden="1" outlineLevel="1" collapsed="1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  <row r="170" spans="1:32" hidden="1" outlineLevel="1" collapsed="1">
      <c r="A170" s="62">
        <v>45383</v>
      </c>
      <c r="B170" s="128">
        <v>737084.37149806996</v>
      </c>
      <c r="C170" s="128">
        <v>502357.99730644003</v>
      </c>
      <c r="D170" s="128">
        <v>234726.37419162999</v>
      </c>
      <c r="E170" s="128">
        <v>256883.21187192001</v>
      </c>
      <c r="F170" s="128">
        <v>244029.82100102</v>
      </c>
      <c r="G170" s="128">
        <v>12853.390870900001</v>
      </c>
      <c r="H170" s="128">
        <v>1100321.1977467902</v>
      </c>
      <c r="I170" s="128">
        <v>779736.04221380013</v>
      </c>
      <c r="J170" s="128">
        <v>320585.15553299</v>
      </c>
      <c r="K170" s="128">
        <v>1235277.7432384701</v>
      </c>
      <c r="L170" s="128">
        <v>799184.45573845995</v>
      </c>
      <c r="M170" s="128">
        <v>436093.28750000999</v>
      </c>
      <c r="N170" s="128">
        <v>16.3446</v>
      </c>
      <c r="O170" s="128">
        <v>17.5901</v>
      </c>
      <c r="P170" s="128">
        <v>17.416599999999999</v>
      </c>
      <c r="Q170" s="128">
        <v>6.5787000000000004</v>
      </c>
      <c r="R170" s="128">
        <v>6.5781000000000001</v>
      </c>
      <c r="S170" s="128">
        <v>27.453099999999999</v>
      </c>
      <c r="T170" s="128">
        <v>27.4678</v>
      </c>
      <c r="U170" s="128">
        <v>33.800699999999999</v>
      </c>
      <c r="V170" s="128">
        <v>13.716200000000001</v>
      </c>
      <c r="W170" s="128">
        <v>7.9484000000000004</v>
      </c>
      <c r="X170" s="128">
        <v>7.8472999999999997</v>
      </c>
      <c r="Y170" s="128">
        <v>9.6031999999999993</v>
      </c>
      <c r="Z170" s="128">
        <v>0.83309999999999995</v>
      </c>
      <c r="AA170" s="128">
        <v>8.4334000000000007</v>
      </c>
      <c r="AB170" s="128">
        <v>10.8972</v>
      </c>
      <c r="AC170" s="128">
        <v>1.0141</v>
      </c>
      <c r="AD170" s="129"/>
      <c r="AE170" s="129"/>
      <c r="AF170" s="129"/>
    </row>
    <row r="171" spans="1:32" hidden="1" outlineLevel="1" collapsed="1">
      <c r="A171" s="62">
        <v>45413</v>
      </c>
      <c r="B171" s="128">
        <v>747714.95160474</v>
      </c>
      <c r="C171" s="128">
        <v>507052.11308700999</v>
      </c>
      <c r="D171" s="128">
        <v>240662.83851773001</v>
      </c>
      <c r="E171" s="128">
        <v>262363.24676194001</v>
      </c>
      <c r="F171" s="128">
        <v>249371.39397112001</v>
      </c>
      <c r="G171" s="128">
        <v>12991.852790819999</v>
      </c>
      <c r="H171" s="128">
        <v>1112053.8532279097</v>
      </c>
      <c r="I171" s="128">
        <v>778781.10979400994</v>
      </c>
      <c r="J171" s="128">
        <v>333272.7434339</v>
      </c>
      <c r="K171" s="128">
        <v>1256698.1301644898</v>
      </c>
      <c r="L171" s="128">
        <v>811974.4937092301</v>
      </c>
      <c r="M171" s="128">
        <v>444723.63645525998</v>
      </c>
      <c r="N171" s="128">
        <v>14.6974</v>
      </c>
      <c r="O171" s="128">
        <v>15.7765</v>
      </c>
      <c r="P171" s="128">
        <v>15.1868</v>
      </c>
      <c r="Q171" s="128">
        <v>6.8810000000000002</v>
      </c>
      <c r="R171" s="128">
        <v>6.8806000000000003</v>
      </c>
      <c r="S171" s="128">
        <v>27.744299999999999</v>
      </c>
      <c r="T171" s="128">
        <v>27.7484</v>
      </c>
      <c r="U171" s="128">
        <v>34.222900000000003</v>
      </c>
      <c r="V171" s="128">
        <v>20.5886</v>
      </c>
      <c r="W171" s="128">
        <v>9.7706</v>
      </c>
      <c r="X171" s="128">
        <v>6.8426</v>
      </c>
      <c r="Y171" s="128">
        <v>8.9120000000000008</v>
      </c>
      <c r="Z171" s="128">
        <v>0.88560000000000005</v>
      </c>
      <c r="AA171" s="128">
        <v>8.2506000000000004</v>
      </c>
      <c r="AB171" s="128">
        <v>10.6379</v>
      </c>
      <c r="AC171" s="128">
        <v>1.0424</v>
      </c>
      <c r="AD171" s="129"/>
      <c r="AE171" s="129"/>
      <c r="AF171" s="129"/>
    </row>
    <row r="172" spans="1:32" hidden="1" outlineLevel="1" collapsed="1">
      <c r="A172" s="62">
        <v>45444</v>
      </c>
      <c r="B172" s="128">
        <v>757021.21725536999</v>
      </c>
      <c r="C172" s="128">
        <v>519680.61926566</v>
      </c>
      <c r="D172" s="128">
        <v>237340.59798970999</v>
      </c>
      <c r="E172" s="128">
        <v>267340.76306170999</v>
      </c>
      <c r="F172" s="128">
        <v>254501.00128756001</v>
      </c>
      <c r="G172" s="128">
        <v>12839.76177415</v>
      </c>
      <c r="H172" s="128">
        <v>1113683.09113032</v>
      </c>
      <c r="I172" s="128">
        <v>777750.99818249012</v>
      </c>
      <c r="J172" s="128">
        <v>335932.09294782998</v>
      </c>
      <c r="K172" s="128">
        <v>1285534.0883224399</v>
      </c>
      <c r="L172" s="128">
        <v>837827.9727664598</v>
      </c>
      <c r="M172" s="128">
        <v>447706.11555598001</v>
      </c>
      <c r="N172" s="128">
        <v>14.816800000000001</v>
      </c>
      <c r="O172" s="128">
        <v>15.6214</v>
      </c>
      <c r="P172" s="128">
        <v>15.1128</v>
      </c>
      <c r="Q172" s="128">
        <v>6.6513999999999998</v>
      </c>
      <c r="R172" s="128">
        <v>6.6506999999999996</v>
      </c>
      <c r="S172" s="128">
        <v>27.532</v>
      </c>
      <c r="T172" s="128">
        <v>27.5381</v>
      </c>
      <c r="U172" s="128">
        <v>33.7363</v>
      </c>
      <c r="V172" s="128">
        <v>16.9709</v>
      </c>
      <c r="W172" s="128">
        <v>8.0056999999999992</v>
      </c>
      <c r="X172" s="128">
        <v>6.7994000000000003</v>
      </c>
      <c r="Y172" s="128">
        <v>8.6027000000000005</v>
      </c>
      <c r="Z172" s="128">
        <v>0.85950000000000004</v>
      </c>
      <c r="AA172" s="128">
        <v>7.9916</v>
      </c>
      <c r="AB172" s="128">
        <v>10.4763</v>
      </c>
      <c r="AC172" s="128">
        <v>1.0411999999999999</v>
      </c>
      <c r="AD172" s="129"/>
      <c r="AE172" s="129"/>
      <c r="AF172" s="129"/>
    </row>
    <row r="173" spans="1:32" hidden="1" outlineLevel="1" collapsed="1">
      <c r="A173" s="62">
        <v>45474</v>
      </c>
      <c r="B173" s="128">
        <v>770074.03571699001</v>
      </c>
      <c r="C173" s="128">
        <v>526317.73872202996</v>
      </c>
      <c r="D173" s="128">
        <v>243756.29699495999</v>
      </c>
      <c r="E173" s="128">
        <v>274848.98437065998</v>
      </c>
      <c r="F173" s="128">
        <v>261812.6718325</v>
      </c>
      <c r="G173" s="128">
        <v>13036.31253816</v>
      </c>
      <c r="H173" s="128">
        <v>1132518.7583608404</v>
      </c>
      <c r="I173" s="128">
        <v>797485.49770024023</v>
      </c>
      <c r="J173" s="128">
        <v>335033.26066060003</v>
      </c>
      <c r="K173" s="128">
        <v>1278865.0799815503</v>
      </c>
      <c r="L173" s="128">
        <v>826401.61120992992</v>
      </c>
      <c r="M173" s="128">
        <v>452463.46877162007</v>
      </c>
      <c r="N173" s="128">
        <v>15.651300000000001</v>
      </c>
      <c r="O173" s="128">
        <v>16.555700000000002</v>
      </c>
      <c r="P173" s="128">
        <v>16.377800000000001</v>
      </c>
      <c r="Q173" s="128">
        <v>7.4032999999999998</v>
      </c>
      <c r="R173" s="128">
        <v>7.4058999999999999</v>
      </c>
      <c r="S173" s="128">
        <v>27.552800000000001</v>
      </c>
      <c r="T173" s="128">
        <v>27.5792</v>
      </c>
      <c r="U173" s="128">
        <v>33.270200000000003</v>
      </c>
      <c r="V173" s="128">
        <v>9.8162000000000003</v>
      </c>
      <c r="W173" s="128">
        <v>4.9172000000000002</v>
      </c>
      <c r="X173" s="128">
        <v>6.9306999999999999</v>
      </c>
      <c r="Y173" s="128">
        <v>8.4589999999999996</v>
      </c>
      <c r="Z173" s="128">
        <v>0.91779999999999995</v>
      </c>
      <c r="AA173" s="128">
        <v>7.8838999999999997</v>
      </c>
      <c r="AB173" s="128">
        <v>10.271599999999999</v>
      </c>
      <c r="AC173" s="128">
        <v>1.0528999999999999</v>
      </c>
      <c r="AD173" s="129"/>
      <c r="AE173" s="129"/>
      <c r="AF173" s="129"/>
    </row>
    <row r="174" spans="1:32" hidden="1" outlineLevel="1" collapsed="1">
      <c r="A174" s="62">
        <v>45505</v>
      </c>
      <c r="B174" s="128">
        <v>777304.26037064998</v>
      </c>
      <c r="C174" s="128">
        <v>532169.19271168998</v>
      </c>
      <c r="D174" s="128">
        <v>245135.06765896</v>
      </c>
      <c r="E174" s="128">
        <v>280398.34619633999</v>
      </c>
      <c r="F174" s="128">
        <v>267300.68927844998</v>
      </c>
      <c r="G174" s="128">
        <v>13097.656917890001</v>
      </c>
      <c r="H174" s="128">
        <v>1120841.7970338201</v>
      </c>
      <c r="I174" s="128">
        <v>775223.79712251003</v>
      </c>
      <c r="J174" s="128">
        <v>345617.99991131003</v>
      </c>
      <c r="K174" s="128">
        <v>1290027.2664333798</v>
      </c>
      <c r="L174" s="128">
        <v>831743.94034219987</v>
      </c>
      <c r="M174" s="128">
        <v>458283.32609117997</v>
      </c>
      <c r="N174" s="128">
        <v>14.109500000000001</v>
      </c>
      <c r="O174" s="128">
        <v>15.159599999999999</v>
      </c>
      <c r="P174" s="128">
        <v>14.6106</v>
      </c>
      <c r="Q174" s="128">
        <v>6.5448000000000004</v>
      </c>
      <c r="R174" s="128">
        <v>6.5430000000000001</v>
      </c>
      <c r="S174" s="128">
        <v>27.651299999999999</v>
      </c>
      <c r="T174" s="128">
        <v>27.6557</v>
      </c>
      <c r="U174" s="128">
        <v>33.541200000000003</v>
      </c>
      <c r="V174" s="128">
        <v>19.846299999999999</v>
      </c>
      <c r="W174" s="128">
        <v>8.3742000000000001</v>
      </c>
      <c r="X174" s="128">
        <v>6.6074999999999999</v>
      </c>
      <c r="Y174" s="128">
        <v>8.4417000000000009</v>
      </c>
      <c r="Z174" s="128">
        <v>0.92310000000000003</v>
      </c>
      <c r="AA174" s="128">
        <v>7.9165999999999999</v>
      </c>
      <c r="AB174" s="128">
        <v>10.224600000000001</v>
      </c>
      <c r="AC174" s="128">
        <v>1.0784</v>
      </c>
      <c r="AD174" s="129"/>
      <c r="AE174" s="129"/>
      <c r="AF174" s="129"/>
    </row>
    <row r="175" spans="1:32" hidden="1" outlineLevel="1" collapsed="1">
      <c r="A175" s="62">
        <v>45536</v>
      </c>
      <c r="B175" s="128">
        <v>786080.44148228003</v>
      </c>
      <c r="C175" s="128">
        <v>541603.97139060998</v>
      </c>
      <c r="D175" s="128">
        <v>244476.47009166999</v>
      </c>
      <c r="E175" s="128">
        <v>284751.98181804002</v>
      </c>
      <c r="F175" s="128">
        <v>271681.97264194</v>
      </c>
      <c r="G175" s="128">
        <v>13070.0091761</v>
      </c>
      <c r="H175" s="128">
        <v>1098295.2191575398</v>
      </c>
      <c r="I175" s="128">
        <v>763695.48101640982</v>
      </c>
      <c r="J175" s="128">
        <v>334599.73814113002</v>
      </c>
      <c r="K175" s="128">
        <v>1314981.06930904</v>
      </c>
      <c r="L175" s="128">
        <v>850605.89281283983</v>
      </c>
      <c r="M175" s="128">
        <v>464375.17649620003</v>
      </c>
      <c r="N175" s="128">
        <v>14.0684</v>
      </c>
      <c r="O175" s="128">
        <v>15.154199999999999</v>
      </c>
      <c r="P175" s="128">
        <v>14.6012</v>
      </c>
      <c r="Q175" s="128">
        <v>6.3536999999999999</v>
      </c>
      <c r="R175" s="128">
        <v>6.3517000000000001</v>
      </c>
      <c r="S175" s="128">
        <v>27.630299999999998</v>
      </c>
      <c r="T175" s="128">
        <v>27.639199999999999</v>
      </c>
      <c r="U175" s="128">
        <v>33.422499999999999</v>
      </c>
      <c r="V175" s="128">
        <v>16.049199999999999</v>
      </c>
      <c r="W175" s="128">
        <v>8.1434999999999995</v>
      </c>
      <c r="X175" s="128">
        <v>5.9920999999999998</v>
      </c>
      <c r="Y175" s="128">
        <v>8.5412999999999997</v>
      </c>
      <c r="Z175" s="128">
        <v>0.94740000000000002</v>
      </c>
      <c r="AA175" s="128">
        <v>7.4253</v>
      </c>
      <c r="AB175" s="128">
        <v>10.103400000000001</v>
      </c>
      <c r="AC175" s="128">
        <v>1.1115999999999999</v>
      </c>
      <c r="AD175" s="129"/>
      <c r="AE175" s="129"/>
      <c r="AF175" s="129"/>
    </row>
    <row r="176" spans="1:32" hidden="1" outlineLevel="1" collapsed="1">
      <c r="A176" s="62">
        <v>45566</v>
      </c>
      <c r="B176" s="128">
        <v>780447.60446363001</v>
      </c>
      <c r="C176" s="128">
        <v>536788.33199054003</v>
      </c>
      <c r="D176" s="128">
        <v>243659.27247309001</v>
      </c>
      <c r="E176" s="128">
        <v>289071.43222233001</v>
      </c>
      <c r="F176" s="128">
        <v>277125.41054720001</v>
      </c>
      <c r="G176" s="128">
        <v>11946.021675129999</v>
      </c>
      <c r="H176" s="128">
        <v>1121314.2390155098</v>
      </c>
      <c r="I176" s="128">
        <v>793399.24871415005</v>
      </c>
      <c r="J176" s="128">
        <v>327914.99030135997</v>
      </c>
      <c r="K176" s="128">
        <v>1320697.1650010699</v>
      </c>
      <c r="L176" s="128">
        <v>851441.88456774014</v>
      </c>
      <c r="M176" s="128">
        <v>469255.28043332999</v>
      </c>
      <c r="N176" s="128">
        <v>14.1106</v>
      </c>
      <c r="O176" s="128">
        <v>15.5364</v>
      </c>
      <c r="P176" s="128">
        <v>15.2646</v>
      </c>
      <c r="Q176" s="128">
        <v>6.2892000000000001</v>
      </c>
      <c r="R176" s="128">
        <v>6.2873999999999999</v>
      </c>
      <c r="S176" s="128">
        <v>27.735700000000001</v>
      </c>
      <c r="T176" s="128">
        <v>27.7456</v>
      </c>
      <c r="U176" s="128">
        <v>33.365099999999998</v>
      </c>
      <c r="V176" s="128">
        <v>13.872299999999999</v>
      </c>
      <c r="W176" s="128">
        <v>6.4574999999999996</v>
      </c>
      <c r="X176" s="128">
        <v>6.9353999999999996</v>
      </c>
      <c r="Y176" s="128">
        <v>8.6026000000000007</v>
      </c>
      <c r="Z176" s="128">
        <v>0.89459999999999995</v>
      </c>
      <c r="AA176" s="128">
        <v>7.694</v>
      </c>
      <c r="AB176" s="128">
        <v>10.2081</v>
      </c>
      <c r="AC176" s="128">
        <v>1.0387</v>
      </c>
      <c r="AD176" s="129"/>
      <c r="AE176" s="129"/>
      <c r="AF176" s="129"/>
    </row>
    <row r="177" spans="1:32" collapsed="1">
      <c r="A177" s="62">
        <v>45597</v>
      </c>
      <c r="B177" s="128">
        <v>790365.05647554004</v>
      </c>
      <c r="C177" s="128">
        <v>541765.38331952004</v>
      </c>
      <c r="D177" s="128">
        <v>248599.67315602</v>
      </c>
      <c r="E177" s="128">
        <v>294951.96018507</v>
      </c>
      <c r="F177" s="128">
        <v>283020.02369826002</v>
      </c>
      <c r="G177" s="128">
        <v>11931.93648681</v>
      </c>
      <c r="H177" s="128">
        <v>1122636.2761193402</v>
      </c>
      <c r="I177" s="128">
        <v>796924.23882835999</v>
      </c>
      <c r="J177" s="128">
        <v>325712.03729097999</v>
      </c>
      <c r="K177" s="128">
        <v>1335915.8534340903</v>
      </c>
      <c r="L177" s="128">
        <v>862312.94666867994</v>
      </c>
      <c r="M177" s="128">
        <v>473602.90676540998</v>
      </c>
      <c r="N177" s="128">
        <v>13.357699999999999</v>
      </c>
      <c r="O177" s="128">
        <v>14.8018</v>
      </c>
      <c r="P177" s="128">
        <v>14.244999999999999</v>
      </c>
      <c r="Q177" s="128">
        <v>6.2431999999999999</v>
      </c>
      <c r="R177" s="128">
        <v>6.2439999999999998</v>
      </c>
      <c r="S177" s="128">
        <v>27.1934</v>
      </c>
      <c r="T177" s="128">
        <v>27.206199999999999</v>
      </c>
      <c r="U177" s="128">
        <v>32.665700000000001</v>
      </c>
      <c r="V177" s="128">
        <v>13.254200000000001</v>
      </c>
      <c r="W177" s="128">
        <v>7.1087999999999996</v>
      </c>
      <c r="X177" s="128">
        <v>7.4573</v>
      </c>
      <c r="Y177" s="128">
        <v>8.4356000000000009</v>
      </c>
      <c r="Z177" s="128">
        <v>0.83550000000000002</v>
      </c>
      <c r="AA177" s="128">
        <v>7.6212</v>
      </c>
      <c r="AB177" s="128">
        <v>10.256500000000001</v>
      </c>
      <c r="AC177" s="128">
        <v>1.0646</v>
      </c>
      <c r="AD177" s="129"/>
      <c r="AE177" s="129"/>
      <c r="AF177" s="129"/>
    </row>
    <row r="178" spans="1:32">
      <c r="A178" s="62">
        <v>45627</v>
      </c>
      <c r="B178" s="128">
        <v>782219.07062774</v>
      </c>
      <c r="C178" s="128">
        <v>531408.56119597994</v>
      </c>
      <c r="D178" s="128">
        <v>250810.50943176</v>
      </c>
      <c r="E178" s="128">
        <v>291759.56418992003</v>
      </c>
      <c r="F178" s="128">
        <v>280116.67716557998</v>
      </c>
      <c r="G178" s="128">
        <v>11642.88702434</v>
      </c>
      <c r="H178" s="128">
        <v>1227642.4079868596</v>
      </c>
      <c r="I178" s="128">
        <v>896538.76843407028</v>
      </c>
      <c r="J178" s="128">
        <v>331103.63955278997</v>
      </c>
      <c r="K178" s="128">
        <v>1381874.9500687101</v>
      </c>
      <c r="L178" s="128">
        <v>896810.57919934997</v>
      </c>
      <c r="M178" s="128">
        <v>485064.37086936005</v>
      </c>
      <c r="N178" s="128">
        <v>13.737500000000001</v>
      </c>
      <c r="O178" s="128">
        <v>15.0021</v>
      </c>
      <c r="P178" s="128">
        <v>14.599399999999999</v>
      </c>
      <c r="Q178" s="128">
        <v>6.2554999999999996</v>
      </c>
      <c r="R178" s="128">
        <v>6.2496</v>
      </c>
      <c r="S178" s="128">
        <v>27.7974</v>
      </c>
      <c r="T178" s="128">
        <v>27.808199999999999</v>
      </c>
      <c r="U178" s="128">
        <v>33.658700000000003</v>
      </c>
      <c r="V178" s="128">
        <v>14.713699999999999</v>
      </c>
      <c r="W178" s="128">
        <v>8.9337</v>
      </c>
      <c r="X178" s="128">
        <v>7.2984999999999998</v>
      </c>
      <c r="Y178" s="128">
        <v>8.3117000000000001</v>
      </c>
      <c r="Z178" s="128">
        <v>0.83260000000000001</v>
      </c>
      <c r="AA178" s="128">
        <v>7.2891000000000004</v>
      </c>
      <c r="AB178" s="128">
        <v>9.9954000000000001</v>
      </c>
      <c r="AC178" s="128">
        <v>1.0572999999999999</v>
      </c>
      <c r="AD178" s="129"/>
      <c r="AE178" s="129"/>
      <c r="AF178" s="129"/>
    </row>
    <row r="179" spans="1:32">
      <c r="A179" s="62">
        <v>45658</v>
      </c>
      <c r="B179" s="128">
        <v>774407.91559429001</v>
      </c>
      <c r="C179" s="128">
        <v>533595.10044112999</v>
      </c>
      <c r="D179" s="128">
        <v>240812.81515315999</v>
      </c>
      <c r="E179" s="128">
        <v>297387.04787749</v>
      </c>
      <c r="F179" s="128">
        <v>285816.81691229</v>
      </c>
      <c r="G179" s="128">
        <v>11570.2309652</v>
      </c>
      <c r="H179" s="128">
        <v>1183648.21080099</v>
      </c>
      <c r="I179" s="128">
        <v>847598.64050361002</v>
      </c>
      <c r="J179" s="128">
        <v>336049.57029738004</v>
      </c>
      <c r="K179" s="128">
        <v>1365641.0550475302</v>
      </c>
      <c r="L179" s="128">
        <v>880418.08783410001</v>
      </c>
      <c r="M179" s="128">
        <v>485222.96721342998</v>
      </c>
      <c r="N179" s="128">
        <v>15.6356</v>
      </c>
      <c r="O179" s="128">
        <v>16.575500000000002</v>
      </c>
      <c r="P179" s="128">
        <v>16.532</v>
      </c>
      <c r="Q179" s="128">
        <v>6.2794999999999996</v>
      </c>
      <c r="R179" s="128">
        <v>6.2778999999999998</v>
      </c>
      <c r="S179" s="128">
        <v>28.189499999999999</v>
      </c>
      <c r="T179" s="128">
        <v>28.199100000000001</v>
      </c>
      <c r="U179" s="128">
        <v>34.0657</v>
      </c>
      <c r="V179" s="128">
        <v>15.263</v>
      </c>
      <c r="W179" s="128">
        <v>5.6242000000000001</v>
      </c>
      <c r="X179" s="128">
        <v>7.5743999999999998</v>
      </c>
      <c r="Y179" s="128">
        <v>8.5900999999999996</v>
      </c>
      <c r="Z179" s="128">
        <v>0.83120000000000005</v>
      </c>
      <c r="AA179" s="128">
        <v>7.4923000000000002</v>
      </c>
      <c r="AB179" s="128">
        <v>10.1884</v>
      </c>
      <c r="AC179" s="128">
        <v>1.0226999999999999</v>
      </c>
      <c r="AD179" s="129"/>
      <c r="AE179" s="129"/>
      <c r="AF179" s="129"/>
    </row>
    <row r="180" spans="1:32">
      <c r="A180" s="62">
        <v>45689</v>
      </c>
      <c r="B180" s="128">
        <v>788997.69236026006</v>
      </c>
      <c r="C180" s="128">
        <v>549132.70473012002</v>
      </c>
      <c r="D180" s="128">
        <v>239864.98763014001</v>
      </c>
      <c r="E180" s="128">
        <v>301044.66417576</v>
      </c>
      <c r="F180" s="128">
        <v>289569.91322793998</v>
      </c>
      <c r="G180" s="128">
        <v>11474.750947820001</v>
      </c>
      <c r="H180" s="128">
        <v>1178792.6350090201</v>
      </c>
      <c r="I180" s="128">
        <v>868849.37618282996</v>
      </c>
      <c r="J180" s="128">
        <v>309943.25882618991</v>
      </c>
      <c r="K180" s="128">
        <v>1377980.8703743301</v>
      </c>
      <c r="L180" s="128">
        <v>893939.05714070995</v>
      </c>
      <c r="M180" s="128">
        <v>484041.81323361996</v>
      </c>
      <c r="N180" s="128">
        <v>14.414</v>
      </c>
      <c r="O180" s="128">
        <v>15.6327</v>
      </c>
      <c r="P180" s="128">
        <v>15.225899999999999</v>
      </c>
      <c r="Q180" s="128">
        <v>6.2161</v>
      </c>
      <c r="R180" s="128">
        <v>6.2153</v>
      </c>
      <c r="S180" s="128">
        <v>28.1967</v>
      </c>
      <c r="T180" s="128">
        <v>28.227799999999998</v>
      </c>
      <c r="U180" s="128">
        <v>34.485599999999998</v>
      </c>
      <c r="V180" s="128">
        <v>9.3343000000000007</v>
      </c>
      <c r="W180" s="128">
        <v>6.5542999999999996</v>
      </c>
      <c r="X180" s="128">
        <v>7.9782000000000002</v>
      </c>
      <c r="Y180" s="128">
        <v>8.9603000000000002</v>
      </c>
      <c r="Z180" s="128">
        <v>0.81879999999999997</v>
      </c>
      <c r="AA180" s="128">
        <v>7.6707000000000001</v>
      </c>
      <c r="AB180" s="128">
        <v>10.3048</v>
      </c>
      <c r="AC180" s="128">
        <v>0.98419999999999996</v>
      </c>
      <c r="AD180" s="129"/>
      <c r="AE180" s="129"/>
      <c r="AF180" s="129"/>
    </row>
    <row r="181" spans="1:32">
      <c r="A181" s="62">
        <v>45717</v>
      </c>
      <c r="B181" s="128">
        <v>804408.58701043006</v>
      </c>
      <c r="C181" s="128">
        <v>563629.86224885995</v>
      </c>
      <c r="D181" s="128">
        <v>240778.72476156999</v>
      </c>
      <c r="E181" s="128">
        <v>307384.70912314003</v>
      </c>
      <c r="F181" s="128">
        <v>296992.76599540003</v>
      </c>
      <c r="G181" s="128">
        <v>10391.94312774</v>
      </c>
      <c r="H181" s="128">
        <v>1204815.6092614001</v>
      </c>
      <c r="I181" s="128">
        <v>895419.61400735995</v>
      </c>
      <c r="J181" s="128">
        <v>309395.99525404006</v>
      </c>
      <c r="K181" s="128">
        <v>1379104.5950466397</v>
      </c>
      <c r="L181" s="128">
        <v>888654.94525830005</v>
      </c>
      <c r="M181" s="128">
        <v>490449.64978833997</v>
      </c>
      <c r="N181" s="128">
        <v>14.518599999999999</v>
      </c>
      <c r="O181" s="128">
        <v>15.743399999999999</v>
      </c>
      <c r="P181" s="128">
        <v>15.5357</v>
      </c>
      <c r="Q181" s="128">
        <v>6.2683</v>
      </c>
      <c r="R181" s="128">
        <v>6.2676999999999996</v>
      </c>
      <c r="S181" s="128">
        <v>28.789899999999999</v>
      </c>
      <c r="T181" s="128">
        <v>28.810500000000001</v>
      </c>
      <c r="U181" s="128">
        <v>35.416600000000003</v>
      </c>
      <c r="V181" s="128">
        <v>10.429600000000001</v>
      </c>
      <c r="W181" s="128">
        <v>6.3913000000000002</v>
      </c>
      <c r="X181" s="128">
        <v>8.2809000000000008</v>
      </c>
      <c r="Y181" s="128">
        <v>9.3148</v>
      </c>
      <c r="Z181" s="128">
        <v>0.74719999999999998</v>
      </c>
      <c r="AA181" s="128">
        <v>7.6886000000000001</v>
      </c>
      <c r="AB181" s="128">
        <v>10.2525</v>
      </c>
      <c r="AC181" s="128">
        <v>0.9929</v>
      </c>
      <c r="AD181" s="129"/>
      <c r="AE181" s="129"/>
      <c r="AF181" s="129"/>
    </row>
    <row r="182" spans="1:32">
      <c r="A182" s="62">
        <v>45748</v>
      </c>
      <c r="B182" s="128">
        <v>816914.14813181001</v>
      </c>
      <c r="C182" s="128">
        <v>569072.91956786998</v>
      </c>
      <c r="D182" s="128">
        <v>247841.22856394001</v>
      </c>
      <c r="E182" s="128">
        <v>313023.99799017998</v>
      </c>
      <c r="F182" s="128">
        <v>302531.75057251001</v>
      </c>
      <c r="G182" s="128">
        <v>10492.24741767</v>
      </c>
      <c r="H182" s="128">
        <v>1217183.2390689801</v>
      </c>
      <c r="I182" s="128">
        <v>904124.78066096036</v>
      </c>
      <c r="J182" s="128">
        <v>313058.45840802003</v>
      </c>
      <c r="K182" s="128">
        <v>1413823.5465283697</v>
      </c>
      <c r="L182" s="128">
        <v>913499.64493157982</v>
      </c>
      <c r="M182" s="128">
        <v>500323.90159679</v>
      </c>
      <c r="N182" s="128">
        <v>15.2905</v>
      </c>
      <c r="O182" s="128">
        <v>16.611699999999999</v>
      </c>
      <c r="P182" s="128">
        <v>16.614100000000001</v>
      </c>
      <c r="Q182" s="128">
        <v>6.3094000000000001</v>
      </c>
      <c r="R182" s="128">
        <v>6.3108000000000004</v>
      </c>
      <c r="S182" s="128">
        <v>28.378900000000002</v>
      </c>
      <c r="T182" s="128">
        <v>28.3947</v>
      </c>
      <c r="U182" s="128">
        <v>34.479599999999998</v>
      </c>
      <c r="V182" s="128">
        <v>13.567</v>
      </c>
      <c r="W182" s="128">
        <v>7.8761000000000001</v>
      </c>
      <c r="X182" s="128">
        <v>8.6957000000000004</v>
      </c>
      <c r="Y182" s="128">
        <v>9.6890999999999998</v>
      </c>
      <c r="Z182" s="128">
        <v>0.76100000000000001</v>
      </c>
      <c r="AA182" s="128">
        <v>8.0541999999999998</v>
      </c>
      <c r="AB182" s="128">
        <v>10.428900000000001</v>
      </c>
      <c r="AC182" s="128">
        <v>1.0068999999999999</v>
      </c>
      <c r="AD182" s="129"/>
      <c r="AE182" s="129"/>
      <c r="AF182" s="129"/>
    </row>
    <row r="183" spans="1:32">
      <c r="A183" s="62">
        <v>45778</v>
      </c>
      <c r="B183" s="128">
        <v>827592.26739711</v>
      </c>
      <c r="C183" s="128">
        <v>582968.26693299005</v>
      </c>
      <c r="D183" s="128">
        <v>244624.00046412001</v>
      </c>
      <c r="E183" s="128">
        <v>321593.93107896001</v>
      </c>
      <c r="F183" s="128">
        <v>311059.42395356001</v>
      </c>
      <c r="G183" s="128">
        <v>10534.507125399999</v>
      </c>
      <c r="H183" s="128">
        <v>1190418.65406387</v>
      </c>
      <c r="I183" s="128">
        <v>881765.58648887009</v>
      </c>
      <c r="J183" s="128">
        <v>308653.06757499994</v>
      </c>
      <c r="K183" s="128">
        <v>1425609.9090519499</v>
      </c>
      <c r="L183" s="128">
        <v>927415.75683246017</v>
      </c>
      <c r="M183" s="128">
        <v>498194.15221949003</v>
      </c>
      <c r="N183" s="128">
        <v>14.2583</v>
      </c>
      <c r="O183" s="128">
        <v>15.6425</v>
      </c>
      <c r="P183" s="128">
        <v>15.3194</v>
      </c>
      <c r="Q183" s="128">
        <v>6.1292</v>
      </c>
      <c r="R183" s="128">
        <v>6.1292999999999997</v>
      </c>
      <c r="S183" s="128">
        <v>28.5959</v>
      </c>
      <c r="T183" s="128">
        <v>28.623699999999999</v>
      </c>
      <c r="U183" s="128">
        <v>35.294899999999998</v>
      </c>
      <c r="V183" s="128">
        <v>10.1119</v>
      </c>
      <c r="W183" s="128">
        <v>7.8319000000000001</v>
      </c>
      <c r="X183" s="128">
        <v>8.7759</v>
      </c>
      <c r="Y183" s="128">
        <v>9.7934000000000001</v>
      </c>
      <c r="Z183" s="128">
        <v>0.72130000000000005</v>
      </c>
      <c r="AA183" s="128">
        <v>8.2933000000000003</v>
      </c>
      <c r="AB183" s="128">
        <v>10.7605</v>
      </c>
      <c r="AC183" s="128">
        <v>0.9768</v>
      </c>
      <c r="AD183" s="129"/>
      <c r="AE183" s="129"/>
      <c r="AF183" s="129"/>
    </row>
    <row r="184" spans="1:32">
      <c r="A184" s="62">
        <v>45809</v>
      </c>
      <c r="B184" s="128">
        <v>839081.93455498002</v>
      </c>
      <c r="C184" s="128">
        <v>591109.87607868004</v>
      </c>
      <c r="D184" s="128">
        <v>247972.05847630001</v>
      </c>
      <c r="E184" s="128">
        <v>328479.45260685001</v>
      </c>
      <c r="F184" s="128">
        <v>317898.37033647002</v>
      </c>
      <c r="G184" s="128">
        <v>10581.08227038</v>
      </c>
      <c r="H184" s="128">
        <v>1191923.9997550999</v>
      </c>
      <c r="I184" s="128">
        <v>879970.88622779015</v>
      </c>
      <c r="J184" s="128">
        <v>311953.11352731002</v>
      </c>
      <c r="K184" s="128">
        <v>1463751.1739595702</v>
      </c>
      <c r="L184" s="128">
        <v>954749.17568549002</v>
      </c>
      <c r="M184" s="128">
        <v>509001.99827408005</v>
      </c>
      <c r="N184" s="128">
        <v>14.512</v>
      </c>
      <c r="O184" s="128">
        <v>15.6172</v>
      </c>
      <c r="P184" s="128">
        <v>15.255100000000001</v>
      </c>
      <c r="Q184" s="128">
        <v>5.7516999999999996</v>
      </c>
      <c r="R184" s="128">
        <v>5.7539999999999996</v>
      </c>
      <c r="S184" s="128">
        <v>28.4038</v>
      </c>
      <c r="T184" s="128">
        <v>28.437100000000001</v>
      </c>
      <c r="U184" s="128">
        <v>35.424700000000001</v>
      </c>
      <c r="V184" s="128">
        <v>9.2802000000000007</v>
      </c>
      <c r="W184" s="128">
        <v>6.7228000000000003</v>
      </c>
      <c r="X184" s="128">
        <v>9.0081000000000007</v>
      </c>
      <c r="Y184" s="128">
        <v>9.9666999999999994</v>
      </c>
      <c r="Z184" s="128">
        <v>0.66710000000000003</v>
      </c>
      <c r="AA184" s="128">
        <v>8.2041000000000004</v>
      </c>
      <c r="AB184" s="128">
        <v>10.860300000000001</v>
      </c>
      <c r="AC184" s="128">
        <v>0.97099999999999997</v>
      </c>
      <c r="AD184" s="129"/>
      <c r="AE184" s="129"/>
      <c r="AF184" s="129"/>
    </row>
    <row r="185" spans="1:32">
      <c r="A185" s="62">
        <v>45839</v>
      </c>
      <c r="B185" s="128">
        <v>852322.29061481997</v>
      </c>
      <c r="C185" s="128">
        <v>604160.33470049</v>
      </c>
      <c r="D185" s="128">
        <v>248161.95591433</v>
      </c>
      <c r="E185" s="128">
        <v>337835.44006196997</v>
      </c>
      <c r="F185" s="128">
        <v>327256.25614118</v>
      </c>
      <c r="G185" s="128">
        <v>10579.183920789999</v>
      </c>
      <c r="H185" s="128">
        <v>1182062.7261914599</v>
      </c>
      <c r="I185" s="128">
        <v>860969.67357480992</v>
      </c>
      <c r="J185" s="128">
        <v>321093.05261665001</v>
      </c>
      <c r="K185" s="128">
        <v>1466991.9687427201</v>
      </c>
      <c r="L185" s="128">
        <v>953874.64348787034</v>
      </c>
      <c r="M185" s="128">
        <v>513117.32525484997</v>
      </c>
      <c r="N185" s="128">
        <v>15.5327</v>
      </c>
      <c r="O185" s="128">
        <v>16.816600000000001</v>
      </c>
      <c r="P185" s="128">
        <v>16.733499999999999</v>
      </c>
      <c r="Q185" s="128">
        <v>5.9358000000000004</v>
      </c>
      <c r="R185" s="128">
        <v>5.9324000000000003</v>
      </c>
      <c r="S185" s="128">
        <v>28.288399999999999</v>
      </c>
      <c r="T185" s="128">
        <v>28.3079</v>
      </c>
      <c r="U185" s="128">
        <v>35.017099999999999</v>
      </c>
      <c r="V185" s="128">
        <v>11.1981</v>
      </c>
      <c r="W185" s="128">
        <v>6.7603</v>
      </c>
      <c r="X185" s="128">
        <v>9.1447000000000003</v>
      </c>
      <c r="Y185" s="128">
        <v>10.1889</v>
      </c>
      <c r="Z185" s="128">
        <v>0.69199999999999995</v>
      </c>
      <c r="AA185" s="128">
        <v>8.1096000000000004</v>
      </c>
      <c r="AB185" s="128">
        <v>10.7193</v>
      </c>
      <c r="AC185" s="128">
        <v>0.94</v>
      </c>
      <c r="AD185" s="129"/>
      <c r="AE185" s="129"/>
      <c r="AF185" s="129"/>
    </row>
    <row r="186" spans="1:32">
      <c r="A186" s="62">
        <v>45870</v>
      </c>
      <c r="B186" s="128">
        <v>869723.04152888001</v>
      </c>
      <c r="C186" s="128">
        <v>618551.65869107004</v>
      </c>
      <c r="D186" s="128">
        <v>251171.38283781</v>
      </c>
      <c r="E186" s="128">
        <v>347570.27053426002</v>
      </c>
      <c r="F186" s="128">
        <v>337142.95029479999</v>
      </c>
      <c r="G186" s="128">
        <v>10427.320239459999</v>
      </c>
      <c r="H186" s="128">
        <v>1176726.41615542</v>
      </c>
      <c r="I186" s="128">
        <v>848157.44338266994</v>
      </c>
      <c r="J186" s="128">
        <v>328568.97277274996</v>
      </c>
      <c r="K186" s="128">
        <v>1474614.1272050999</v>
      </c>
      <c r="L186" s="128">
        <v>971413.05120536988</v>
      </c>
      <c r="M186" s="128">
        <v>503201.07599973003</v>
      </c>
      <c r="N186" s="128">
        <v>14.0105</v>
      </c>
      <c r="O186" s="128">
        <v>15.3912</v>
      </c>
      <c r="P186" s="128">
        <v>14.9922</v>
      </c>
      <c r="Q186" s="128">
        <v>5.9143999999999997</v>
      </c>
      <c r="R186" s="128">
        <v>5.9172000000000002</v>
      </c>
      <c r="S186" s="128">
        <v>23.908200000000001</v>
      </c>
      <c r="T186" s="128">
        <v>23.933399999999999</v>
      </c>
      <c r="U186" s="128">
        <v>35.699199999999998</v>
      </c>
      <c r="V186" s="128">
        <v>6.8250000000000002</v>
      </c>
      <c r="W186" s="128">
        <v>5.0484</v>
      </c>
      <c r="X186" s="128">
        <v>8.9084000000000003</v>
      </c>
      <c r="Y186" s="128">
        <v>10.162800000000001</v>
      </c>
      <c r="Z186" s="128">
        <v>0.63400000000000001</v>
      </c>
      <c r="AA186" s="128">
        <v>8.1342999999999996</v>
      </c>
      <c r="AB186" s="128">
        <v>10.822900000000001</v>
      </c>
      <c r="AC186" s="128">
        <v>1.0054000000000001</v>
      </c>
      <c r="AD186" s="129"/>
      <c r="AE186" s="129"/>
      <c r="AF186" s="129"/>
    </row>
    <row r="187" spans="1:32">
      <c r="A187" s="62">
        <v>45901</v>
      </c>
      <c r="B187" s="128">
        <v>881240.70373048994</v>
      </c>
      <c r="C187" s="128">
        <v>621496.05165382999</v>
      </c>
      <c r="D187" s="128">
        <v>259744.65207665999</v>
      </c>
      <c r="E187" s="128">
        <v>351453.47535657999</v>
      </c>
      <c r="F187" s="128">
        <v>341054.10674225999</v>
      </c>
      <c r="G187" s="128">
        <v>10399.368614319999</v>
      </c>
      <c r="H187" s="128">
        <v>1189757.96158291</v>
      </c>
      <c r="I187" s="128">
        <v>862967.45831214008</v>
      </c>
      <c r="J187" s="128">
        <v>326790.50327077002</v>
      </c>
      <c r="K187" s="128">
        <v>1498292.3710978795</v>
      </c>
      <c r="L187" s="128">
        <v>992761.19612985023</v>
      </c>
      <c r="M187" s="128">
        <v>505531.17496803007</v>
      </c>
      <c r="N187" s="128">
        <v>14.018000000000001</v>
      </c>
      <c r="O187" s="128">
        <v>15.289199999999999</v>
      </c>
      <c r="P187" s="128">
        <v>14.914999999999999</v>
      </c>
      <c r="Q187" s="128">
        <v>6.0303000000000004</v>
      </c>
      <c r="R187" s="128">
        <v>6.0321999999999996</v>
      </c>
      <c r="S187" s="128">
        <v>27.1861</v>
      </c>
      <c r="T187" s="128">
        <v>27.1951</v>
      </c>
      <c r="U187" s="128">
        <v>35.414400000000001</v>
      </c>
      <c r="V187" s="128">
        <v>13.3086</v>
      </c>
      <c r="W187" s="128">
        <v>6.2851999999999997</v>
      </c>
      <c r="X187" s="128">
        <v>8.8722999999999992</v>
      </c>
      <c r="Y187" s="128">
        <v>10.2117</v>
      </c>
      <c r="Z187" s="128">
        <v>0.64659999999999995</v>
      </c>
      <c r="AA187" s="128">
        <v>7.8529999999999998</v>
      </c>
      <c r="AB187" s="128">
        <v>10.439299999999999</v>
      </c>
      <c r="AC187" s="128">
        <v>0.95199999999999996</v>
      </c>
      <c r="AD187" s="129"/>
      <c r="AE187" s="129"/>
      <c r="AF187" s="129"/>
    </row>
    <row r="188" spans="1:32">
      <c r="A188" s="62">
        <v>45931</v>
      </c>
      <c r="B188" s="128">
        <v>905171.84929311997</v>
      </c>
      <c r="C188" s="128">
        <v>630499.92323841003</v>
      </c>
      <c r="D188" s="128">
        <v>274671.92605471</v>
      </c>
      <c r="E188" s="128">
        <v>357592.82588263002</v>
      </c>
      <c r="F188" s="128">
        <v>347161.61452498997</v>
      </c>
      <c r="G188" s="128">
        <v>10431.211357640001</v>
      </c>
      <c r="H188" s="128">
        <v>1211514.5179929999</v>
      </c>
      <c r="I188" s="128">
        <v>885759.09553330007</v>
      </c>
      <c r="J188" s="128">
        <v>325755.42245970003</v>
      </c>
      <c r="K188" s="128">
        <v>1517099.0378459797</v>
      </c>
      <c r="L188" s="128">
        <v>1004480.9207171299</v>
      </c>
      <c r="M188" s="128">
        <v>512618.11712885008</v>
      </c>
      <c r="N188" s="128">
        <v>14.761699999999999</v>
      </c>
      <c r="O188" s="128">
        <v>16.230399999999999</v>
      </c>
      <c r="P188" s="128">
        <v>16.071000000000002</v>
      </c>
      <c r="Q188" s="128">
        <v>5.8685999999999998</v>
      </c>
      <c r="R188" s="128">
        <v>5.8644999999999996</v>
      </c>
      <c r="S188" s="128">
        <v>27.750499999999999</v>
      </c>
      <c r="T188" s="128">
        <v>27.770900000000001</v>
      </c>
      <c r="U188" s="128">
        <v>34.6541</v>
      </c>
      <c r="V188" s="128">
        <v>10.554600000000001</v>
      </c>
      <c r="W188" s="128">
        <v>6.5175000000000001</v>
      </c>
      <c r="X188" s="128">
        <v>9.3071999999999999</v>
      </c>
      <c r="Y188" s="128">
        <v>10.376300000000001</v>
      </c>
      <c r="Z188" s="128">
        <v>0.61890000000000001</v>
      </c>
      <c r="AA188" s="128">
        <v>8.0079999999999991</v>
      </c>
      <c r="AB188" s="128">
        <v>10.403600000000001</v>
      </c>
      <c r="AC188" s="128">
        <v>0.89259999999999995</v>
      </c>
      <c r="AD188" s="129"/>
      <c r="AE188" s="129"/>
      <c r="AF188" s="129"/>
    </row>
    <row r="189" spans="1:32">
      <c r="A189" s="62">
        <v>45962</v>
      </c>
      <c r="B189" s="128">
        <v>925792.02295031003</v>
      </c>
      <c r="C189" s="128">
        <v>643228.42461612995</v>
      </c>
      <c r="D189" s="128">
        <v>282563.59833418002</v>
      </c>
      <c r="E189" s="128">
        <v>367716.46912323998</v>
      </c>
      <c r="F189" s="128">
        <v>357225.84285413002</v>
      </c>
      <c r="G189" s="128">
        <v>10490.62626911</v>
      </c>
      <c r="H189" s="128">
        <v>1212151.0550241699</v>
      </c>
      <c r="I189" s="128">
        <v>900301.63345227018</v>
      </c>
      <c r="J189" s="128">
        <v>311849.42157190002</v>
      </c>
      <c r="K189" s="128">
        <v>1536080.5690055494</v>
      </c>
      <c r="L189" s="128">
        <v>1016426.5551444499</v>
      </c>
      <c r="M189" s="128">
        <v>519654.01386110001</v>
      </c>
      <c r="N189" s="128">
        <v>13.732799999999999</v>
      </c>
      <c r="O189" s="128">
        <v>15.433999999999999</v>
      </c>
      <c r="P189" s="128">
        <v>15.046200000000001</v>
      </c>
      <c r="Q189" s="128">
        <v>5.5198</v>
      </c>
      <c r="R189" s="128">
        <v>5.5167999999999999</v>
      </c>
      <c r="S189" s="128">
        <v>27.844200000000001</v>
      </c>
      <c r="T189" s="128">
        <v>27.852699999999999</v>
      </c>
      <c r="U189" s="128">
        <v>34.517899999999997</v>
      </c>
      <c r="V189" s="128">
        <v>15.506600000000001</v>
      </c>
      <c r="W189" s="128">
        <v>6.6715</v>
      </c>
      <c r="X189" s="128">
        <v>9.2042000000000002</v>
      </c>
      <c r="Y189" s="128">
        <v>10.309200000000001</v>
      </c>
      <c r="Z189" s="128">
        <v>0.56569999999999998</v>
      </c>
      <c r="AA189" s="128">
        <v>7.8045999999999998</v>
      </c>
      <c r="AB189" s="128">
        <v>10.314</v>
      </c>
      <c r="AC189" s="128">
        <v>0.9355</v>
      </c>
      <c r="AD189" s="129"/>
      <c r="AE189" s="129"/>
      <c r="AF189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231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 hidden="1" outlineLevel="1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 hidden="1" outlineLevel="1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 hidden="1" outlineLevel="1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 hidden="1" outlineLevel="1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 hidden="1" outlineLevel="1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 hidden="1" outlineLevel="1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 hidden="1" outlineLevel="1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 hidden="1" outlineLevel="1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 hidden="1" outlineLevel="1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 hidden="1" outlineLevel="1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 hidden="1" outlineLevel="1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 hidden="1" outlineLevel="1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 hidden="1" outlineLevel="1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  <row r="170" spans="1:19" hidden="1" outlineLevel="1">
      <c r="A170" s="62">
        <v>45383</v>
      </c>
      <c r="B170" s="119">
        <v>15444.74298859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9396.6338082000002</v>
      </c>
      <c r="J170" s="119">
        <v>2.1238832799999998</v>
      </c>
      <c r="K170" s="119">
        <v>9394.5099249199993</v>
      </c>
      <c r="L170" s="119">
        <v>6048.1091803899999</v>
      </c>
      <c r="M170" s="119">
        <v>6045.9234608400002</v>
      </c>
      <c r="N170" s="119">
        <v>2.18571955</v>
      </c>
      <c r="O170" s="119">
        <v>0</v>
      </c>
      <c r="P170" s="119">
        <v>0.15201218</v>
      </c>
      <c r="Q170" s="119"/>
      <c r="R170" s="119"/>
      <c r="S170" s="119"/>
    </row>
    <row r="171" spans="1:19" hidden="1" outlineLevel="1">
      <c r="A171" s="62">
        <v>45413</v>
      </c>
      <c r="B171" s="119">
        <v>15913.10913691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9672.6641543799997</v>
      </c>
      <c r="J171" s="119">
        <v>3.6726484099999999</v>
      </c>
      <c r="K171" s="119">
        <v>9668.9915059699997</v>
      </c>
      <c r="L171" s="119">
        <v>6240.4449825299998</v>
      </c>
      <c r="M171" s="119">
        <v>6238.3115380400004</v>
      </c>
      <c r="N171" s="119">
        <v>2.13344449</v>
      </c>
      <c r="O171" s="119">
        <v>0</v>
      </c>
      <c r="P171" s="119">
        <v>5.8121440000000003E-2</v>
      </c>
      <c r="Q171" s="119"/>
      <c r="R171" s="119"/>
      <c r="S171" s="119"/>
    </row>
    <row r="172" spans="1:19" hidden="1" outlineLevel="1">
      <c r="A172" s="62">
        <v>45444</v>
      </c>
      <c r="B172" s="119">
        <v>16148.27618705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9747.2863805699999</v>
      </c>
      <c r="J172" s="119">
        <v>3.5562946800000002</v>
      </c>
      <c r="K172" s="119">
        <v>9743.7300858899998</v>
      </c>
      <c r="L172" s="119">
        <v>6400.98980648</v>
      </c>
      <c r="M172" s="119">
        <v>6398.9013167700004</v>
      </c>
      <c r="N172" s="119">
        <v>2.0884897100000002</v>
      </c>
      <c r="O172" s="119">
        <v>0</v>
      </c>
      <c r="P172" s="119">
        <v>0.15525426000000001</v>
      </c>
      <c r="Q172" s="119"/>
      <c r="R172" s="119"/>
      <c r="S172" s="119"/>
    </row>
    <row r="173" spans="1:19" hidden="1" outlineLevel="1">
      <c r="A173" s="62">
        <v>45474</v>
      </c>
      <c r="B173" s="119">
        <v>16543.81289569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9945.72410614</v>
      </c>
      <c r="J173" s="119">
        <v>1.81947616</v>
      </c>
      <c r="K173" s="119">
        <v>9943.9046299799993</v>
      </c>
      <c r="L173" s="119">
        <v>6598.08878955</v>
      </c>
      <c r="M173" s="119">
        <v>6596.0515615599998</v>
      </c>
      <c r="N173" s="119">
        <v>2.0372279899999999</v>
      </c>
      <c r="O173" s="119">
        <v>0</v>
      </c>
      <c r="P173" s="119">
        <v>0.14197577</v>
      </c>
      <c r="Q173" s="119"/>
      <c r="R173" s="119"/>
      <c r="S173" s="119"/>
    </row>
    <row r="174" spans="1:19" hidden="1" outlineLevel="1">
      <c r="A174" s="62">
        <v>45505</v>
      </c>
      <c r="B174" s="119">
        <v>16763.885355089998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9978.2691489999997</v>
      </c>
      <c r="J174" s="119">
        <v>3.60990608</v>
      </c>
      <c r="K174" s="119">
        <v>9974.6592429200009</v>
      </c>
      <c r="L174" s="119">
        <v>6785.6162060899997</v>
      </c>
      <c r="M174" s="119">
        <v>6783.6277783799997</v>
      </c>
      <c r="N174" s="119">
        <v>1.9884277100000001</v>
      </c>
      <c r="O174" s="119">
        <v>0</v>
      </c>
      <c r="P174" s="119">
        <v>9.0796940000000007E-2</v>
      </c>
      <c r="Q174" s="119"/>
      <c r="R174" s="119"/>
      <c r="S174" s="119"/>
    </row>
    <row r="175" spans="1:19" hidden="1" outlineLevel="1">
      <c r="A175" s="62">
        <v>45536</v>
      </c>
      <c r="B175" s="119">
        <v>17393.098352339999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10482.25301778</v>
      </c>
      <c r="J175" s="119">
        <v>40.026417680000002</v>
      </c>
      <c r="K175" s="119">
        <v>10442.226600100001</v>
      </c>
      <c r="L175" s="119">
        <v>6910.8453345600001</v>
      </c>
      <c r="M175" s="119">
        <v>6908.9010037099997</v>
      </c>
      <c r="N175" s="119">
        <v>1.9443308500000001</v>
      </c>
      <c r="O175" s="119">
        <v>0</v>
      </c>
      <c r="P175" s="119">
        <v>8.0931459999999997E-2</v>
      </c>
      <c r="Q175" s="119"/>
      <c r="R175" s="119"/>
      <c r="S175" s="119"/>
    </row>
    <row r="176" spans="1:19" hidden="1" outlineLevel="1">
      <c r="A176" s="62">
        <v>45566</v>
      </c>
      <c r="B176" s="119">
        <v>17473.638955139999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10437.658213410001</v>
      </c>
      <c r="J176" s="119">
        <v>41.592969119999999</v>
      </c>
      <c r="K176" s="119">
        <v>10396.065244289999</v>
      </c>
      <c r="L176" s="119">
        <v>7035.9807417299999</v>
      </c>
      <c r="M176" s="119">
        <v>7034.1051165500003</v>
      </c>
      <c r="N176" s="119">
        <v>1.8756251799999999</v>
      </c>
      <c r="O176" s="119">
        <v>0</v>
      </c>
      <c r="P176" s="119">
        <v>0.18170528</v>
      </c>
      <c r="Q176" s="119"/>
      <c r="R176" s="119"/>
      <c r="S176" s="119"/>
    </row>
    <row r="177" spans="1:19">
      <c r="A177" s="62">
        <v>45597</v>
      </c>
      <c r="B177" s="119">
        <v>17562.904195089999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10405.46374623</v>
      </c>
      <c r="J177" s="119">
        <v>46.567683019999997</v>
      </c>
      <c r="K177" s="119">
        <v>10358.896063210001</v>
      </c>
      <c r="L177" s="119">
        <v>7157.4404488600003</v>
      </c>
      <c r="M177" s="119">
        <v>7155.6057486099999</v>
      </c>
      <c r="N177" s="119">
        <v>1.83470025</v>
      </c>
      <c r="O177" s="119">
        <v>0</v>
      </c>
      <c r="P177" s="119">
        <v>0.12463189</v>
      </c>
      <c r="Q177" s="119"/>
      <c r="R177" s="119"/>
      <c r="S177" s="119"/>
    </row>
    <row r="178" spans="1:19">
      <c r="A178" s="62">
        <v>45627</v>
      </c>
      <c r="B178" s="119">
        <v>18208.247898649999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11024.21343573</v>
      </c>
      <c r="J178" s="119">
        <v>650.81389379999996</v>
      </c>
      <c r="K178" s="119">
        <v>10373.399541930001</v>
      </c>
      <c r="L178" s="119">
        <v>7184.0344629199999</v>
      </c>
      <c r="M178" s="119">
        <v>7182.2429981799996</v>
      </c>
      <c r="N178" s="119">
        <v>1.7914647400000001</v>
      </c>
      <c r="O178" s="119">
        <v>0</v>
      </c>
      <c r="P178" s="119">
        <v>0.12003218</v>
      </c>
      <c r="Q178" s="119"/>
      <c r="R178" s="119"/>
      <c r="S178" s="119"/>
    </row>
    <row r="179" spans="1:19">
      <c r="A179" s="62">
        <v>45658</v>
      </c>
      <c r="B179" s="119">
        <v>18212.684410409998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10896.23832425</v>
      </c>
      <c r="J179" s="119">
        <v>701.75522529</v>
      </c>
      <c r="K179" s="119">
        <v>10194.48309896</v>
      </c>
      <c r="L179" s="119">
        <v>7316.44608616</v>
      </c>
      <c r="M179" s="119">
        <v>7314.7239472800002</v>
      </c>
      <c r="N179" s="119">
        <v>1.7221388799999999</v>
      </c>
      <c r="O179" s="119">
        <v>0</v>
      </c>
      <c r="P179" s="119">
        <v>0.11078724</v>
      </c>
      <c r="Q179" s="119"/>
      <c r="R179" s="119"/>
      <c r="S179" s="119"/>
    </row>
    <row r="180" spans="1:19">
      <c r="A180" s="62">
        <v>45689</v>
      </c>
      <c r="B180" s="119">
        <v>18260.998189860002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10859.90181356</v>
      </c>
      <c r="J180" s="119">
        <v>715.45661167000003</v>
      </c>
      <c r="K180" s="119">
        <v>10144.445201889999</v>
      </c>
      <c r="L180" s="119">
        <v>7401.0963763</v>
      </c>
      <c r="M180" s="119">
        <v>7399.4057299899996</v>
      </c>
      <c r="N180" s="119">
        <v>1.69064631</v>
      </c>
      <c r="O180" s="119">
        <v>0</v>
      </c>
      <c r="P180" s="119">
        <v>0.11253036</v>
      </c>
      <c r="Q180" s="119"/>
      <c r="R180" s="119"/>
      <c r="S180" s="119"/>
    </row>
    <row r="181" spans="1:19">
      <c r="A181" s="62">
        <v>45717</v>
      </c>
      <c r="B181" s="119">
        <v>18895.965472079999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11324.05769001</v>
      </c>
      <c r="J181" s="119">
        <v>720.57896440000002</v>
      </c>
      <c r="K181" s="119">
        <v>10603.478725610001</v>
      </c>
      <c r="L181" s="119">
        <v>7571.9077820700004</v>
      </c>
      <c r="M181" s="119">
        <v>7570.2657963600004</v>
      </c>
      <c r="N181" s="119">
        <v>1.6419857099999999</v>
      </c>
      <c r="O181" s="119">
        <v>0</v>
      </c>
      <c r="P181" s="119">
        <v>0.11105849</v>
      </c>
      <c r="Q181" s="119"/>
      <c r="R181" s="119"/>
      <c r="S181" s="119"/>
    </row>
    <row r="182" spans="1:19">
      <c r="A182" s="62">
        <v>45748</v>
      </c>
      <c r="B182" s="119">
        <v>19236.945542810001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11549.405406399999</v>
      </c>
      <c r="J182" s="119">
        <v>731.55914125000004</v>
      </c>
      <c r="K182" s="119">
        <v>10817.846265149999</v>
      </c>
      <c r="L182" s="119">
        <v>7687.5401364099998</v>
      </c>
      <c r="M182" s="119">
        <v>7685.9360429600001</v>
      </c>
      <c r="N182" s="119">
        <v>1.6040934499999999</v>
      </c>
      <c r="O182" s="119">
        <v>0</v>
      </c>
      <c r="P182" s="119">
        <v>0.10895325</v>
      </c>
      <c r="Q182" s="119"/>
      <c r="R182" s="119"/>
      <c r="S182" s="119"/>
    </row>
    <row r="183" spans="1:19">
      <c r="A183" s="62">
        <v>45778</v>
      </c>
      <c r="B183" s="119">
        <v>19779.130300050001</v>
      </c>
      <c r="C183" s="119">
        <v>32.031760089999999</v>
      </c>
      <c r="D183" s="119">
        <v>0</v>
      </c>
      <c r="E183" s="119">
        <v>32.031760089999999</v>
      </c>
      <c r="F183" s="119">
        <v>0</v>
      </c>
      <c r="G183" s="119">
        <v>0</v>
      </c>
      <c r="H183" s="119">
        <v>0</v>
      </c>
      <c r="I183" s="119">
        <v>11876.84438649</v>
      </c>
      <c r="J183" s="119">
        <v>739.52792547000001</v>
      </c>
      <c r="K183" s="119">
        <v>11137.31646102</v>
      </c>
      <c r="L183" s="119">
        <v>7870.2541534700003</v>
      </c>
      <c r="M183" s="119">
        <v>7868.6833658599999</v>
      </c>
      <c r="N183" s="119">
        <v>1.57078761</v>
      </c>
      <c r="O183" s="119">
        <v>0</v>
      </c>
      <c r="P183" s="119">
        <v>0.10687262</v>
      </c>
      <c r="Q183" s="119"/>
      <c r="R183" s="119"/>
      <c r="S183" s="119"/>
    </row>
    <row r="184" spans="1:19">
      <c r="A184" s="62">
        <v>45809</v>
      </c>
      <c r="B184" s="119">
        <v>20399.386916970001</v>
      </c>
      <c r="C184" s="119">
        <v>32.528718759999997</v>
      </c>
      <c r="D184" s="119">
        <v>0</v>
      </c>
      <c r="E184" s="119">
        <v>32.528718759999997</v>
      </c>
      <c r="F184" s="119">
        <v>0</v>
      </c>
      <c r="G184" s="119">
        <v>0</v>
      </c>
      <c r="H184" s="119">
        <v>0</v>
      </c>
      <c r="I184" s="119">
        <v>12319.84172257</v>
      </c>
      <c r="J184" s="119">
        <v>761.25292826999998</v>
      </c>
      <c r="K184" s="119">
        <v>11558.5887943</v>
      </c>
      <c r="L184" s="119">
        <v>8047.01647564</v>
      </c>
      <c r="M184" s="119">
        <v>8045.4819037400002</v>
      </c>
      <c r="N184" s="119">
        <v>1.5345719</v>
      </c>
      <c r="O184" s="119">
        <v>0</v>
      </c>
      <c r="P184" s="119">
        <v>0.15339514000000001</v>
      </c>
      <c r="Q184" s="119"/>
      <c r="R184" s="119"/>
      <c r="S184" s="119"/>
    </row>
    <row r="185" spans="1:19">
      <c r="A185" s="62">
        <v>45839</v>
      </c>
      <c r="B185" s="119">
        <v>21234.182813880001</v>
      </c>
      <c r="C185" s="119">
        <v>33.45241781</v>
      </c>
      <c r="D185" s="119">
        <v>0</v>
      </c>
      <c r="E185" s="119">
        <v>33.45241781</v>
      </c>
      <c r="F185" s="119">
        <v>0</v>
      </c>
      <c r="G185" s="119">
        <v>0</v>
      </c>
      <c r="H185" s="119">
        <v>0</v>
      </c>
      <c r="I185" s="119">
        <v>12928.58379805</v>
      </c>
      <c r="J185" s="119">
        <v>768.58714686999997</v>
      </c>
      <c r="K185" s="119">
        <v>12159.996651179999</v>
      </c>
      <c r="L185" s="119">
        <v>8272.1465980199991</v>
      </c>
      <c r="M185" s="119">
        <v>8270.6440977900002</v>
      </c>
      <c r="N185" s="119">
        <v>1.5025002300000001</v>
      </c>
      <c r="O185" s="119">
        <v>0</v>
      </c>
      <c r="P185" s="119">
        <v>0.44448367999999999</v>
      </c>
      <c r="Q185" s="119"/>
      <c r="R185" s="119"/>
      <c r="S185" s="119"/>
    </row>
    <row r="186" spans="1:19">
      <c r="A186" s="62">
        <v>45870</v>
      </c>
      <c r="B186" s="119">
        <v>21619.560988099998</v>
      </c>
      <c r="C186" s="119">
        <v>33.794771590000003</v>
      </c>
      <c r="D186" s="119">
        <v>0</v>
      </c>
      <c r="E186" s="119">
        <v>33.794771590000003</v>
      </c>
      <c r="F186" s="119">
        <v>0</v>
      </c>
      <c r="G186" s="119">
        <v>0</v>
      </c>
      <c r="H186" s="119">
        <v>0</v>
      </c>
      <c r="I186" s="119">
        <v>13101.3198498</v>
      </c>
      <c r="J186" s="119">
        <v>765.39136748999999</v>
      </c>
      <c r="K186" s="119">
        <v>12335.928482310001</v>
      </c>
      <c r="L186" s="119">
        <v>8484.4463667100008</v>
      </c>
      <c r="M186" s="119">
        <v>8483.0081533400007</v>
      </c>
      <c r="N186" s="119">
        <v>1.4382133699999999</v>
      </c>
      <c r="O186" s="119">
        <v>0</v>
      </c>
      <c r="P186" s="119">
        <v>0.45907761000000002</v>
      </c>
      <c r="Q186" s="119"/>
      <c r="R186" s="119"/>
      <c r="S186" s="119"/>
    </row>
    <row r="187" spans="1:19">
      <c r="A187" s="62">
        <v>45901</v>
      </c>
      <c r="B187" s="119">
        <v>22076.335760360002</v>
      </c>
      <c r="C187" s="119">
        <v>36.881403229999997</v>
      </c>
      <c r="D187" s="119">
        <v>0</v>
      </c>
      <c r="E187" s="119">
        <v>36.881403229999997</v>
      </c>
      <c r="F187" s="119">
        <v>0</v>
      </c>
      <c r="G187" s="119">
        <v>0</v>
      </c>
      <c r="H187" s="119">
        <v>0</v>
      </c>
      <c r="I187" s="119">
        <v>13489.11293662</v>
      </c>
      <c r="J187" s="119">
        <v>761.55097851999994</v>
      </c>
      <c r="K187" s="119">
        <v>12727.561958099999</v>
      </c>
      <c r="L187" s="119">
        <v>8550.3414205099998</v>
      </c>
      <c r="M187" s="119">
        <v>8548.9364620899996</v>
      </c>
      <c r="N187" s="119">
        <v>1.40495842</v>
      </c>
      <c r="O187" s="119">
        <v>0</v>
      </c>
      <c r="P187" s="119">
        <v>0.46953799000000002</v>
      </c>
      <c r="Q187" s="119"/>
      <c r="R187" s="119"/>
      <c r="S187" s="119"/>
    </row>
    <row r="188" spans="1:19">
      <c r="A188" s="62">
        <v>45931</v>
      </c>
      <c r="B188" s="119">
        <v>22633.11991713</v>
      </c>
      <c r="C188" s="119">
        <v>109.28860933999999</v>
      </c>
      <c r="D188" s="119">
        <v>0</v>
      </c>
      <c r="E188" s="119">
        <v>109.28860933999999</v>
      </c>
      <c r="F188" s="119">
        <v>0</v>
      </c>
      <c r="G188" s="119">
        <v>0</v>
      </c>
      <c r="H188" s="119">
        <v>0</v>
      </c>
      <c r="I188" s="119">
        <v>13823.386345999999</v>
      </c>
      <c r="J188" s="119">
        <v>760.48999016000005</v>
      </c>
      <c r="K188" s="119">
        <v>13062.896355839999</v>
      </c>
      <c r="L188" s="119">
        <v>8700.4449617900009</v>
      </c>
      <c r="M188" s="119">
        <v>8699.0931015599999</v>
      </c>
      <c r="N188" s="119">
        <v>1.35186023</v>
      </c>
      <c r="O188" s="119">
        <v>0</v>
      </c>
      <c r="P188" s="119">
        <v>0.47270391</v>
      </c>
      <c r="Q188" s="119"/>
      <c r="R188" s="119"/>
      <c r="S188" s="119"/>
    </row>
    <row r="189" spans="1:19">
      <c r="A189" s="62">
        <v>45962</v>
      </c>
      <c r="B189" s="119">
        <v>22774.634377729999</v>
      </c>
      <c r="C189" s="119">
        <v>127.96365118</v>
      </c>
      <c r="D189" s="119">
        <v>0</v>
      </c>
      <c r="E189" s="119">
        <v>127.96365118</v>
      </c>
      <c r="F189" s="119">
        <v>0</v>
      </c>
      <c r="G189" s="119">
        <v>0</v>
      </c>
      <c r="H189" s="119">
        <v>0</v>
      </c>
      <c r="I189" s="119">
        <v>13772.592677209999</v>
      </c>
      <c r="J189" s="119">
        <v>761.62134247999995</v>
      </c>
      <c r="K189" s="119">
        <v>13010.97133473</v>
      </c>
      <c r="L189" s="119">
        <v>8874.0780493399998</v>
      </c>
      <c r="M189" s="119">
        <v>8872.7831341100009</v>
      </c>
      <c r="N189" s="119">
        <v>1.29491523</v>
      </c>
      <c r="O189" s="119">
        <v>0</v>
      </c>
      <c r="P189" s="119">
        <v>0.48752103000000002</v>
      </c>
      <c r="Q189" s="119"/>
      <c r="R189" s="119"/>
      <c r="S189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231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  <row r="170" spans="1:17" hidden="1" outlineLevel="1" collapsed="1">
      <c r="A170" s="62">
        <v>45383</v>
      </c>
      <c r="B170" s="89">
        <v>9396.6338082000002</v>
      </c>
      <c r="C170" s="89">
        <f t="shared" ref="C170" si="313">G170+K170</f>
        <v>3004.3068321700002</v>
      </c>
      <c r="D170" s="89">
        <f t="shared" ref="D170" si="314">H170+L170</f>
        <v>5864.3511166899998</v>
      </c>
      <c r="E170" s="89">
        <f t="shared" ref="E170" si="315">I170+M170</f>
        <v>527.97585934000006</v>
      </c>
      <c r="F170" s="89">
        <v>8637.3754909100007</v>
      </c>
      <c r="G170" s="89">
        <v>2834.93974183</v>
      </c>
      <c r="H170" s="89">
        <v>5475.5138160799997</v>
      </c>
      <c r="I170" s="89">
        <v>326.92193300000002</v>
      </c>
      <c r="J170" s="89">
        <v>759.25831729000004</v>
      </c>
      <c r="K170" s="89">
        <v>169.36709034</v>
      </c>
      <c r="L170" s="89">
        <v>388.83730061</v>
      </c>
      <c r="M170" s="89">
        <v>201.05392634</v>
      </c>
      <c r="N170" s="89"/>
      <c r="O170" s="89"/>
      <c r="P170" s="89"/>
      <c r="Q170" s="89"/>
    </row>
    <row r="171" spans="1:17" hidden="1" outlineLevel="1" collapsed="1">
      <c r="A171" s="62">
        <v>45413</v>
      </c>
      <c r="B171" s="89">
        <v>9672.6641543799997</v>
      </c>
      <c r="C171" s="89">
        <f t="shared" ref="C171" si="316">G171+K171</f>
        <v>3258.4587670999999</v>
      </c>
      <c r="D171" s="89">
        <f t="shared" ref="D171" si="317">H171+L171</f>
        <v>5891.2480156799993</v>
      </c>
      <c r="E171" s="89">
        <f t="shared" ref="E171" si="318">I171+M171</f>
        <v>522.95737159999999</v>
      </c>
      <c r="F171" s="89">
        <v>8948.3082634700004</v>
      </c>
      <c r="G171" s="89">
        <v>3105.3424666699998</v>
      </c>
      <c r="H171" s="89">
        <v>5503.5270504299997</v>
      </c>
      <c r="I171" s="89">
        <v>339.43874636999999</v>
      </c>
      <c r="J171" s="89">
        <v>724.35589090999997</v>
      </c>
      <c r="K171" s="89">
        <v>153.11630043</v>
      </c>
      <c r="L171" s="89">
        <v>387.72096525000001</v>
      </c>
      <c r="M171" s="89">
        <v>183.51862523</v>
      </c>
      <c r="N171" s="89"/>
      <c r="O171" s="89"/>
      <c r="P171" s="89"/>
      <c r="Q171" s="89"/>
    </row>
    <row r="172" spans="1:17" hidden="1" outlineLevel="1" collapsed="1">
      <c r="A172" s="62">
        <v>45444</v>
      </c>
      <c r="B172" s="89">
        <v>9747.2863805699999</v>
      </c>
      <c r="C172" s="89">
        <f t="shared" ref="C172" si="319">G172+K172</f>
        <v>3224.1464850800003</v>
      </c>
      <c r="D172" s="89">
        <f t="shared" ref="D172" si="320">H172+L172</f>
        <v>6004.6111875300003</v>
      </c>
      <c r="E172" s="89">
        <f t="shared" ref="E172" si="321">I172+M172</f>
        <v>518.52870796000002</v>
      </c>
      <c r="F172" s="89">
        <v>9108.8128501899992</v>
      </c>
      <c r="G172" s="89">
        <v>3102.5271002700001</v>
      </c>
      <c r="H172" s="89">
        <v>5653.2307508399999</v>
      </c>
      <c r="I172" s="89">
        <v>353.05499908000002</v>
      </c>
      <c r="J172" s="89">
        <v>638.47353038000006</v>
      </c>
      <c r="K172" s="89">
        <v>121.61938481</v>
      </c>
      <c r="L172" s="89">
        <v>351.38043669000001</v>
      </c>
      <c r="M172" s="89">
        <v>165.47370888</v>
      </c>
      <c r="N172" s="89"/>
      <c r="O172" s="89"/>
      <c r="P172" s="89"/>
      <c r="Q172" s="89"/>
    </row>
    <row r="173" spans="1:17" hidden="1" outlineLevel="1" collapsed="1">
      <c r="A173" s="62">
        <v>45474</v>
      </c>
      <c r="B173" s="89">
        <v>9945.72410614</v>
      </c>
      <c r="C173" s="89">
        <f t="shared" ref="C173" si="322">G173+K173</f>
        <v>3284.3701716800001</v>
      </c>
      <c r="D173" s="89">
        <f t="shared" ref="D173" si="323">H173+L173</f>
        <v>6158.6686238399998</v>
      </c>
      <c r="E173" s="89">
        <f t="shared" ref="E173" si="324">I173+M173</f>
        <v>502.68531062</v>
      </c>
      <c r="F173" s="89">
        <v>9361.7180666299992</v>
      </c>
      <c r="G173" s="89">
        <v>3189.9476630600002</v>
      </c>
      <c r="H173" s="89">
        <v>5817.91094144</v>
      </c>
      <c r="I173" s="89">
        <v>353.85946213</v>
      </c>
      <c r="J173" s="89">
        <v>584.00603951000005</v>
      </c>
      <c r="K173" s="89">
        <v>94.422508620000002</v>
      </c>
      <c r="L173" s="89">
        <v>340.75768240000002</v>
      </c>
      <c r="M173" s="89">
        <v>148.82584849</v>
      </c>
      <c r="N173" s="89"/>
      <c r="O173" s="89"/>
      <c r="P173" s="89"/>
      <c r="Q173" s="89"/>
    </row>
    <row r="174" spans="1:17" hidden="1" outlineLevel="1" collapsed="1">
      <c r="A174" s="62">
        <v>45505</v>
      </c>
      <c r="B174" s="89">
        <v>9978.2691489999997</v>
      </c>
      <c r="C174" s="89">
        <f t="shared" ref="C174" si="325">G174+K174</f>
        <v>3196.13083792</v>
      </c>
      <c r="D174" s="89">
        <f t="shared" ref="D174" si="326">H174+L174</f>
        <v>6279.7603356899999</v>
      </c>
      <c r="E174" s="89">
        <f t="shared" ref="E174" si="327">I174+M174</f>
        <v>502.37797538999996</v>
      </c>
      <c r="F174" s="89">
        <v>9406.0482114099996</v>
      </c>
      <c r="G174" s="89">
        <v>3083.1798099100001</v>
      </c>
      <c r="H174" s="89">
        <v>5964.3490823599996</v>
      </c>
      <c r="I174" s="89">
        <v>358.51931913999999</v>
      </c>
      <c r="J174" s="89">
        <v>572.22093758999995</v>
      </c>
      <c r="K174" s="89">
        <v>112.95102801</v>
      </c>
      <c r="L174" s="89">
        <v>315.41125333000002</v>
      </c>
      <c r="M174" s="89">
        <v>143.85865625</v>
      </c>
      <c r="N174" s="89"/>
      <c r="O174" s="89"/>
      <c r="P174" s="89"/>
      <c r="Q174" s="89"/>
    </row>
    <row r="175" spans="1:17" hidden="1" outlineLevel="1" collapsed="1">
      <c r="A175" s="62">
        <v>45536</v>
      </c>
      <c r="B175" s="89">
        <v>10482.25301778</v>
      </c>
      <c r="C175" s="89">
        <f t="shared" ref="C175" si="328">G175+K175</f>
        <v>3307.4120885100001</v>
      </c>
      <c r="D175" s="89">
        <f t="shared" ref="D175" si="329">H175+L175</f>
        <v>6592.4592102199995</v>
      </c>
      <c r="E175" s="89">
        <f t="shared" ref="E175" si="330">I175+M175</f>
        <v>582.38171905000002</v>
      </c>
      <c r="F175" s="89">
        <v>9869.2617824200006</v>
      </c>
      <c r="G175" s="89">
        <v>3148.5687380600002</v>
      </c>
      <c r="H175" s="89">
        <v>6268.0920571799998</v>
      </c>
      <c r="I175" s="89">
        <v>452.60098718</v>
      </c>
      <c r="J175" s="89">
        <v>612.99123536000002</v>
      </c>
      <c r="K175" s="89">
        <v>158.84335045</v>
      </c>
      <c r="L175" s="89">
        <v>324.36715304000001</v>
      </c>
      <c r="M175" s="89">
        <v>129.78073187000001</v>
      </c>
      <c r="N175" s="89"/>
      <c r="O175" s="89"/>
      <c r="P175" s="89"/>
      <c r="Q175" s="89"/>
    </row>
    <row r="176" spans="1:17" hidden="1" outlineLevel="1" collapsed="1">
      <c r="A176" s="62">
        <v>45566</v>
      </c>
      <c r="B176" s="89">
        <v>10437.658213410001</v>
      </c>
      <c r="C176" s="89">
        <f t="shared" ref="C176" si="331">G176+K176</f>
        <v>3293.9840672</v>
      </c>
      <c r="D176" s="89">
        <f t="shared" ref="D176" si="332">H176+L176</f>
        <v>6575.0757279999998</v>
      </c>
      <c r="E176" s="89">
        <f t="shared" ref="E176" si="333">I176+M176</f>
        <v>568.59841820999998</v>
      </c>
      <c r="F176" s="89">
        <v>9825.3375825900002</v>
      </c>
      <c r="G176" s="89">
        <v>3125.4757980300001</v>
      </c>
      <c r="H176" s="89">
        <v>6240.1736691699998</v>
      </c>
      <c r="I176" s="89">
        <v>459.68811539000001</v>
      </c>
      <c r="J176" s="89">
        <v>612.32063082000002</v>
      </c>
      <c r="K176" s="89">
        <v>168.50826917000001</v>
      </c>
      <c r="L176" s="89">
        <v>334.90205882999999</v>
      </c>
      <c r="M176" s="89">
        <v>108.91030282</v>
      </c>
      <c r="N176" s="89"/>
      <c r="O176" s="89"/>
      <c r="P176" s="89"/>
      <c r="Q176" s="89"/>
    </row>
    <row r="177" spans="1:17" collapsed="1">
      <c r="A177" s="62">
        <v>45597</v>
      </c>
      <c r="B177" s="89">
        <v>10405.46374623</v>
      </c>
      <c r="C177" s="89">
        <f t="shared" ref="C177" si="334">G177+K177</f>
        <v>3335.0148491099999</v>
      </c>
      <c r="D177" s="89">
        <f t="shared" ref="D177" si="335">H177+L177</f>
        <v>6504.1952218000006</v>
      </c>
      <c r="E177" s="89">
        <f t="shared" ref="E177" si="336">I177+M177</f>
        <v>566.25367532000007</v>
      </c>
      <c r="F177" s="89">
        <v>9772.1076582099995</v>
      </c>
      <c r="G177" s="89">
        <v>3105.9163874400001</v>
      </c>
      <c r="H177" s="89">
        <v>6193.2822522400002</v>
      </c>
      <c r="I177" s="89">
        <v>472.90901853000003</v>
      </c>
      <c r="J177" s="89">
        <v>633.35608802000002</v>
      </c>
      <c r="K177" s="89">
        <v>229.09846167000001</v>
      </c>
      <c r="L177" s="89">
        <v>310.91296956000002</v>
      </c>
      <c r="M177" s="89">
        <v>93.344656790000002</v>
      </c>
      <c r="N177" s="89"/>
      <c r="O177" s="89"/>
      <c r="P177" s="89"/>
      <c r="Q177" s="89"/>
    </row>
    <row r="178" spans="1:17">
      <c r="A178" s="62">
        <v>45627</v>
      </c>
      <c r="B178" s="89">
        <v>11024.21343573</v>
      </c>
      <c r="C178" s="89">
        <f t="shared" ref="C178" si="337">G178+K178</f>
        <v>3276.7957131900002</v>
      </c>
      <c r="D178" s="89">
        <f t="shared" ref="D178" si="338">H178+L178</f>
        <v>7195.36182362</v>
      </c>
      <c r="E178" s="89">
        <f t="shared" ref="E178" si="339">I178+M178</f>
        <v>552.05589892</v>
      </c>
      <c r="F178" s="89">
        <v>10532.120008739999</v>
      </c>
      <c r="G178" s="89">
        <v>3022.6074382400002</v>
      </c>
      <c r="H178" s="89">
        <v>7040.8222271599998</v>
      </c>
      <c r="I178" s="89">
        <v>468.69034334000003</v>
      </c>
      <c r="J178" s="89">
        <v>492.09342699000001</v>
      </c>
      <c r="K178" s="89">
        <v>254.18827494999999</v>
      </c>
      <c r="L178" s="89">
        <v>154.53959646000001</v>
      </c>
      <c r="M178" s="89">
        <v>83.365555580000006</v>
      </c>
      <c r="N178" s="89"/>
      <c r="O178" s="89"/>
      <c r="P178" s="89"/>
      <c r="Q178" s="89"/>
    </row>
    <row r="179" spans="1:17">
      <c r="A179" s="62">
        <v>45658</v>
      </c>
      <c r="B179" s="89">
        <v>10896.23832425</v>
      </c>
      <c r="C179" s="89">
        <f t="shared" ref="C179" si="340">G179+K179</f>
        <v>3068.0861168599999</v>
      </c>
      <c r="D179" s="89">
        <f t="shared" ref="D179" si="341">H179+L179</f>
        <v>7253.6843797800002</v>
      </c>
      <c r="E179" s="89">
        <f t="shared" ref="E179" si="342">I179+M179</f>
        <v>574.46782760999997</v>
      </c>
      <c r="F179" s="89">
        <v>10493.87978793</v>
      </c>
      <c r="G179" s="89">
        <v>2892.0564462699999</v>
      </c>
      <c r="H179" s="89">
        <v>7098.1206837600002</v>
      </c>
      <c r="I179" s="89">
        <v>503.70265790000002</v>
      </c>
      <c r="J179" s="89">
        <v>402.35853631999998</v>
      </c>
      <c r="K179" s="89">
        <v>176.02967058999999</v>
      </c>
      <c r="L179" s="89">
        <v>155.56369602000001</v>
      </c>
      <c r="M179" s="89">
        <v>70.765169709999995</v>
      </c>
      <c r="N179" s="89"/>
      <c r="O179" s="89"/>
      <c r="P179" s="89"/>
      <c r="Q179" s="89"/>
    </row>
    <row r="180" spans="1:17">
      <c r="A180" s="62">
        <v>45689</v>
      </c>
      <c r="B180" s="89">
        <v>10859.90181356</v>
      </c>
      <c r="C180" s="89">
        <f t="shared" ref="C180" si="343">G180+K180</f>
        <v>2954.31575604</v>
      </c>
      <c r="D180" s="89">
        <f t="shared" ref="D180" si="344">H180+L180</f>
        <v>7336.9168969900002</v>
      </c>
      <c r="E180" s="89">
        <f t="shared" ref="E180" si="345">I180+M180</f>
        <v>568.66916053</v>
      </c>
      <c r="F180" s="89">
        <v>10569.48289933</v>
      </c>
      <c r="G180" s="89">
        <v>2830.2562241599999</v>
      </c>
      <c r="H180" s="89">
        <v>7232.3444663099999</v>
      </c>
      <c r="I180" s="89">
        <v>506.88220885999999</v>
      </c>
      <c r="J180" s="89">
        <v>290.41891422999998</v>
      </c>
      <c r="K180" s="89">
        <v>124.05953187999999</v>
      </c>
      <c r="L180" s="89">
        <v>104.57243068</v>
      </c>
      <c r="M180" s="89">
        <v>61.786951670000001</v>
      </c>
      <c r="N180" s="89"/>
      <c r="O180" s="89"/>
      <c r="P180" s="89"/>
      <c r="Q180" s="89"/>
    </row>
    <row r="181" spans="1:17">
      <c r="A181" s="62">
        <v>45717</v>
      </c>
      <c r="B181" s="89">
        <v>11324.05769001</v>
      </c>
      <c r="C181" s="89">
        <f t="shared" ref="C181" si="346">G181+K181</f>
        <v>2818.7794670600001</v>
      </c>
      <c r="D181" s="89">
        <f t="shared" ref="D181" si="347">H181+L181</f>
        <v>7882.7823839500006</v>
      </c>
      <c r="E181" s="89">
        <f t="shared" ref="E181" si="348">I181+M181</f>
        <v>622.49583900000005</v>
      </c>
      <c r="F181" s="89">
        <v>11107.34327132</v>
      </c>
      <c r="G181" s="89">
        <v>2741.1827507600001</v>
      </c>
      <c r="H181" s="89">
        <v>7794.2610444700003</v>
      </c>
      <c r="I181" s="89">
        <v>571.89947609000001</v>
      </c>
      <c r="J181" s="89">
        <v>216.71441869</v>
      </c>
      <c r="K181" s="89">
        <v>77.596716299999997</v>
      </c>
      <c r="L181" s="89">
        <v>88.521339479999995</v>
      </c>
      <c r="M181" s="89">
        <v>50.596362910000003</v>
      </c>
      <c r="N181" s="89"/>
      <c r="O181" s="89"/>
      <c r="P181" s="89"/>
      <c r="Q181" s="89"/>
    </row>
    <row r="182" spans="1:17">
      <c r="A182" s="62">
        <v>45748</v>
      </c>
      <c r="B182" s="89">
        <v>11549.405406399999</v>
      </c>
      <c r="C182" s="89">
        <f t="shared" ref="C182" si="349">G182+K182</f>
        <v>2863.5123620300001</v>
      </c>
      <c r="D182" s="89">
        <f t="shared" ref="D182" si="350">H182+L182</f>
        <v>8037.2187073300001</v>
      </c>
      <c r="E182" s="89">
        <f t="shared" ref="E182" si="351">I182+M182</f>
        <v>648.67433703999995</v>
      </c>
      <c r="F182" s="89">
        <v>11343.745789729999</v>
      </c>
      <c r="G182" s="89">
        <v>2776.7434345000001</v>
      </c>
      <c r="H182" s="89">
        <v>7969.5440918000004</v>
      </c>
      <c r="I182" s="89">
        <v>597.45826342999999</v>
      </c>
      <c r="J182" s="89">
        <v>205.65961666999999</v>
      </c>
      <c r="K182" s="89">
        <v>86.768927529999999</v>
      </c>
      <c r="L182" s="89">
        <v>67.674615529999997</v>
      </c>
      <c r="M182" s="89">
        <v>51.216073610000002</v>
      </c>
      <c r="N182" s="89"/>
      <c r="O182" s="89"/>
      <c r="P182" s="89"/>
      <c r="Q182" s="89"/>
    </row>
    <row r="183" spans="1:17">
      <c r="A183" s="62">
        <v>45778</v>
      </c>
      <c r="B183" s="89">
        <v>11876.84438649</v>
      </c>
      <c r="C183" s="89">
        <f t="shared" ref="C183" si="352">G183+K183</f>
        <v>3010.7568313699999</v>
      </c>
      <c r="D183" s="89">
        <f t="shared" ref="D183" si="353">H183+L183</f>
        <v>8205.31958553</v>
      </c>
      <c r="E183" s="89">
        <f t="shared" ref="E183" si="354">I183+M183</f>
        <v>660.76796959000001</v>
      </c>
      <c r="F183" s="89">
        <v>11652.525693109999</v>
      </c>
      <c r="G183" s="89">
        <v>2900.7644543900001</v>
      </c>
      <c r="H183" s="89">
        <v>8138.7764683200003</v>
      </c>
      <c r="I183" s="89">
        <v>612.9847704</v>
      </c>
      <c r="J183" s="89">
        <v>224.31869338000001</v>
      </c>
      <c r="K183" s="89">
        <v>109.99237698</v>
      </c>
      <c r="L183" s="89">
        <v>66.543117210000005</v>
      </c>
      <c r="M183" s="89">
        <v>47.783199189999998</v>
      </c>
      <c r="N183" s="89"/>
      <c r="O183" s="89"/>
      <c r="P183" s="89"/>
      <c r="Q183" s="89"/>
    </row>
    <row r="184" spans="1:17">
      <c r="A184" s="62">
        <v>45809</v>
      </c>
      <c r="B184" s="89">
        <v>12319.84172257</v>
      </c>
      <c r="C184" s="89">
        <f t="shared" ref="C184" si="355">G184+K184</f>
        <v>2923.0768381599996</v>
      </c>
      <c r="D184" s="89">
        <f t="shared" ref="D184" si="356">H184+L184</f>
        <v>8694.1939889900004</v>
      </c>
      <c r="E184" s="89">
        <f t="shared" ref="E184" si="357">I184+M184</f>
        <v>702.57089542000006</v>
      </c>
      <c r="F184" s="89">
        <v>12099.6864993</v>
      </c>
      <c r="G184" s="89">
        <v>2822.9656321799998</v>
      </c>
      <c r="H184" s="89">
        <v>8584.43515768</v>
      </c>
      <c r="I184" s="89">
        <v>692.28570944000001</v>
      </c>
      <c r="J184" s="89">
        <v>220.15522326999999</v>
      </c>
      <c r="K184" s="89">
        <v>100.11120597999999</v>
      </c>
      <c r="L184" s="89">
        <v>109.75883131000001</v>
      </c>
      <c r="M184" s="89">
        <v>10.28518598</v>
      </c>
      <c r="N184" s="89"/>
      <c r="O184" s="89"/>
      <c r="P184" s="89"/>
      <c r="Q184" s="89"/>
    </row>
    <row r="185" spans="1:17">
      <c r="A185" s="62">
        <v>45839</v>
      </c>
      <c r="B185" s="89">
        <v>12928.58379805</v>
      </c>
      <c r="C185" s="89">
        <f t="shared" ref="C185" si="358">G185+K185</f>
        <v>3111.8927032800002</v>
      </c>
      <c r="D185" s="89">
        <f t="shared" ref="D185" si="359">H185+L185</f>
        <v>8844.3821536699998</v>
      </c>
      <c r="E185" s="89">
        <f t="shared" ref="E185" si="360">I185+M185</f>
        <v>972.30894109999997</v>
      </c>
      <c r="F185" s="89">
        <v>12687.67755735</v>
      </c>
      <c r="G185" s="89">
        <v>3011.59170657</v>
      </c>
      <c r="H185" s="89">
        <v>8703.7769096800002</v>
      </c>
      <c r="I185" s="89">
        <v>972.30894109999997</v>
      </c>
      <c r="J185" s="89">
        <v>240.90624070000001</v>
      </c>
      <c r="K185" s="89">
        <v>100.30099671000001</v>
      </c>
      <c r="L185" s="89">
        <v>140.60524398999999</v>
      </c>
      <c r="M185" s="89">
        <v>0</v>
      </c>
      <c r="N185" s="89"/>
      <c r="O185" s="89"/>
      <c r="P185" s="89"/>
      <c r="Q185" s="89"/>
    </row>
    <row r="186" spans="1:17">
      <c r="A186" s="62">
        <v>45870</v>
      </c>
      <c r="B186" s="89">
        <v>13101.3198498</v>
      </c>
      <c r="C186" s="89">
        <f t="shared" ref="C186" si="361">G186+K186</f>
        <v>3165.5139003300001</v>
      </c>
      <c r="D186" s="89">
        <f t="shared" ref="D186" si="362">H186+L186</f>
        <v>8929.6071081399987</v>
      </c>
      <c r="E186" s="89">
        <f t="shared" ref="E186" si="363">I186+M186</f>
        <v>1006.1988413300001</v>
      </c>
      <c r="F186" s="89">
        <v>12827.150961130001</v>
      </c>
      <c r="G186" s="89">
        <v>3066.76415335</v>
      </c>
      <c r="H186" s="89">
        <v>8754.1879664499993</v>
      </c>
      <c r="I186" s="89">
        <v>1006.1988413300001</v>
      </c>
      <c r="J186" s="89">
        <v>274.16888867</v>
      </c>
      <c r="K186" s="89">
        <v>98.749746979999998</v>
      </c>
      <c r="L186" s="89">
        <v>175.41914169</v>
      </c>
      <c r="M186" s="89">
        <v>0</v>
      </c>
      <c r="N186" s="89"/>
      <c r="O186" s="89"/>
      <c r="P186" s="89"/>
      <c r="Q186" s="89"/>
    </row>
    <row r="187" spans="1:17">
      <c r="A187" s="62">
        <v>45901</v>
      </c>
      <c r="B187" s="89">
        <v>13489.11293662</v>
      </c>
      <c r="C187" s="89">
        <f t="shared" ref="C187" si="364">G187+K187</f>
        <v>3325.1783693299999</v>
      </c>
      <c r="D187" s="89">
        <f t="shared" ref="D187" si="365">H187+L187</f>
        <v>9117.1030492199989</v>
      </c>
      <c r="E187" s="89">
        <f t="shared" ref="E187" si="366">I187+M187</f>
        <v>1046.8315180699999</v>
      </c>
      <c r="F187" s="89">
        <v>13164.833818900001</v>
      </c>
      <c r="G187" s="89">
        <v>3224.04132269</v>
      </c>
      <c r="H187" s="89">
        <v>8893.9609781399995</v>
      </c>
      <c r="I187" s="89">
        <v>1046.8315180699999</v>
      </c>
      <c r="J187" s="89">
        <v>324.27911771999999</v>
      </c>
      <c r="K187" s="89">
        <v>101.13704663999999</v>
      </c>
      <c r="L187" s="89">
        <v>223.14207107999999</v>
      </c>
      <c r="M187" s="89">
        <v>0</v>
      </c>
      <c r="N187" s="89"/>
      <c r="O187" s="89"/>
      <c r="P187" s="89"/>
      <c r="Q187" s="89"/>
    </row>
    <row r="188" spans="1:17">
      <c r="A188" s="62">
        <v>45931</v>
      </c>
      <c r="B188" s="89">
        <v>13823.386345999999</v>
      </c>
      <c r="C188" s="89">
        <f t="shared" ref="C188" si="367">G188+K188</f>
        <v>3378.7411770200001</v>
      </c>
      <c r="D188" s="89">
        <f t="shared" ref="D188" si="368">H188+L188</f>
        <v>9384.1183511700001</v>
      </c>
      <c r="E188" s="89">
        <f t="shared" ref="E188" si="369">I188+M188</f>
        <v>1060.52681781</v>
      </c>
      <c r="F188" s="89">
        <v>13458.664717449999</v>
      </c>
      <c r="G188" s="89">
        <v>3294.3483212400001</v>
      </c>
      <c r="H188" s="89">
        <v>9103.7895783999993</v>
      </c>
      <c r="I188" s="89">
        <v>1060.52681781</v>
      </c>
      <c r="J188" s="89">
        <v>364.72162854999999</v>
      </c>
      <c r="K188" s="89">
        <v>84.392855780000005</v>
      </c>
      <c r="L188" s="89">
        <v>280.32877277</v>
      </c>
      <c r="M188" s="89">
        <v>0</v>
      </c>
      <c r="N188" s="89"/>
      <c r="O188" s="89"/>
      <c r="P188" s="89"/>
      <c r="Q188" s="89"/>
    </row>
    <row r="189" spans="1:17">
      <c r="A189" s="62">
        <v>45962</v>
      </c>
      <c r="B189" s="89">
        <v>13772.592677209999</v>
      </c>
      <c r="C189" s="89">
        <f t="shared" ref="C189" si="370">G189+K189</f>
        <v>3338.2108077100002</v>
      </c>
      <c r="D189" s="89">
        <f t="shared" ref="D189" si="371">H189+L189</f>
        <v>9368.2495401100005</v>
      </c>
      <c r="E189" s="89">
        <f t="shared" ref="E189" si="372">I189+M189</f>
        <v>1066.13232939</v>
      </c>
      <c r="F189" s="89">
        <v>13333.567234210001</v>
      </c>
      <c r="G189" s="89">
        <v>3253.35846601</v>
      </c>
      <c r="H189" s="89">
        <v>9014.0764388099997</v>
      </c>
      <c r="I189" s="89">
        <v>1066.13232939</v>
      </c>
      <c r="J189" s="89">
        <v>439.025443</v>
      </c>
      <c r="K189" s="89">
        <v>84.852341699999997</v>
      </c>
      <c r="L189" s="89">
        <v>354.17310129999998</v>
      </c>
      <c r="M189" s="89">
        <v>0</v>
      </c>
      <c r="N189" s="89"/>
      <c r="O189" s="89"/>
      <c r="P189" s="89"/>
      <c r="Q189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231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  <row r="170" spans="1:17" hidden="1" outlineLevel="1" collapsed="1">
      <c r="A170" s="62">
        <v>45383</v>
      </c>
      <c r="B170" s="89">
        <v>6045.9234608400002</v>
      </c>
      <c r="C170" s="89">
        <f t="shared" ref="C170" si="313">G170+K170</f>
        <v>2817.8555975199997</v>
      </c>
      <c r="D170" s="89">
        <f t="shared" ref="D170" si="314">H170+L170</f>
        <v>1806.6334447000002</v>
      </c>
      <c r="E170" s="89">
        <f t="shared" ref="E170" si="315">I170+M170</f>
        <v>1421.4344186199999</v>
      </c>
      <c r="F170" s="89">
        <v>5936.3433116699998</v>
      </c>
      <c r="G170" s="89">
        <v>2817.0668735099998</v>
      </c>
      <c r="H170" s="89">
        <v>1772.9835802600001</v>
      </c>
      <c r="I170" s="89">
        <v>1346.2928578999999</v>
      </c>
      <c r="J170" s="89">
        <v>109.58014917</v>
      </c>
      <c r="K170" s="89">
        <v>0.78872401000000003</v>
      </c>
      <c r="L170" s="89">
        <v>33.649864440000002</v>
      </c>
      <c r="M170" s="89">
        <v>75.141560720000001</v>
      </c>
      <c r="N170" s="89"/>
      <c r="O170" s="89"/>
      <c r="P170" s="89"/>
      <c r="Q170" s="89"/>
    </row>
    <row r="171" spans="1:17" hidden="1" outlineLevel="1" collapsed="1">
      <c r="A171" s="62">
        <v>45413</v>
      </c>
      <c r="B171" s="89">
        <v>6238.3115380400004</v>
      </c>
      <c r="C171" s="89">
        <f t="shared" ref="C171" si="316">G171+K171</f>
        <v>2889.5740793700002</v>
      </c>
      <c r="D171" s="89">
        <f t="shared" ref="D171" si="317">H171+L171</f>
        <v>1861.44747327</v>
      </c>
      <c r="E171" s="89">
        <f t="shared" ref="E171" si="318">I171+M171</f>
        <v>1487.2899854</v>
      </c>
      <c r="F171" s="89">
        <v>6130.2424280100004</v>
      </c>
      <c r="G171" s="89">
        <v>2888.8387469300001</v>
      </c>
      <c r="H171" s="89">
        <v>1830.41815999</v>
      </c>
      <c r="I171" s="89">
        <v>1410.98552109</v>
      </c>
      <c r="J171" s="89">
        <v>108.06911003</v>
      </c>
      <c r="K171" s="89">
        <v>0.73533243999999998</v>
      </c>
      <c r="L171" s="89">
        <v>31.02931328</v>
      </c>
      <c r="M171" s="89">
        <v>76.30446431</v>
      </c>
      <c r="N171" s="89"/>
      <c r="O171" s="89"/>
      <c r="P171" s="89"/>
      <c r="Q171" s="89"/>
    </row>
    <row r="172" spans="1:17" hidden="1" outlineLevel="1" collapsed="1">
      <c r="A172" s="62">
        <v>45444</v>
      </c>
      <c r="B172" s="89">
        <v>6398.9013167700004</v>
      </c>
      <c r="C172" s="89">
        <f t="shared" ref="C172" si="319">G172+K172</f>
        <v>2950.9237093900001</v>
      </c>
      <c r="D172" s="89">
        <f t="shared" ref="D172" si="320">H172+L172</f>
        <v>1929.61946132</v>
      </c>
      <c r="E172" s="89">
        <f t="shared" ref="E172" si="321">I172+M172</f>
        <v>1518.3581460599999</v>
      </c>
      <c r="F172" s="89">
        <v>6286.4316674399997</v>
      </c>
      <c r="G172" s="89">
        <v>2950.2261245300001</v>
      </c>
      <c r="H172" s="89">
        <v>1894.1606083199999</v>
      </c>
      <c r="I172" s="89">
        <v>1442.0449345899999</v>
      </c>
      <c r="J172" s="89">
        <v>112.46964933</v>
      </c>
      <c r="K172" s="89">
        <v>0.69758485999999997</v>
      </c>
      <c r="L172" s="89">
        <v>35.458852999999998</v>
      </c>
      <c r="M172" s="89">
        <v>76.313211469999999</v>
      </c>
      <c r="N172" s="89"/>
      <c r="O172" s="89"/>
      <c r="P172" s="89"/>
      <c r="Q172" s="89"/>
    </row>
    <row r="173" spans="1:17" hidden="1" outlineLevel="1" collapsed="1">
      <c r="A173" s="62">
        <v>45474</v>
      </c>
      <c r="B173" s="89">
        <v>6596.0515615599998</v>
      </c>
      <c r="C173" s="89">
        <f t="shared" ref="C173" si="322">G173+K173</f>
        <v>3068.5370227800004</v>
      </c>
      <c r="D173" s="89">
        <f t="shared" ref="D173" si="323">H173+L173</f>
        <v>1956.3935471599998</v>
      </c>
      <c r="E173" s="89">
        <f t="shared" ref="E173" si="324">I173+M173</f>
        <v>1571.12099162</v>
      </c>
      <c r="F173" s="89">
        <v>6479.7245674200003</v>
      </c>
      <c r="G173" s="89">
        <v>3067.7483482500002</v>
      </c>
      <c r="H173" s="89">
        <v>1917.5556312199999</v>
      </c>
      <c r="I173" s="89">
        <v>1494.42058795</v>
      </c>
      <c r="J173" s="89">
        <v>116.32699414</v>
      </c>
      <c r="K173" s="89">
        <v>0.78867452999999998</v>
      </c>
      <c r="L173" s="89">
        <v>38.837915940000002</v>
      </c>
      <c r="M173" s="89">
        <v>76.70040367</v>
      </c>
      <c r="N173" s="89"/>
      <c r="O173" s="89"/>
      <c r="P173" s="89"/>
      <c r="Q173" s="89"/>
    </row>
    <row r="174" spans="1:17" hidden="1" outlineLevel="1" collapsed="1">
      <c r="A174" s="62">
        <v>45505</v>
      </c>
      <c r="B174" s="89">
        <v>6783.6277783799997</v>
      </c>
      <c r="C174" s="89">
        <f t="shared" ref="C174" si="325">G174+K174</f>
        <v>3142.9216009499996</v>
      </c>
      <c r="D174" s="89">
        <f t="shared" ref="D174" si="326">H174+L174</f>
        <v>2042.07275321</v>
      </c>
      <c r="E174" s="89">
        <f t="shared" ref="E174" si="327">I174+M174</f>
        <v>1598.6334242200001</v>
      </c>
      <c r="F174" s="89">
        <v>6676.4279625999998</v>
      </c>
      <c r="G174" s="89">
        <v>3142.1189832199998</v>
      </c>
      <c r="H174" s="89">
        <v>2003.52364661</v>
      </c>
      <c r="I174" s="89">
        <v>1530.78533277</v>
      </c>
      <c r="J174" s="89">
        <v>107.19981577999999</v>
      </c>
      <c r="K174" s="89">
        <v>0.80261773000000003</v>
      </c>
      <c r="L174" s="89">
        <v>38.549106600000002</v>
      </c>
      <c r="M174" s="89">
        <v>67.848091449999998</v>
      </c>
      <c r="N174" s="89"/>
      <c r="O174" s="89"/>
      <c r="P174" s="89"/>
      <c r="Q174" s="89"/>
    </row>
    <row r="175" spans="1:17" hidden="1" outlineLevel="1" collapsed="1">
      <c r="A175" s="62">
        <v>45536</v>
      </c>
      <c r="B175" s="89">
        <v>6908.9010037099997</v>
      </c>
      <c r="C175" s="89">
        <f t="shared" ref="C175" si="328">G175+K175</f>
        <v>3188.5292815100001</v>
      </c>
      <c r="D175" s="89">
        <f t="shared" ref="D175" si="329">H175+L175</f>
        <v>2087.7314632600001</v>
      </c>
      <c r="E175" s="89">
        <f t="shared" ref="E175" si="330">I175+M175</f>
        <v>1632.64025894</v>
      </c>
      <c r="F175" s="89">
        <v>6805.8621173700003</v>
      </c>
      <c r="G175" s="89">
        <v>3187.7551265900001</v>
      </c>
      <c r="H175" s="89">
        <v>2052.64898838</v>
      </c>
      <c r="I175" s="89">
        <v>1565.4580023999999</v>
      </c>
      <c r="J175" s="89">
        <v>103.03888634</v>
      </c>
      <c r="K175" s="89">
        <v>0.77415491999999997</v>
      </c>
      <c r="L175" s="89">
        <v>35.082474879999999</v>
      </c>
      <c r="M175" s="89">
        <v>67.182256539999997</v>
      </c>
      <c r="N175" s="89"/>
      <c r="O175" s="89"/>
      <c r="P175" s="89"/>
      <c r="Q175" s="89"/>
    </row>
    <row r="176" spans="1:17" hidden="1" outlineLevel="1" collapsed="1">
      <c r="A176" s="62">
        <v>45566</v>
      </c>
      <c r="B176" s="89">
        <v>7034.1051165500003</v>
      </c>
      <c r="C176" s="89">
        <f t="shared" ref="C176" si="331">G176+K176</f>
        <v>3255.3464362100003</v>
      </c>
      <c r="D176" s="89">
        <f t="shared" ref="D176" si="332">H176+L176</f>
        <v>2130.3838409999998</v>
      </c>
      <c r="E176" s="89">
        <f t="shared" ref="E176" si="333">I176+M176</f>
        <v>1648.3748393400001</v>
      </c>
      <c r="F176" s="89">
        <v>6948.5097145999998</v>
      </c>
      <c r="G176" s="89">
        <v>3254.5765226600001</v>
      </c>
      <c r="H176" s="89">
        <v>2094.5221302499999</v>
      </c>
      <c r="I176" s="89">
        <v>1599.41106169</v>
      </c>
      <c r="J176" s="89">
        <v>85.595401949999996</v>
      </c>
      <c r="K176" s="89">
        <v>0.76991354999999995</v>
      </c>
      <c r="L176" s="89">
        <v>35.86171075</v>
      </c>
      <c r="M176" s="89">
        <v>48.963777649999997</v>
      </c>
      <c r="N176" s="89"/>
      <c r="O176" s="89"/>
      <c r="P176" s="89"/>
      <c r="Q176" s="89"/>
    </row>
    <row r="177" spans="1:17" collapsed="1">
      <c r="A177" s="62">
        <v>45597</v>
      </c>
      <c r="B177" s="89">
        <v>7155.6057486099999</v>
      </c>
      <c r="C177" s="89">
        <f t="shared" ref="C177" si="334">G177+K177</f>
        <v>3294.7873369399999</v>
      </c>
      <c r="D177" s="89">
        <f t="shared" ref="D177" si="335">H177+L177</f>
        <v>2194.4893368000003</v>
      </c>
      <c r="E177" s="89">
        <f t="shared" ref="E177" si="336">I177+M177</f>
        <v>1666.3290748699999</v>
      </c>
      <c r="F177" s="89">
        <v>7074.5628257300004</v>
      </c>
      <c r="G177" s="89">
        <v>3294.0271335799998</v>
      </c>
      <c r="H177" s="89">
        <v>2161.0219093300002</v>
      </c>
      <c r="I177" s="89">
        <v>1619.51378282</v>
      </c>
      <c r="J177" s="89">
        <v>81.042922880000006</v>
      </c>
      <c r="K177" s="89">
        <v>0.76020335999999999</v>
      </c>
      <c r="L177" s="89">
        <v>33.467427469999997</v>
      </c>
      <c r="M177" s="89">
        <v>46.815292049999996</v>
      </c>
      <c r="N177" s="89"/>
      <c r="O177" s="89"/>
      <c r="P177" s="89"/>
      <c r="Q177" s="89"/>
    </row>
    <row r="178" spans="1:17">
      <c r="A178" s="62">
        <v>45627</v>
      </c>
      <c r="B178" s="89">
        <v>7182.2429981799996</v>
      </c>
      <c r="C178" s="89">
        <f t="shared" ref="C178" si="337">G178+K178</f>
        <v>3276.9286375199999</v>
      </c>
      <c r="D178" s="89">
        <f t="shared" ref="D178" si="338">H178+L178</f>
        <v>2224.9322714599998</v>
      </c>
      <c r="E178" s="89">
        <f t="shared" ref="E178" si="339">I178+M178</f>
        <v>1680.3820891999999</v>
      </c>
      <c r="F178" s="89">
        <v>7110.6458081000001</v>
      </c>
      <c r="G178" s="89">
        <v>3268.71504869</v>
      </c>
      <c r="H178" s="89">
        <v>2208.5694868599999</v>
      </c>
      <c r="I178" s="89">
        <v>1633.36127255</v>
      </c>
      <c r="J178" s="89">
        <v>71.597190080000004</v>
      </c>
      <c r="K178" s="89">
        <v>8.2135888300000008</v>
      </c>
      <c r="L178" s="89">
        <v>16.362784600000001</v>
      </c>
      <c r="M178" s="89">
        <v>47.02081665</v>
      </c>
      <c r="N178" s="89"/>
      <c r="O178" s="89"/>
      <c r="P178" s="89"/>
      <c r="Q178" s="89"/>
    </row>
    <row r="179" spans="1:17">
      <c r="A179" s="62">
        <v>45658</v>
      </c>
      <c r="B179" s="89">
        <v>7314.7239472800002</v>
      </c>
      <c r="C179" s="89">
        <f t="shared" ref="C179" si="340">G179+K179</f>
        <v>3450.8677957999998</v>
      </c>
      <c r="D179" s="89">
        <f t="shared" ref="D179" si="341">H179+L179</f>
        <v>2170.3093485200002</v>
      </c>
      <c r="E179" s="89">
        <f t="shared" ref="E179" si="342">I179+M179</f>
        <v>1693.5468029599999</v>
      </c>
      <c r="F179" s="89">
        <v>7246.3376950900001</v>
      </c>
      <c r="G179" s="89">
        <v>3440.8541730799998</v>
      </c>
      <c r="H179" s="89">
        <v>2158.3313629700001</v>
      </c>
      <c r="I179" s="89">
        <v>1647.15215904</v>
      </c>
      <c r="J179" s="89">
        <v>68.386252189999993</v>
      </c>
      <c r="K179" s="89">
        <v>10.013622720000001</v>
      </c>
      <c r="L179" s="89">
        <v>11.97798555</v>
      </c>
      <c r="M179" s="89">
        <v>46.39464392</v>
      </c>
      <c r="N179" s="89"/>
      <c r="O179" s="89"/>
      <c r="P179" s="89"/>
      <c r="Q179" s="89"/>
    </row>
    <row r="180" spans="1:17">
      <c r="A180" s="62">
        <v>45689</v>
      </c>
      <c r="B180" s="89">
        <v>7399.4057299899996</v>
      </c>
      <c r="C180" s="89">
        <f t="shared" ref="C180" si="343">G180+K180</f>
        <v>3463.0320994899998</v>
      </c>
      <c r="D180" s="89">
        <f t="shared" ref="D180" si="344">H180+L180</f>
        <v>2223.8320279</v>
      </c>
      <c r="E180" s="89">
        <f t="shared" ref="E180" si="345">I180+M180</f>
        <v>1712.5416026</v>
      </c>
      <c r="F180" s="89">
        <v>7326.7951049399999</v>
      </c>
      <c r="G180" s="89">
        <v>3453.06509461</v>
      </c>
      <c r="H180" s="89">
        <v>2206.90999139</v>
      </c>
      <c r="I180" s="89">
        <v>1666.82001894</v>
      </c>
      <c r="J180" s="89">
        <v>72.610625049999996</v>
      </c>
      <c r="K180" s="89">
        <v>9.9670048799999993</v>
      </c>
      <c r="L180" s="89">
        <v>16.922036510000002</v>
      </c>
      <c r="M180" s="89">
        <v>45.72158366</v>
      </c>
      <c r="N180" s="89"/>
      <c r="O180" s="89"/>
      <c r="P180" s="89"/>
      <c r="Q180" s="89"/>
    </row>
    <row r="181" spans="1:17">
      <c r="A181" s="62">
        <v>45717</v>
      </c>
      <c r="B181" s="89">
        <v>7570.2657963600004</v>
      </c>
      <c r="C181" s="89">
        <f t="shared" ref="C181" si="346">G181+K181</f>
        <v>3480.6770332300002</v>
      </c>
      <c r="D181" s="89">
        <f t="shared" ref="D181" si="347">H181+L181</f>
        <v>2364.9173650900002</v>
      </c>
      <c r="E181" s="89">
        <f t="shared" ref="E181" si="348">I181+M181</f>
        <v>1724.67139804</v>
      </c>
      <c r="F181" s="89">
        <v>7498.5344995400001</v>
      </c>
      <c r="G181" s="89">
        <v>3470.7021016200001</v>
      </c>
      <c r="H181" s="89">
        <v>2343.26814285</v>
      </c>
      <c r="I181" s="89">
        <v>1684.5642550699999</v>
      </c>
      <c r="J181" s="89">
        <v>71.731296819999997</v>
      </c>
      <c r="K181" s="89">
        <v>9.9749316100000005</v>
      </c>
      <c r="L181" s="89">
        <v>21.64922224</v>
      </c>
      <c r="M181" s="89">
        <v>40.107142969999998</v>
      </c>
      <c r="N181" s="89"/>
      <c r="O181" s="89"/>
      <c r="P181" s="89"/>
      <c r="Q181" s="89"/>
    </row>
    <row r="182" spans="1:17">
      <c r="A182" s="62">
        <v>45748</v>
      </c>
      <c r="B182" s="89">
        <v>7685.9360429600001</v>
      </c>
      <c r="C182" s="89">
        <f t="shared" ref="C182" si="349">G182+K182</f>
        <v>3706.76551677</v>
      </c>
      <c r="D182" s="89">
        <f t="shared" ref="D182" si="350">H182+L182</f>
        <v>2232.6761791800004</v>
      </c>
      <c r="E182" s="89">
        <f t="shared" ref="E182" si="351">I182+M182</f>
        <v>1746.4943470100002</v>
      </c>
      <c r="F182" s="89">
        <v>7609.6225898800003</v>
      </c>
      <c r="G182" s="89">
        <v>3698.16334267</v>
      </c>
      <c r="H182" s="89">
        <v>2204.1934350800002</v>
      </c>
      <c r="I182" s="89">
        <v>1707.2658121300001</v>
      </c>
      <c r="J182" s="89">
        <v>76.313453080000002</v>
      </c>
      <c r="K182" s="89">
        <v>8.6021740999999992</v>
      </c>
      <c r="L182" s="89">
        <v>28.482744100000001</v>
      </c>
      <c r="M182" s="89">
        <v>39.228534879999998</v>
      </c>
      <c r="N182" s="89"/>
      <c r="O182" s="89"/>
      <c r="P182" s="89"/>
      <c r="Q182" s="89"/>
    </row>
    <row r="183" spans="1:17">
      <c r="A183" s="62">
        <v>45778</v>
      </c>
      <c r="B183" s="89">
        <v>7868.6833658599999</v>
      </c>
      <c r="C183" s="89">
        <f t="shared" ref="C183" si="352">G183+K183</f>
        <v>3805.2635165300003</v>
      </c>
      <c r="D183" s="89">
        <f t="shared" ref="D183" si="353">H183+L183</f>
        <v>2297.3121764500002</v>
      </c>
      <c r="E183" s="89">
        <f t="shared" ref="E183" si="354">I183+M183</f>
        <v>1766.1076728799999</v>
      </c>
      <c r="F183" s="89">
        <v>7789.05621634</v>
      </c>
      <c r="G183" s="89">
        <v>3799.6740643200001</v>
      </c>
      <c r="H183" s="89">
        <v>2261.52523101</v>
      </c>
      <c r="I183" s="89">
        <v>1727.85692101</v>
      </c>
      <c r="J183" s="89">
        <v>79.627149520000003</v>
      </c>
      <c r="K183" s="89">
        <v>5.5894522100000001</v>
      </c>
      <c r="L183" s="89">
        <v>35.786945439999997</v>
      </c>
      <c r="M183" s="89">
        <v>38.250751870000002</v>
      </c>
      <c r="N183" s="89"/>
      <c r="O183" s="89"/>
      <c r="P183" s="89"/>
      <c r="Q183" s="89"/>
    </row>
    <row r="184" spans="1:17">
      <c r="A184" s="62">
        <v>45809</v>
      </c>
      <c r="B184" s="89">
        <v>8045.4819037400002</v>
      </c>
      <c r="C184" s="89">
        <f t="shared" ref="C184" si="355">G184+K184</f>
        <v>3848.7852036700001</v>
      </c>
      <c r="D184" s="89">
        <f t="shared" ref="D184" si="356">H184+L184</f>
        <v>2382.58820332</v>
      </c>
      <c r="E184" s="89">
        <f t="shared" ref="E184" si="357">I184+M184</f>
        <v>1814.1084967500001</v>
      </c>
      <c r="F184" s="89">
        <v>7967.8995456399998</v>
      </c>
      <c r="G184" s="89">
        <v>3847.9063331299999</v>
      </c>
      <c r="H184" s="89">
        <v>2343.8448904100001</v>
      </c>
      <c r="I184" s="89">
        <v>1776.1483221000001</v>
      </c>
      <c r="J184" s="89">
        <v>77.582358099999993</v>
      </c>
      <c r="K184" s="89">
        <v>0.87887053999999998</v>
      </c>
      <c r="L184" s="89">
        <v>38.74331291</v>
      </c>
      <c r="M184" s="89">
        <v>37.960174649999999</v>
      </c>
      <c r="N184" s="89"/>
      <c r="O184" s="89"/>
      <c r="P184" s="89"/>
      <c r="Q184" s="89"/>
    </row>
    <row r="185" spans="1:17">
      <c r="A185" s="62">
        <v>45839</v>
      </c>
      <c r="B185" s="89">
        <v>8270.6440977900002</v>
      </c>
      <c r="C185" s="89">
        <f t="shared" ref="C185" si="358">G185+K185</f>
        <v>3946.6651040799998</v>
      </c>
      <c r="D185" s="89">
        <f t="shared" ref="D185" si="359">H185+L185</f>
        <v>2436.5554587499996</v>
      </c>
      <c r="E185" s="89">
        <f t="shared" ref="E185" si="360">I185+M185</f>
        <v>1887.4235349600001</v>
      </c>
      <c r="F185" s="89">
        <v>8193.0999018500006</v>
      </c>
      <c r="G185" s="89">
        <v>3945.75157554</v>
      </c>
      <c r="H185" s="89">
        <v>2397.9227386799998</v>
      </c>
      <c r="I185" s="89">
        <v>1849.4255876300001</v>
      </c>
      <c r="J185" s="89">
        <v>77.544195939999994</v>
      </c>
      <c r="K185" s="89">
        <v>0.91352853999999994</v>
      </c>
      <c r="L185" s="89">
        <v>38.632720069999998</v>
      </c>
      <c r="M185" s="89">
        <v>37.997947330000002</v>
      </c>
      <c r="N185" s="89"/>
      <c r="O185" s="89"/>
      <c r="P185" s="89"/>
      <c r="Q185" s="89"/>
    </row>
    <row r="186" spans="1:17">
      <c r="A186" s="62">
        <v>45870</v>
      </c>
      <c r="B186" s="89">
        <v>8483.0081533400007</v>
      </c>
      <c r="C186" s="89">
        <f t="shared" ref="C186" si="361">G186+K186</f>
        <v>4046.13985258</v>
      </c>
      <c r="D186" s="89">
        <f t="shared" ref="D186" si="362">H186+L186</f>
        <v>2484.2522872200002</v>
      </c>
      <c r="E186" s="89">
        <f t="shared" ref="E186" si="363">I186+M186</f>
        <v>1952.6160135399998</v>
      </c>
      <c r="F186" s="89">
        <v>8404.6560600400007</v>
      </c>
      <c r="G186" s="89">
        <v>4045.2668575799999</v>
      </c>
      <c r="H186" s="89">
        <v>2443.8337590900001</v>
      </c>
      <c r="I186" s="89">
        <v>1915.5554433699999</v>
      </c>
      <c r="J186" s="89">
        <v>78.352093300000007</v>
      </c>
      <c r="K186" s="89">
        <v>0.87299499999999997</v>
      </c>
      <c r="L186" s="89">
        <v>40.418528129999999</v>
      </c>
      <c r="M186" s="89">
        <v>37.060570169999998</v>
      </c>
      <c r="N186" s="89"/>
      <c r="O186" s="89"/>
      <c r="P186" s="89"/>
      <c r="Q186" s="89"/>
    </row>
    <row r="187" spans="1:17">
      <c r="A187" s="62">
        <v>45901</v>
      </c>
      <c r="B187" s="89">
        <v>8548.9364620899996</v>
      </c>
      <c r="C187" s="89">
        <f t="shared" ref="C187" si="364">G187+K187</f>
        <v>4037.80335049</v>
      </c>
      <c r="D187" s="89">
        <f t="shared" ref="D187" si="365">H187+L187</f>
        <v>2526.7535687300001</v>
      </c>
      <c r="E187" s="89">
        <f t="shared" ref="E187" si="366">I187+M187</f>
        <v>1984.37954287</v>
      </c>
      <c r="F187" s="89">
        <v>8471.1396258599998</v>
      </c>
      <c r="G187" s="89">
        <v>4036.91747622</v>
      </c>
      <c r="H187" s="89">
        <v>2486.77777165</v>
      </c>
      <c r="I187" s="89">
        <v>1947.44437799</v>
      </c>
      <c r="J187" s="89">
        <v>77.796836229999997</v>
      </c>
      <c r="K187" s="89">
        <v>0.88587426999999996</v>
      </c>
      <c r="L187" s="89">
        <v>39.97579708</v>
      </c>
      <c r="M187" s="89">
        <v>36.935164880000002</v>
      </c>
      <c r="N187" s="89"/>
      <c r="O187" s="89"/>
      <c r="P187" s="89"/>
      <c r="Q187" s="89"/>
    </row>
    <row r="188" spans="1:17">
      <c r="A188" s="62">
        <v>45931</v>
      </c>
      <c r="B188" s="89">
        <v>8699.0931015599999</v>
      </c>
      <c r="C188" s="89">
        <f t="shared" ref="C188" si="367">G188+K188</f>
        <v>4055.83434106</v>
      </c>
      <c r="D188" s="89">
        <f t="shared" ref="D188" si="368">H188+L188</f>
        <v>2616.0535297199999</v>
      </c>
      <c r="E188" s="89">
        <f t="shared" ref="E188" si="369">I188+M188</f>
        <v>2027.20523078</v>
      </c>
      <c r="F188" s="89">
        <v>8628.1927429900006</v>
      </c>
      <c r="G188" s="89">
        <v>4054.9316844999998</v>
      </c>
      <c r="H188" s="89">
        <v>2583.52983331</v>
      </c>
      <c r="I188" s="89">
        <v>1989.7312251799999</v>
      </c>
      <c r="J188" s="89">
        <v>70.900358569999995</v>
      </c>
      <c r="K188" s="89">
        <v>0.90265656000000005</v>
      </c>
      <c r="L188" s="89">
        <v>32.523696409999999</v>
      </c>
      <c r="M188" s="89">
        <v>37.474005599999998</v>
      </c>
      <c r="N188" s="89"/>
      <c r="O188" s="89"/>
      <c r="P188" s="89"/>
      <c r="Q188" s="89"/>
    </row>
    <row r="189" spans="1:17">
      <c r="A189" s="62">
        <v>45962</v>
      </c>
      <c r="B189" s="89">
        <v>8872.7831341100009</v>
      </c>
      <c r="C189" s="89">
        <f t="shared" ref="C189" si="370">G189+K189</f>
        <v>4145.1850797299994</v>
      </c>
      <c r="D189" s="89">
        <f t="shared" ref="D189" si="371">H189+L189</f>
        <v>2664.5555257699998</v>
      </c>
      <c r="E189" s="89">
        <f t="shared" ref="E189" si="372">I189+M189</f>
        <v>2063.0425286099999</v>
      </c>
      <c r="F189" s="89">
        <v>8803.9294701399995</v>
      </c>
      <c r="G189" s="89">
        <v>4144.2707897199998</v>
      </c>
      <c r="H189" s="89">
        <v>2634.17200908</v>
      </c>
      <c r="I189" s="89">
        <v>2025.4866713399999</v>
      </c>
      <c r="J189" s="89">
        <v>68.853663969999999</v>
      </c>
      <c r="K189" s="89">
        <v>0.91429000999999999</v>
      </c>
      <c r="L189" s="89">
        <v>30.38351669</v>
      </c>
      <c r="M189" s="89">
        <v>37.555857269999997</v>
      </c>
      <c r="N189" s="89"/>
      <c r="O189" s="89"/>
      <c r="P189" s="89"/>
      <c r="Q189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8" t="s">
        <v>62</v>
      </c>
      <c r="B4" s="219"/>
      <c r="C4" s="83"/>
    </row>
    <row r="5" spans="1:703" ht="12.75" customHeight="1">
      <c r="A5" s="77" t="s">
        <v>231</v>
      </c>
    </row>
    <row r="6" spans="1:703" ht="12.75" customHeight="1">
      <c r="A6" s="220" t="s">
        <v>0</v>
      </c>
      <c r="B6" s="222" t="s">
        <v>1</v>
      </c>
      <c r="C6" s="224" t="s">
        <v>49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</row>
    <row r="7" spans="1:703" s="84" customFormat="1" ht="12.75" customHeight="1">
      <c r="A7" s="220"/>
      <c r="B7" s="222"/>
      <c r="C7" s="216" t="s">
        <v>171</v>
      </c>
      <c r="D7" s="216" t="s">
        <v>170</v>
      </c>
      <c r="E7" s="216" t="s">
        <v>46</v>
      </c>
      <c r="F7" s="216" t="s">
        <v>45</v>
      </c>
      <c r="G7" s="216" t="s">
        <v>44</v>
      </c>
      <c r="H7" s="216" t="s">
        <v>43</v>
      </c>
      <c r="I7" s="216" t="s">
        <v>42</v>
      </c>
      <c r="J7" s="216" t="s">
        <v>41</v>
      </c>
      <c r="K7" s="216" t="s">
        <v>40</v>
      </c>
      <c r="L7" s="216" t="s">
        <v>64</v>
      </c>
      <c r="M7" s="216" t="s">
        <v>257</v>
      </c>
      <c r="N7" s="216" t="s">
        <v>38</v>
      </c>
      <c r="O7" s="216" t="s">
        <v>37</v>
      </c>
      <c r="P7" s="216" t="s">
        <v>51</v>
      </c>
      <c r="Q7" s="216" t="s">
        <v>36</v>
      </c>
      <c r="R7" s="216" t="s">
        <v>35</v>
      </c>
      <c r="S7" s="216" t="s">
        <v>34</v>
      </c>
      <c r="T7" s="216" t="s">
        <v>33</v>
      </c>
    </row>
    <row r="8" spans="1:703" s="84" customFormat="1" ht="12.75" customHeight="1">
      <c r="A8" s="221"/>
      <c r="B8" s="223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3" s="84" customFormat="1" ht="65.25" customHeight="1">
      <c r="A9" s="221"/>
      <c r="B9" s="223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 hidden="1" outlineLevel="1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 hidden="1" outlineLevel="1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 hidden="1" outlineLevel="1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 hidden="1" outlineLevel="1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 hidden="1" outlineLevel="1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 hidden="1" outlineLevel="1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 hidden="1" outlineLevel="1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 hidden="1" outlineLevel="1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 hidden="1" outlineLevel="1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 hidden="1" outlineLevel="1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 hidden="1" outlineLevel="1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 hidden="1" outlineLevel="1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 hidden="1" outlineLevel="1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  <row r="170" spans="1:52" hidden="1" outlineLevel="1">
      <c r="A170" s="62">
        <v>45383</v>
      </c>
      <c r="B170" s="120">
        <v>9396.6338082000002</v>
      </c>
      <c r="C170" s="120">
        <v>4891.5795955499998</v>
      </c>
      <c r="D170" s="120">
        <v>60.981739580000003</v>
      </c>
      <c r="E170" s="120">
        <v>1893.0185482700001</v>
      </c>
      <c r="F170" s="120">
        <v>177.78220153999999</v>
      </c>
      <c r="G170" s="120">
        <v>0.20864521999999999</v>
      </c>
      <c r="H170" s="120">
        <v>54.49669188</v>
      </c>
      <c r="I170" s="120">
        <v>1762.09677665</v>
      </c>
      <c r="J170" s="120">
        <v>101.48024909</v>
      </c>
      <c r="K170" s="120">
        <v>2.0301324200000002</v>
      </c>
      <c r="L170" s="120">
        <v>16.681620970000001</v>
      </c>
      <c r="M170" s="120">
        <v>0</v>
      </c>
      <c r="N170" s="120">
        <v>350.93454926999999</v>
      </c>
      <c r="O170" s="120">
        <v>7.2425017599999997</v>
      </c>
      <c r="P170" s="120">
        <v>6.6395104099999998</v>
      </c>
      <c r="Q170" s="120">
        <v>4.3297591799999999</v>
      </c>
      <c r="R170" s="120">
        <v>66.813274820000004</v>
      </c>
      <c r="S170" s="120">
        <v>0</v>
      </c>
      <c r="T170" s="120">
        <v>0.31801159000000001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</row>
    <row r="171" spans="1:52" hidden="1" outlineLevel="1">
      <c r="A171" s="62">
        <v>45413</v>
      </c>
      <c r="B171" s="120">
        <v>9672.6641543799997</v>
      </c>
      <c r="C171" s="120">
        <v>5087.6599452999999</v>
      </c>
      <c r="D171" s="120">
        <v>60.49612235</v>
      </c>
      <c r="E171" s="120">
        <v>1934.6944379700001</v>
      </c>
      <c r="F171" s="120">
        <v>173.49789433000001</v>
      </c>
      <c r="G171" s="120">
        <v>3.2088789999999999E-2</v>
      </c>
      <c r="H171" s="120">
        <v>56.366904120000001</v>
      </c>
      <c r="I171" s="120">
        <v>1819.1542302600001</v>
      </c>
      <c r="J171" s="120">
        <v>95.276331589999998</v>
      </c>
      <c r="K171" s="120">
        <v>1.9267020399999999</v>
      </c>
      <c r="L171" s="120">
        <v>15.13027918</v>
      </c>
      <c r="M171" s="120">
        <v>0</v>
      </c>
      <c r="N171" s="120">
        <v>346.31396548999999</v>
      </c>
      <c r="O171" s="120">
        <v>6.73768894</v>
      </c>
      <c r="P171" s="120">
        <v>6.1442202999999997</v>
      </c>
      <c r="Q171" s="120">
        <v>3.6913589899999999</v>
      </c>
      <c r="R171" s="120">
        <v>65.229284120000003</v>
      </c>
      <c r="S171" s="120">
        <v>0</v>
      </c>
      <c r="T171" s="120">
        <v>0.31270060999999999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</row>
    <row r="172" spans="1:52" hidden="1" outlineLevel="1">
      <c r="A172" s="62">
        <v>45444</v>
      </c>
      <c r="B172" s="120">
        <v>9747.2863805699999</v>
      </c>
      <c r="C172" s="120">
        <v>5162.4214047699998</v>
      </c>
      <c r="D172" s="120">
        <v>59.683810719999997</v>
      </c>
      <c r="E172" s="120">
        <v>1876.96485747</v>
      </c>
      <c r="F172" s="120">
        <v>147.30825093000001</v>
      </c>
      <c r="G172" s="120">
        <v>0.16202933</v>
      </c>
      <c r="H172" s="120">
        <v>59.726564369999998</v>
      </c>
      <c r="I172" s="120">
        <v>1891.4854702499999</v>
      </c>
      <c r="J172" s="120">
        <v>92.636885370000002</v>
      </c>
      <c r="K172" s="120">
        <v>1.82948559</v>
      </c>
      <c r="L172" s="120">
        <v>14.72785328</v>
      </c>
      <c r="M172" s="120">
        <v>0</v>
      </c>
      <c r="N172" s="120">
        <v>341.05101101000002</v>
      </c>
      <c r="O172" s="120">
        <v>6.61069248</v>
      </c>
      <c r="P172" s="120">
        <v>6.1039884100000004</v>
      </c>
      <c r="Q172" s="120">
        <v>3.6864969400000001</v>
      </c>
      <c r="R172" s="120">
        <v>82.580884920000003</v>
      </c>
      <c r="S172" s="120">
        <v>0</v>
      </c>
      <c r="T172" s="120">
        <v>0.30669473000000003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</row>
    <row r="173" spans="1:52" hidden="1" outlineLevel="1">
      <c r="A173" s="62">
        <v>45474</v>
      </c>
      <c r="B173" s="120">
        <v>9945.72410614</v>
      </c>
      <c r="C173" s="120">
        <v>5077.9345675300001</v>
      </c>
      <c r="D173" s="120">
        <v>59.134481540000003</v>
      </c>
      <c r="E173" s="120">
        <v>2086.1656615799998</v>
      </c>
      <c r="F173" s="120">
        <v>127.20250734</v>
      </c>
      <c r="G173" s="120">
        <v>8.0895800000000007E-3</v>
      </c>
      <c r="H173" s="120">
        <v>65.094608519999994</v>
      </c>
      <c r="I173" s="120">
        <v>1987.4448291799999</v>
      </c>
      <c r="J173" s="120">
        <v>91.259270490000006</v>
      </c>
      <c r="K173" s="120">
        <v>1.72678917</v>
      </c>
      <c r="L173" s="120">
        <v>14.53855426</v>
      </c>
      <c r="M173" s="120">
        <v>0</v>
      </c>
      <c r="N173" s="120">
        <v>339.75990374000003</v>
      </c>
      <c r="O173" s="120">
        <v>6.4683498300000002</v>
      </c>
      <c r="P173" s="120">
        <v>5.5756672299999996</v>
      </c>
      <c r="Q173" s="120">
        <v>3.51668447</v>
      </c>
      <c r="R173" s="120">
        <v>79.593723760000003</v>
      </c>
      <c r="S173" s="120">
        <v>0</v>
      </c>
      <c r="T173" s="120">
        <v>0.30041792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</row>
    <row r="174" spans="1:52" hidden="1" outlineLevel="1">
      <c r="A174" s="62">
        <v>45505</v>
      </c>
      <c r="B174" s="120">
        <v>9978.2691489999997</v>
      </c>
      <c r="C174" s="120">
        <v>4871.82469743</v>
      </c>
      <c r="D174" s="120">
        <v>57.195853909999997</v>
      </c>
      <c r="E174" s="120">
        <v>2413.1134690899999</v>
      </c>
      <c r="F174" s="120">
        <v>124.79467447</v>
      </c>
      <c r="G174" s="120">
        <v>8.9912240000000004E-2</v>
      </c>
      <c r="H174" s="120">
        <v>88.102625399999994</v>
      </c>
      <c r="I174" s="120">
        <v>1911.9288226799999</v>
      </c>
      <c r="J174" s="120">
        <v>71.518836199999996</v>
      </c>
      <c r="K174" s="120">
        <v>1.62470267</v>
      </c>
      <c r="L174" s="120">
        <v>14.9849876</v>
      </c>
      <c r="M174" s="120">
        <v>0</v>
      </c>
      <c r="N174" s="120">
        <v>333.54439629000001</v>
      </c>
      <c r="O174" s="120">
        <v>1.6416687599999999</v>
      </c>
      <c r="P174" s="120">
        <v>5.2040269400000003</v>
      </c>
      <c r="Q174" s="120">
        <v>3.3377314400000002</v>
      </c>
      <c r="R174" s="120">
        <v>79.067290869999994</v>
      </c>
      <c r="S174" s="120">
        <v>0</v>
      </c>
      <c r="T174" s="120">
        <v>0.29545301000000002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</row>
    <row r="175" spans="1:52" hidden="1" outlineLevel="1">
      <c r="A175" s="62">
        <v>45536</v>
      </c>
      <c r="B175" s="120">
        <v>10482.25301778</v>
      </c>
      <c r="C175" s="120">
        <v>5119.3079813799995</v>
      </c>
      <c r="D175" s="120">
        <v>56.517663059999997</v>
      </c>
      <c r="E175" s="120">
        <v>2539.5911434599998</v>
      </c>
      <c r="F175" s="120">
        <v>130.71688485000001</v>
      </c>
      <c r="G175" s="120">
        <v>0.23332881</v>
      </c>
      <c r="H175" s="120">
        <v>110.11074571</v>
      </c>
      <c r="I175" s="120">
        <v>1970.54227197</v>
      </c>
      <c r="J175" s="120">
        <v>120.10311569</v>
      </c>
      <c r="K175" s="120">
        <v>1.5265544099999999</v>
      </c>
      <c r="L175" s="120">
        <v>14.23629899</v>
      </c>
      <c r="M175" s="120">
        <v>0</v>
      </c>
      <c r="N175" s="120">
        <v>332.04793704999997</v>
      </c>
      <c r="O175" s="120">
        <v>1.46143321</v>
      </c>
      <c r="P175" s="120">
        <v>4.6911853299999997</v>
      </c>
      <c r="Q175" s="120">
        <v>3.1984223300000001</v>
      </c>
      <c r="R175" s="120">
        <v>77.680237259999998</v>
      </c>
      <c r="S175" s="120">
        <v>0</v>
      </c>
      <c r="T175" s="120">
        <v>0.28781426999999998</v>
      </c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</row>
    <row r="176" spans="1:52" hidden="1" outlineLevel="1">
      <c r="A176" s="62">
        <v>45566</v>
      </c>
      <c r="B176" s="120">
        <v>10437.658213410001</v>
      </c>
      <c r="C176" s="120">
        <v>4941.7429322799999</v>
      </c>
      <c r="D176" s="120">
        <v>51.366937159999999</v>
      </c>
      <c r="E176" s="120">
        <v>2663.4765441499999</v>
      </c>
      <c r="F176" s="120">
        <v>98.084622289999999</v>
      </c>
      <c r="G176" s="120">
        <v>2.10282E-3</v>
      </c>
      <c r="H176" s="120">
        <v>104.52166869</v>
      </c>
      <c r="I176" s="120">
        <v>1969.2630680899999</v>
      </c>
      <c r="J176" s="120">
        <v>113.41897593</v>
      </c>
      <c r="K176" s="120">
        <v>1.42350866</v>
      </c>
      <c r="L176" s="120">
        <v>12.818363740000001</v>
      </c>
      <c r="M176" s="120">
        <v>0</v>
      </c>
      <c r="N176" s="120">
        <v>395.94354793000002</v>
      </c>
      <c r="O176" s="120">
        <v>1.29259189</v>
      </c>
      <c r="P176" s="120">
        <v>4.5623399500000001</v>
      </c>
      <c r="Q176" s="120">
        <v>3.0875657900000002</v>
      </c>
      <c r="R176" s="120">
        <v>76.373529120000001</v>
      </c>
      <c r="S176" s="120">
        <v>0</v>
      </c>
      <c r="T176" s="120">
        <v>0.27991492000000001</v>
      </c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</row>
    <row r="177" spans="1:52">
      <c r="A177" s="62">
        <v>45597</v>
      </c>
      <c r="B177" s="120">
        <v>10405.46374623</v>
      </c>
      <c r="C177" s="120">
        <v>4872.3648713100001</v>
      </c>
      <c r="D177" s="120">
        <v>47.716055310000002</v>
      </c>
      <c r="E177" s="120">
        <v>2683.0138643700002</v>
      </c>
      <c r="F177" s="120">
        <v>86.457108410000004</v>
      </c>
      <c r="G177" s="120">
        <v>0.53420882999999997</v>
      </c>
      <c r="H177" s="120">
        <v>101.03116691</v>
      </c>
      <c r="I177" s="120">
        <v>2002.0185856000001</v>
      </c>
      <c r="J177" s="120">
        <v>104.67531194</v>
      </c>
      <c r="K177" s="120">
        <v>1.33587554</v>
      </c>
      <c r="L177" s="120">
        <v>14.577961309999999</v>
      </c>
      <c r="M177" s="120">
        <v>0</v>
      </c>
      <c r="N177" s="120">
        <v>393.63376836999998</v>
      </c>
      <c r="O177" s="120">
        <v>11.15122021</v>
      </c>
      <c r="P177" s="120">
        <v>9.2655630900000006</v>
      </c>
      <c r="Q177" s="120">
        <v>2.9560922700000001</v>
      </c>
      <c r="R177" s="120">
        <v>74.497490970000001</v>
      </c>
      <c r="S177" s="120">
        <v>0</v>
      </c>
      <c r="T177" s="120">
        <v>0.23460179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</row>
    <row r="178" spans="1:52">
      <c r="A178" s="62">
        <v>45627</v>
      </c>
      <c r="B178" s="120">
        <v>11024.21343573</v>
      </c>
      <c r="C178" s="120">
        <v>4926.3729159499999</v>
      </c>
      <c r="D178" s="120">
        <v>42.955162950000002</v>
      </c>
      <c r="E178" s="120">
        <v>3189.6846579600001</v>
      </c>
      <c r="F178" s="120">
        <v>80.975999049999999</v>
      </c>
      <c r="G178" s="120">
        <v>0</v>
      </c>
      <c r="H178" s="120">
        <v>109.60702485</v>
      </c>
      <c r="I178" s="120">
        <v>2072.0833139800002</v>
      </c>
      <c r="J178" s="120">
        <v>102.69498658000001</v>
      </c>
      <c r="K178" s="120">
        <v>0.93496087999999999</v>
      </c>
      <c r="L178" s="120">
        <v>13.527401830000001</v>
      </c>
      <c r="M178" s="120">
        <v>0</v>
      </c>
      <c r="N178" s="120">
        <v>389.02452820000002</v>
      </c>
      <c r="O178" s="120">
        <v>10.981345490000001</v>
      </c>
      <c r="P178" s="120">
        <v>8.8464258099999995</v>
      </c>
      <c r="Q178" s="120">
        <v>2.8587794400000002</v>
      </c>
      <c r="R178" s="120">
        <v>73.434669560000003</v>
      </c>
      <c r="S178" s="120">
        <v>0</v>
      </c>
      <c r="T178" s="120">
        <v>0.2312632</v>
      </c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</row>
    <row r="179" spans="1:52">
      <c r="A179" s="62">
        <v>45658</v>
      </c>
      <c r="B179" s="120">
        <v>10896.23832425</v>
      </c>
      <c r="C179" s="120">
        <v>4876.1535624099997</v>
      </c>
      <c r="D179" s="120">
        <v>43.036872559999999</v>
      </c>
      <c r="E179" s="120">
        <v>3167.5442821800002</v>
      </c>
      <c r="F179" s="120">
        <v>73.246380569999999</v>
      </c>
      <c r="G179" s="120">
        <v>0</v>
      </c>
      <c r="H179" s="120">
        <v>104.98917585</v>
      </c>
      <c r="I179" s="120">
        <v>2028.5134860400001</v>
      </c>
      <c r="J179" s="120">
        <v>107.12520436</v>
      </c>
      <c r="K179" s="120">
        <v>0.87613242000000002</v>
      </c>
      <c r="L179" s="120">
        <v>12.85054059</v>
      </c>
      <c r="M179" s="120">
        <v>0</v>
      </c>
      <c r="N179" s="120">
        <v>386.09874796999998</v>
      </c>
      <c r="O179" s="120">
        <v>10.75613736</v>
      </c>
      <c r="P179" s="120">
        <v>8.8984757400000003</v>
      </c>
      <c r="Q179" s="120">
        <v>2.7349859799999998</v>
      </c>
      <c r="R179" s="120">
        <v>73.188186520000002</v>
      </c>
      <c r="S179" s="120">
        <v>0</v>
      </c>
      <c r="T179" s="120">
        <v>0.22615370000000001</v>
      </c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</row>
    <row r="180" spans="1:52">
      <c r="A180" s="62">
        <v>45689</v>
      </c>
      <c r="B180" s="120">
        <v>10859.90181356</v>
      </c>
      <c r="C180" s="120">
        <v>4722.5260894000003</v>
      </c>
      <c r="D180" s="120">
        <v>42.845538419999997</v>
      </c>
      <c r="E180" s="120">
        <v>3205.6703896399999</v>
      </c>
      <c r="F180" s="120">
        <v>68.197436710000005</v>
      </c>
      <c r="G180" s="120">
        <v>0.55651256999999998</v>
      </c>
      <c r="H180" s="120">
        <v>109.77961392</v>
      </c>
      <c r="I180" s="120">
        <v>2083.9456688199998</v>
      </c>
      <c r="J180" s="120">
        <v>107.9656062</v>
      </c>
      <c r="K180" s="120">
        <v>0.81034223999999999</v>
      </c>
      <c r="L180" s="120">
        <v>15.10940048</v>
      </c>
      <c r="M180" s="120">
        <v>0</v>
      </c>
      <c r="N180" s="120">
        <v>406.25921741000002</v>
      </c>
      <c r="O180" s="120">
        <v>11.162451430000001</v>
      </c>
      <c r="P180" s="120">
        <v>8.8783944399999992</v>
      </c>
      <c r="Q180" s="120">
        <v>4.9728682900000001</v>
      </c>
      <c r="R180" s="120">
        <v>71.000492170000001</v>
      </c>
      <c r="S180" s="120">
        <v>0</v>
      </c>
      <c r="T180" s="120">
        <v>0.22179141999999999</v>
      </c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</row>
    <row r="181" spans="1:52">
      <c r="A181" s="62">
        <v>45717</v>
      </c>
      <c r="B181" s="120">
        <v>11324.05769001</v>
      </c>
      <c r="C181" s="120">
        <v>5261.3910252100004</v>
      </c>
      <c r="D181" s="120">
        <v>36.48690362</v>
      </c>
      <c r="E181" s="120">
        <v>3041.4152335799999</v>
      </c>
      <c r="F181" s="120">
        <v>54.702261200000002</v>
      </c>
      <c r="G181" s="120">
        <v>0.89911611000000002</v>
      </c>
      <c r="H181" s="120">
        <v>120.07210759</v>
      </c>
      <c r="I181" s="120">
        <v>2153.3239483900002</v>
      </c>
      <c r="J181" s="120">
        <v>113.56283814</v>
      </c>
      <c r="K181" s="120">
        <v>0.29943841999999998</v>
      </c>
      <c r="L181" s="120">
        <v>14.232709549999999</v>
      </c>
      <c r="M181" s="120">
        <v>0</v>
      </c>
      <c r="N181" s="120">
        <v>405.76910300999998</v>
      </c>
      <c r="O181" s="120">
        <v>10.79687197</v>
      </c>
      <c r="P181" s="120">
        <v>9.1451787000000007</v>
      </c>
      <c r="Q181" s="120">
        <v>6.44374789</v>
      </c>
      <c r="R181" s="120">
        <v>95.301642749999999</v>
      </c>
      <c r="S181" s="120">
        <v>0</v>
      </c>
      <c r="T181" s="120">
        <v>0.21556388000000001</v>
      </c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</row>
    <row r="182" spans="1:52">
      <c r="A182" s="62">
        <v>45748</v>
      </c>
      <c r="B182" s="120">
        <v>11549.405406399999</v>
      </c>
      <c r="C182" s="120">
        <v>5416.4899607699999</v>
      </c>
      <c r="D182" s="120">
        <v>35.934605660000003</v>
      </c>
      <c r="E182" s="120">
        <v>3082.7484047500002</v>
      </c>
      <c r="F182" s="120">
        <v>54.489025779999999</v>
      </c>
      <c r="G182" s="120">
        <v>0.90488972000000001</v>
      </c>
      <c r="H182" s="120">
        <v>120.06016961</v>
      </c>
      <c r="I182" s="120">
        <v>2188.4160632100002</v>
      </c>
      <c r="J182" s="120">
        <v>104.13491335000001</v>
      </c>
      <c r="K182" s="120">
        <v>0.27988246</v>
      </c>
      <c r="L182" s="120">
        <v>14.48081427</v>
      </c>
      <c r="M182" s="120">
        <v>0</v>
      </c>
      <c r="N182" s="120">
        <v>409.92232560000002</v>
      </c>
      <c r="O182" s="120">
        <v>12.161116120000001</v>
      </c>
      <c r="P182" s="120">
        <v>9.4644850799999993</v>
      </c>
      <c r="Q182" s="120">
        <v>7.3852871699999998</v>
      </c>
      <c r="R182" s="120">
        <v>92.325294589999999</v>
      </c>
      <c r="S182" s="120">
        <v>0</v>
      </c>
      <c r="T182" s="120">
        <v>0.20816825999999999</v>
      </c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</row>
    <row r="183" spans="1:52">
      <c r="A183" s="62">
        <v>45778</v>
      </c>
      <c r="B183" s="120">
        <v>11876.84438649</v>
      </c>
      <c r="C183" s="120">
        <v>5617.6228780800002</v>
      </c>
      <c r="D183" s="120">
        <v>35.216923479999998</v>
      </c>
      <c r="E183" s="120">
        <v>3116.95539646</v>
      </c>
      <c r="F183" s="120">
        <v>52.554007640000002</v>
      </c>
      <c r="G183" s="120">
        <v>5.7144354100000001</v>
      </c>
      <c r="H183" s="120">
        <v>111.40097957</v>
      </c>
      <c r="I183" s="120">
        <v>2276.55630965</v>
      </c>
      <c r="J183" s="120">
        <v>105.63641977</v>
      </c>
      <c r="K183" s="120">
        <v>0.26605053000000001</v>
      </c>
      <c r="L183" s="120">
        <v>15.552963009999999</v>
      </c>
      <c r="M183" s="120">
        <v>0</v>
      </c>
      <c r="N183" s="120">
        <v>400.36845067000002</v>
      </c>
      <c r="O183" s="120">
        <v>12.54951758</v>
      </c>
      <c r="P183" s="120">
        <v>18.917591519999998</v>
      </c>
      <c r="Q183" s="120">
        <v>7.2987583699999998</v>
      </c>
      <c r="R183" s="120">
        <v>100.03116507</v>
      </c>
      <c r="S183" s="120">
        <v>0</v>
      </c>
      <c r="T183" s="120">
        <v>0.20253968</v>
      </c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</row>
    <row r="184" spans="1:52">
      <c r="A184" s="62">
        <v>45809</v>
      </c>
      <c r="B184" s="120">
        <v>12319.84172257</v>
      </c>
      <c r="C184" s="120">
        <v>5922.4120819399996</v>
      </c>
      <c r="D184" s="120">
        <v>34.84889802</v>
      </c>
      <c r="E184" s="120">
        <v>3085.2696280199998</v>
      </c>
      <c r="F184" s="120">
        <v>15.43931237</v>
      </c>
      <c r="G184" s="120">
        <v>28.57760515</v>
      </c>
      <c r="H184" s="120">
        <v>160.33301911000001</v>
      </c>
      <c r="I184" s="120">
        <v>2395.2536555699999</v>
      </c>
      <c r="J184" s="120">
        <v>96.584959810000001</v>
      </c>
      <c r="K184" s="120">
        <v>0.95283797999999997</v>
      </c>
      <c r="L184" s="120">
        <v>14.8678115</v>
      </c>
      <c r="M184" s="120">
        <v>0</v>
      </c>
      <c r="N184" s="120">
        <v>403.99745683999998</v>
      </c>
      <c r="O184" s="120">
        <v>12.174656219999999</v>
      </c>
      <c r="P184" s="120">
        <v>18.601504569999999</v>
      </c>
      <c r="Q184" s="120">
        <v>10.127152130000001</v>
      </c>
      <c r="R184" s="120">
        <v>120.20615745000001</v>
      </c>
      <c r="S184" s="120">
        <v>0</v>
      </c>
      <c r="T184" s="120">
        <v>0.19498589</v>
      </c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</row>
    <row r="185" spans="1:52">
      <c r="A185" s="62">
        <v>45839</v>
      </c>
      <c r="B185" s="120">
        <v>12928.58379805</v>
      </c>
      <c r="C185" s="120">
        <v>6065.2615734800002</v>
      </c>
      <c r="D185" s="120">
        <v>33.675354200000001</v>
      </c>
      <c r="E185" s="120">
        <v>3261.5724785500001</v>
      </c>
      <c r="F185" s="120">
        <v>20.047893689999999</v>
      </c>
      <c r="G185" s="120">
        <v>27.94319131</v>
      </c>
      <c r="H185" s="120">
        <v>156.13851729000001</v>
      </c>
      <c r="I185" s="120">
        <v>2487.67065138</v>
      </c>
      <c r="J185" s="120">
        <v>287.64782738999997</v>
      </c>
      <c r="K185" s="120">
        <v>0.70838970000000001</v>
      </c>
      <c r="L185" s="120">
        <v>17.990512280000001</v>
      </c>
      <c r="M185" s="120">
        <v>0</v>
      </c>
      <c r="N185" s="120">
        <v>408.19736813999998</v>
      </c>
      <c r="O185" s="120">
        <v>11.27813795</v>
      </c>
      <c r="P185" s="120">
        <v>20.82449639</v>
      </c>
      <c r="Q185" s="120">
        <v>8.6166054400000007</v>
      </c>
      <c r="R185" s="120">
        <v>120.82051898</v>
      </c>
      <c r="S185" s="120">
        <v>0</v>
      </c>
      <c r="T185" s="120">
        <v>0.19028187999999999</v>
      </c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</row>
    <row r="186" spans="1:52">
      <c r="A186" s="62">
        <v>45870</v>
      </c>
      <c r="B186" s="120">
        <v>13101.3198498</v>
      </c>
      <c r="C186" s="120">
        <v>6160.0670663999999</v>
      </c>
      <c r="D186" s="120">
        <v>51.4778114</v>
      </c>
      <c r="E186" s="120">
        <v>3264.0963721399999</v>
      </c>
      <c r="F186" s="120">
        <v>47.068796910000003</v>
      </c>
      <c r="G186" s="120">
        <v>26.93869712</v>
      </c>
      <c r="H186" s="120">
        <v>149.02796966</v>
      </c>
      <c r="I186" s="120">
        <v>2522.47060306</v>
      </c>
      <c r="J186" s="120">
        <v>291.44894429999999</v>
      </c>
      <c r="K186" s="120">
        <v>1.52693542</v>
      </c>
      <c r="L186" s="120">
        <v>17.29198529</v>
      </c>
      <c r="M186" s="120">
        <v>0</v>
      </c>
      <c r="N186" s="120">
        <v>413.73894209000002</v>
      </c>
      <c r="O186" s="120">
        <v>7.4698402899999996</v>
      </c>
      <c r="P186" s="120">
        <v>20.094359300000001</v>
      </c>
      <c r="Q186" s="120">
        <v>8.3954997000000002</v>
      </c>
      <c r="R186" s="120">
        <v>120.02210239</v>
      </c>
      <c r="S186" s="120">
        <v>0</v>
      </c>
      <c r="T186" s="120">
        <v>0.18392433</v>
      </c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</row>
    <row r="187" spans="1:52">
      <c r="A187" s="62">
        <v>45901</v>
      </c>
      <c r="B187" s="120">
        <v>13489.11293662</v>
      </c>
      <c r="C187" s="120">
        <v>6556.7459442199997</v>
      </c>
      <c r="D187" s="120">
        <v>50.874714230000002</v>
      </c>
      <c r="E187" s="120">
        <v>3333.4938306200002</v>
      </c>
      <c r="F187" s="120">
        <v>112.77668787</v>
      </c>
      <c r="G187" s="120">
        <v>27.475021989999998</v>
      </c>
      <c r="H187" s="120">
        <v>148.96715925000001</v>
      </c>
      <c r="I187" s="120">
        <v>2553.2951242899999</v>
      </c>
      <c r="J187" s="120">
        <v>99.614172429999996</v>
      </c>
      <c r="K187" s="120">
        <v>1.5077814199999999</v>
      </c>
      <c r="L187" s="120">
        <v>17.267567110000002</v>
      </c>
      <c r="M187" s="120">
        <v>0</v>
      </c>
      <c r="N187" s="120">
        <v>425.84264482999998</v>
      </c>
      <c r="O187" s="120">
        <v>7.27783318</v>
      </c>
      <c r="P187" s="120">
        <v>19.46780133</v>
      </c>
      <c r="Q187" s="120">
        <v>8.2089983699999998</v>
      </c>
      <c r="R187" s="120">
        <v>126.11878617000001</v>
      </c>
      <c r="S187" s="120">
        <v>0</v>
      </c>
      <c r="T187" s="120">
        <v>0.17886931</v>
      </c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</row>
    <row r="188" spans="1:52">
      <c r="A188" s="62">
        <v>45931</v>
      </c>
      <c r="B188" s="120">
        <v>13823.386345999999</v>
      </c>
      <c r="C188" s="120">
        <v>6641.3984697400001</v>
      </c>
      <c r="D188" s="120">
        <v>56.081720240000003</v>
      </c>
      <c r="E188" s="120">
        <v>3483.36771258</v>
      </c>
      <c r="F188" s="120">
        <v>122.62199673000001</v>
      </c>
      <c r="G188" s="120">
        <v>26.645899360000001</v>
      </c>
      <c r="H188" s="120">
        <v>157.50477666</v>
      </c>
      <c r="I188" s="120">
        <v>2590.0429605700001</v>
      </c>
      <c r="J188" s="120">
        <v>106.67858179</v>
      </c>
      <c r="K188" s="120">
        <v>1.4853270000000001</v>
      </c>
      <c r="L188" s="120">
        <v>17.022454750000001</v>
      </c>
      <c r="M188" s="120">
        <v>0</v>
      </c>
      <c r="N188" s="120">
        <v>442.70981389000002</v>
      </c>
      <c r="O188" s="120">
        <v>6.9737151500000003</v>
      </c>
      <c r="P188" s="120">
        <v>21.079595810000001</v>
      </c>
      <c r="Q188" s="120">
        <v>12.88588197</v>
      </c>
      <c r="R188" s="120">
        <v>136.71362511000001</v>
      </c>
      <c r="S188" s="120">
        <v>0</v>
      </c>
      <c r="T188" s="120">
        <v>0.17381464999999999</v>
      </c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</row>
    <row r="189" spans="1:52">
      <c r="A189" s="62">
        <v>45962</v>
      </c>
      <c r="B189" s="120">
        <v>13772.592677209999</v>
      </c>
      <c r="C189" s="120">
        <v>6637.1315018599998</v>
      </c>
      <c r="D189" s="120">
        <v>54.728578489999997</v>
      </c>
      <c r="E189" s="120">
        <v>3499.8312915299998</v>
      </c>
      <c r="F189" s="120">
        <v>133.71970264999999</v>
      </c>
      <c r="G189" s="120">
        <v>25.827167859999999</v>
      </c>
      <c r="H189" s="120">
        <v>78.916769450000004</v>
      </c>
      <c r="I189" s="120">
        <v>2594.2499392899999</v>
      </c>
      <c r="J189" s="120">
        <v>106.54239265</v>
      </c>
      <c r="K189" s="120">
        <v>3.7961964199999998</v>
      </c>
      <c r="L189" s="120">
        <v>18.951727559999998</v>
      </c>
      <c r="M189" s="120">
        <v>0</v>
      </c>
      <c r="N189" s="120">
        <v>437.71974516</v>
      </c>
      <c r="O189" s="120">
        <v>6.9705729500000002</v>
      </c>
      <c r="P189" s="120">
        <v>19.981403220000001</v>
      </c>
      <c r="Q189" s="120">
        <v>12.70403926</v>
      </c>
      <c r="R189" s="120">
        <v>141.35346358999999</v>
      </c>
      <c r="S189" s="120">
        <v>0</v>
      </c>
      <c r="T189" s="120">
        <v>0.16818527</v>
      </c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</row>
  </sheetData>
  <mergeCells count="22"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  <mergeCell ref="F7:F9"/>
    <mergeCell ref="P7:P9"/>
    <mergeCell ref="Q7:Q9"/>
    <mergeCell ref="N7:N9"/>
    <mergeCell ref="O7:O9"/>
    <mergeCell ref="M7:M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231</v>
      </c>
    </row>
    <row r="6" spans="1:20" s="78" customFormat="1">
      <c r="A6" s="227" t="s">
        <v>0</v>
      </c>
      <c r="B6" s="216" t="s">
        <v>1</v>
      </c>
      <c r="C6" s="216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54</v>
      </c>
      <c r="M6" s="228" t="s">
        <v>53</v>
      </c>
    </row>
    <row r="7" spans="1:20" s="78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 hidden="1" outlineLevel="1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 hidden="1" outlineLevel="1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 hidden="1" outlineLevel="1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 hidden="1" outlineLevel="1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 hidden="1" outlineLevel="1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 hidden="1" outlineLevel="1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 hidden="1" outlineLevel="1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 hidden="1" outlineLevel="1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 hidden="1" outlineLevel="1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 hidden="1" outlineLevel="1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 hidden="1" outlineLevel="1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 hidden="1" outlineLevel="1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 hidden="1" outlineLevel="1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  <row r="170" spans="1:20" hidden="1" outlineLevel="1">
      <c r="A170" s="62">
        <v>45383</v>
      </c>
      <c r="B170" s="120">
        <v>9396.6338082000002</v>
      </c>
      <c r="C170" s="167">
        <v>133.76845195999999</v>
      </c>
      <c r="D170" s="167">
        <v>77.380877089999998</v>
      </c>
      <c r="E170" s="167">
        <v>0</v>
      </c>
      <c r="F170" s="167">
        <v>74.409934340000007</v>
      </c>
      <c r="G170" s="167">
        <v>2.9709427499999999</v>
      </c>
      <c r="H170" s="167">
        <v>56.387574870000002</v>
      </c>
      <c r="I170" s="167">
        <v>0</v>
      </c>
      <c r="J170" s="167">
        <v>12.64183051</v>
      </c>
      <c r="K170" s="167">
        <v>43.745744360000003</v>
      </c>
      <c r="L170" s="167">
        <v>9262.8653562399995</v>
      </c>
      <c r="M170" s="167">
        <v>1309.3029853400001</v>
      </c>
      <c r="N170" s="120"/>
      <c r="O170" s="120"/>
      <c r="P170" s="120"/>
      <c r="Q170" s="120"/>
      <c r="R170" s="120"/>
      <c r="S170" s="120"/>
      <c r="T170" s="120"/>
    </row>
    <row r="171" spans="1:20" hidden="1" outlineLevel="1">
      <c r="A171" s="62">
        <v>45413</v>
      </c>
      <c r="B171" s="120">
        <v>9672.6641543799997</v>
      </c>
      <c r="C171" s="167">
        <v>128.69866549</v>
      </c>
      <c r="D171" s="167">
        <v>76.579868450000006</v>
      </c>
      <c r="E171" s="167">
        <v>0</v>
      </c>
      <c r="F171" s="167">
        <v>73.57812835</v>
      </c>
      <c r="G171" s="167">
        <v>3.0017401000000001</v>
      </c>
      <c r="H171" s="167">
        <v>52.118797039999997</v>
      </c>
      <c r="I171" s="167">
        <v>0</v>
      </c>
      <c r="J171" s="167">
        <v>11.689760529999999</v>
      </c>
      <c r="K171" s="167">
        <v>40.429036510000003</v>
      </c>
      <c r="L171" s="167">
        <v>9543.9654888900004</v>
      </c>
      <c r="M171" s="167">
        <v>1445.12361285</v>
      </c>
      <c r="N171" s="120"/>
      <c r="O171" s="120"/>
      <c r="P171" s="120"/>
      <c r="Q171" s="120"/>
      <c r="R171" s="120"/>
      <c r="S171" s="120"/>
      <c r="T171" s="120"/>
    </row>
    <row r="172" spans="1:20" hidden="1" outlineLevel="1">
      <c r="A172" s="62">
        <v>45444</v>
      </c>
      <c r="B172" s="120">
        <v>9747.2863805699999</v>
      </c>
      <c r="C172" s="167">
        <v>124.69861751000001</v>
      </c>
      <c r="D172" s="167">
        <v>75.969607109999998</v>
      </c>
      <c r="E172" s="167">
        <v>0</v>
      </c>
      <c r="F172" s="167">
        <v>72.950037809999998</v>
      </c>
      <c r="G172" s="167">
        <v>3.0195693000000001</v>
      </c>
      <c r="H172" s="167">
        <v>48.7290104</v>
      </c>
      <c r="I172" s="167">
        <v>0</v>
      </c>
      <c r="J172" s="167">
        <v>10.481911999999999</v>
      </c>
      <c r="K172" s="167">
        <v>38.247098399999999</v>
      </c>
      <c r="L172" s="167">
        <v>9622.5877630600007</v>
      </c>
      <c r="M172" s="167">
        <v>1630.4998674399999</v>
      </c>
      <c r="N172" s="120"/>
      <c r="O172" s="120"/>
      <c r="P172" s="120"/>
      <c r="Q172" s="120"/>
      <c r="R172" s="120"/>
      <c r="S172" s="120"/>
      <c r="T172" s="120"/>
    </row>
    <row r="173" spans="1:20" hidden="1" outlineLevel="1">
      <c r="A173" s="62">
        <v>45474</v>
      </c>
      <c r="B173" s="120">
        <v>9945.72410614</v>
      </c>
      <c r="C173" s="167">
        <v>111.97388730999999</v>
      </c>
      <c r="D173" s="167">
        <v>75.320006539999994</v>
      </c>
      <c r="E173" s="167">
        <v>0</v>
      </c>
      <c r="F173" s="167">
        <v>72.282848979999997</v>
      </c>
      <c r="G173" s="167">
        <v>3.0371575599999998</v>
      </c>
      <c r="H173" s="167">
        <v>36.653880770000001</v>
      </c>
      <c r="I173" s="167">
        <v>0</v>
      </c>
      <c r="J173" s="167">
        <v>1.2511315300000001</v>
      </c>
      <c r="K173" s="167">
        <v>35.402749239999999</v>
      </c>
      <c r="L173" s="167">
        <v>9833.7502188300004</v>
      </c>
      <c r="M173" s="167">
        <v>1687.8738398099999</v>
      </c>
      <c r="N173" s="120"/>
      <c r="O173" s="120"/>
      <c r="P173" s="120"/>
      <c r="Q173" s="120"/>
      <c r="R173" s="120"/>
      <c r="S173" s="120"/>
      <c r="T173" s="120"/>
    </row>
    <row r="174" spans="1:20" hidden="1" outlineLevel="1">
      <c r="A174" s="62">
        <v>45505</v>
      </c>
      <c r="B174" s="120">
        <v>9978.2691489999997</v>
      </c>
      <c r="C174" s="167">
        <v>109.76819157</v>
      </c>
      <c r="D174" s="167">
        <v>74.723602569999997</v>
      </c>
      <c r="E174" s="167">
        <v>0</v>
      </c>
      <c r="F174" s="167">
        <v>71.667713980000002</v>
      </c>
      <c r="G174" s="167">
        <v>3.0558885899999999</v>
      </c>
      <c r="H174" s="167">
        <v>35.044589000000002</v>
      </c>
      <c r="I174" s="167">
        <v>0</v>
      </c>
      <c r="J174" s="167">
        <v>0</v>
      </c>
      <c r="K174" s="167">
        <v>35.044589000000002</v>
      </c>
      <c r="L174" s="167">
        <v>9868.5009574300002</v>
      </c>
      <c r="M174" s="167">
        <v>1649.69437771</v>
      </c>
      <c r="N174" s="120"/>
      <c r="O174" s="120"/>
      <c r="P174" s="120"/>
      <c r="Q174" s="120"/>
      <c r="R174" s="120"/>
      <c r="S174" s="120"/>
      <c r="T174" s="120"/>
    </row>
    <row r="175" spans="1:20" hidden="1" outlineLevel="1">
      <c r="A175" s="62">
        <v>45536</v>
      </c>
      <c r="B175" s="120">
        <v>10482.25301778</v>
      </c>
      <c r="C175" s="167">
        <v>107.41459309</v>
      </c>
      <c r="D175" s="167">
        <v>74.04318705</v>
      </c>
      <c r="E175" s="167">
        <v>0</v>
      </c>
      <c r="F175" s="167">
        <v>71.005535690000002</v>
      </c>
      <c r="G175" s="167">
        <v>3.0376513599999999</v>
      </c>
      <c r="H175" s="167">
        <v>33.371406039999997</v>
      </c>
      <c r="I175" s="167">
        <v>0</v>
      </c>
      <c r="J175" s="167">
        <v>0</v>
      </c>
      <c r="K175" s="167">
        <v>33.371406039999997</v>
      </c>
      <c r="L175" s="167">
        <v>10374.83842469</v>
      </c>
      <c r="M175" s="167">
        <v>1424.7135025099999</v>
      </c>
      <c r="N175" s="120"/>
      <c r="O175" s="120"/>
      <c r="P175" s="120"/>
      <c r="Q175" s="120"/>
      <c r="R175" s="120"/>
      <c r="S175" s="120"/>
      <c r="T175" s="120"/>
    </row>
    <row r="176" spans="1:20" hidden="1" outlineLevel="1">
      <c r="A176" s="62">
        <v>45566</v>
      </c>
      <c r="B176" s="120">
        <v>10437.658213410001</v>
      </c>
      <c r="C176" s="167">
        <v>102.41386147999999</v>
      </c>
      <c r="D176" s="167">
        <v>73.300593910000003</v>
      </c>
      <c r="E176" s="167">
        <v>0</v>
      </c>
      <c r="F176" s="167">
        <v>70.33516084</v>
      </c>
      <c r="G176" s="167">
        <v>2.96543307</v>
      </c>
      <c r="H176" s="167">
        <v>29.113267570000001</v>
      </c>
      <c r="I176" s="167">
        <v>0</v>
      </c>
      <c r="J176" s="167">
        <v>0</v>
      </c>
      <c r="K176" s="167">
        <v>29.113267570000001</v>
      </c>
      <c r="L176" s="167">
        <v>10335.24435193</v>
      </c>
      <c r="M176" s="167">
        <v>1376.6602733</v>
      </c>
      <c r="N176" s="120"/>
      <c r="O176" s="120"/>
      <c r="P176" s="120"/>
      <c r="Q176" s="120"/>
      <c r="R176" s="120"/>
      <c r="S176" s="120"/>
      <c r="T176" s="120"/>
    </row>
    <row r="177" spans="1:20">
      <c r="A177" s="62">
        <v>45597</v>
      </c>
      <c r="B177" s="120">
        <v>10405.46374623</v>
      </c>
      <c r="C177" s="167">
        <v>104.12411594</v>
      </c>
      <c r="D177" s="167">
        <v>76.750469539999997</v>
      </c>
      <c r="E177" s="167">
        <v>0</v>
      </c>
      <c r="F177" s="167">
        <v>73.770095780000005</v>
      </c>
      <c r="G177" s="167">
        <v>2.98037376</v>
      </c>
      <c r="H177" s="167">
        <v>27.373646399999998</v>
      </c>
      <c r="I177" s="167">
        <v>0</v>
      </c>
      <c r="J177" s="167">
        <v>0</v>
      </c>
      <c r="K177" s="167">
        <v>27.373646399999998</v>
      </c>
      <c r="L177" s="167">
        <v>10301.33963029</v>
      </c>
      <c r="M177" s="167">
        <v>1551.40438032</v>
      </c>
      <c r="N177" s="120"/>
      <c r="O177" s="120"/>
      <c r="P177" s="120"/>
      <c r="Q177" s="120"/>
      <c r="R177" s="120"/>
      <c r="S177" s="120"/>
      <c r="T177" s="120"/>
    </row>
    <row r="178" spans="1:20">
      <c r="A178" s="62">
        <v>45627</v>
      </c>
      <c r="B178" s="120">
        <v>11024.21343573</v>
      </c>
      <c r="C178" s="167">
        <v>100.02189466999999</v>
      </c>
      <c r="D178" s="167">
        <v>75.027754160000001</v>
      </c>
      <c r="E178" s="167">
        <v>0</v>
      </c>
      <c r="F178" s="167">
        <v>72.031964099999996</v>
      </c>
      <c r="G178" s="167">
        <v>2.99579006</v>
      </c>
      <c r="H178" s="167">
        <v>24.994140510000001</v>
      </c>
      <c r="I178" s="167">
        <v>0</v>
      </c>
      <c r="J178" s="167">
        <v>0</v>
      </c>
      <c r="K178" s="167">
        <v>24.994140510000001</v>
      </c>
      <c r="L178" s="167">
        <v>10924.19154106</v>
      </c>
      <c r="M178" s="167">
        <v>1316.5500461199999</v>
      </c>
      <c r="N178" s="120"/>
      <c r="O178" s="120"/>
      <c r="P178" s="120"/>
      <c r="Q178" s="120"/>
      <c r="R178" s="120"/>
      <c r="S178" s="120"/>
      <c r="T178" s="120"/>
    </row>
    <row r="179" spans="1:20">
      <c r="A179" s="62">
        <v>45658</v>
      </c>
      <c r="B179" s="120">
        <v>10896.23832425</v>
      </c>
      <c r="C179" s="167">
        <v>94.616676870000006</v>
      </c>
      <c r="D179" s="167">
        <v>71.965993479999995</v>
      </c>
      <c r="E179" s="167">
        <v>0</v>
      </c>
      <c r="F179" s="167">
        <v>68.958103010000002</v>
      </c>
      <c r="G179" s="167">
        <v>3.00789047</v>
      </c>
      <c r="H179" s="167">
        <v>22.650683390000001</v>
      </c>
      <c r="I179" s="167">
        <v>0</v>
      </c>
      <c r="J179" s="167">
        <v>0</v>
      </c>
      <c r="K179" s="167">
        <v>22.650683390000001</v>
      </c>
      <c r="L179" s="167">
        <v>10801.62164738</v>
      </c>
      <c r="M179" s="167">
        <v>1175.9587079200001</v>
      </c>
      <c r="N179" s="120"/>
      <c r="O179" s="120"/>
      <c r="P179" s="120"/>
      <c r="Q179" s="120"/>
      <c r="R179" s="120"/>
      <c r="S179" s="120"/>
      <c r="T179" s="120"/>
    </row>
    <row r="180" spans="1:20">
      <c r="A180" s="62">
        <v>45689</v>
      </c>
      <c r="B180" s="120">
        <v>10859.90181356</v>
      </c>
      <c r="C180" s="167">
        <v>112.79835623</v>
      </c>
      <c r="D180" s="167">
        <v>91.04690986</v>
      </c>
      <c r="E180" s="167">
        <v>0</v>
      </c>
      <c r="F180" s="167">
        <v>88.069410169999998</v>
      </c>
      <c r="G180" s="167">
        <v>2.9774996900000001</v>
      </c>
      <c r="H180" s="167">
        <v>21.75144637</v>
      </c>
      <c r="I180" s="167">
        <v>0</v>
      </c>
      <c r="J180" s="167">
        <v>0</v>
      </c>
      <c r="K180" s="167">
        <v>21.75144637</v>
      </c>
      <c r="L180" s="167">
        <v>10747.10345733</v>
      </c>
      <c r="M180" s="167">
        <v>1329.72757172</v>
      </c>
      <c r="N180" s="120"/>
      <c r="O180" s="120"/>
      <c r="P180" s="120"/>
      <c r="Q180" s="120"/>
      <c r="R180" s="120"/>
      <c r="S180" s="120"/>
      <c r="T180" s="120"/>
    </row>
    <row r="181" spans="1:20">
      <c r="A181" s="62">
        <v>45717</v>
      </c>
      <c r="B181" s="120">
        <v>11324.05769001</v>
      </c>
      <c r="C181" s="167">
        <v>185.86713947999999</v>
      </c>
      <c r="D181" s="167">
        <v>166.76821072999999</v>
      </c>
      <c r="E181" s="167">
        <v>0</v>
      </c>
      <c r="F181" s="167">
        <v>148.58656332999999</v>
      </c>
      <c r="G181" s="167">
        <v>18.181647399999999</v>
      </c>
      <c r="H181" s="167">
        <v>19.098928749999999</v>
      </c>
      <c r="I181" s="167">
        <v>0</v>
      </c>
      <c r="J181" s="167">
        <v>0</v>
      </c>
      <c r="K181" s="167">
        <v>19.098928749999999</v>
      </c>
      <c r="L181" s="167">
        <v>11138.19055053</v>
      </c>
      <c r="M181" s="167">
        <v>1362.4715801299999</v>
      </c>
      <c r="N181" s="120"/>
      <c r="O181" s="120"/>
      <c r="P181" s="120"/>
      <c r="Q181" s="120"/>
      <c r="R181" s="120"/>
      <c r="S181" s="120"/>
      <c r="T181" s="120"/>
    </row>
    <row r="182" spans="1:20">
      <c r="A182" s="62">
        <v>45748</v>
      </c>
      <c r="B182" s="120">
        <v>11549.405406399999</v>
      </c>
      <c r="C182" s="167">
        <v>183.79694745</v>
      </c>
      <c r="D182" s="167">
        <v>165.84152508</v>
      </c>
      <c r="E182" s="167">
        <v>0</v>
      </c>
      <c r="F182" s="167">
        <v>147.55457444999999</v>
      </c>
      <c r="G182" s="167">
        <v>18.28695063</v>
      </c>
      <c r="H182" s="167">
        <v>17.955422370000001</v>
      </c>
      <c r="I182" s="167">
        <v>0</v>
      </c>
      <c r="J182" s="167">
        <v>0</v>
      </c>
      <c r="K182" s="167">
        <v>17.955422370000001</v>
      </c>
      <c r="L182" s="167">
        <v>11365.608458950001</v>
      </c>
      <c r="M182" s="167">
        <v>1546.6999714599999</v>
      </c>
      <c r="N182" s="120"/>
      <c r="O182" s="120"/>
      <c r="P182" s="120"/>
      <c r="Q182" s="120"/>
      <c r="R182" s="120"/>
      <c r="S182" s="120"/>
      <c r="T182" s="120"/>
    </row>
    <row r="183" spans="1:20">
      <c r="A183" s="62">
        <v>45778</v>
      </c>
      <c r="B183" s="120">
        <v>11876.84438649</v>
      </c>
      <c r="C183" s="167">
        <v>180.04226990000001</v>
      </c>
      <c r="D183" s="167">
        <v>165.18635850000001</v>
      </c>
      <c r="E183" s="167">
        <v>0</v>
      </c>
      <c r="F183" s="167">
        <v>146.77177485999999</v>
      </c>
      <c r="G183" s="167">
        <v>18.41458364</v>
      </c>
      <c r="H183" s="167">
        <v>14.8559114</v>
      </c>
      <c r="I183" s="167">
        <v>0</v>
      </c>
      <c r="J183" s="167">
        <v>0</v>
      </c>
      <c r="K183" s="167">
        <v>14.8559114</v>
      </c>
      <c r="L183" s="167">
        <v>11696.802116590001</v>
      </c>
      <c r="M183" s="167">
        <v>1432.67215788</v>
      </c>
      <c r="N183" s="120"/>
      <c r="O183" s="120"/>
      <c r="P183" s="120"/>
      <c r="Q183" s="120"/>
      <c r="R183" s="120"/>
      <c r="S183" s="120"/>
      <c r="T183" s="120"/>
    </row>
    <row r="184" spans="1:20">
      <c r="A184" s="62">
        <v>45809</v>
      </c>
      <c r="B184" s="120">
        <v>12319.84172257</v>
      </c>
      <c r="C184" s="167">
        <v>185.31240918</v>
      </c>
      <c r="D184" s="167">
        <v>175.02722320000001</v>
      </c>
      <c r="E184" s="167">
        <v>0</v>
      </c>
      <c r="F184" s="167">
        <v>146.26011192000001</v>
      </c>
      <c r="G184" s="167">
        <v>28.767111280000002</v>
      </c>
      <c r="H184" s="167">
        <v>10.28518598</v>
      </c>
      <c r="I184" s="167">
        <v>0</v>
      </c>
      <c r="J184" s="167">
        <v>0</v>
      </c>
      <c r="K184" s="167">
        <v>10.28518598</v>
      </c>
      <c r="L184" s="167">
        <v>12134.52931339</v>
      </c>
      <c r="M184" s="167">
        <v>1482.65327882</v>
      </c>
      <c r="N184" s="120"/>
      <c r="O184" s="120"/>
      <c r="P184" s="120"/>
      <c r="Q184" s="120"/>
      <c r="R184" s="120"/>
      <c r="S184" s="120"/>
      <c r="T184" s="120"/>
    </row>
    <row r="185" spans="1:20">
      <c r="A185" s="62">
        <v>45839</v>
      </c>
      <c r="B185" s="120">
        <v>12928.58379805</v>
      </c>
      <c r="C185" s="167">
        <v>176.80849244000001</v>
      </c>
      <c r="D185" s="167">
        <v>176.80849244000001</v>
      </c>
      <c r="E185" s="167">
        <v>0</v>
      </c>
      <c r="F185" s="167">
        <v>145.27286906</v>
      </c>
      <c r="G185" s="167">
        <v>31.535623380000001</v>
      </c>
      <c r="H185" s="167">
        <v>0</v>
      </c>
      <c r="I185" s="167">
        <v>0</v>
      </c>
      <c r="J185" s="167">
        <v>0</v>
      </c>
      <c r="K185" s="167">
        <v>0</v>
      </c>
      <c r="L185" s="167">
        <v>12751.775305609999</v>
      </c>
      <c r="M185" s="167">
        <v>1547.7445891699999</v>
      </c>
      <c r="N185" s="120"/>
      <c r="O185" s="120"/>
      <c r="P185" s="120"/>
      <c r="Q185" s="120"/>
      <c r="R185" s="120"/>
      <c r="S185" s="120"/>
      <c r="T185" s="120"/>
    </row>
    <row r="186" spans="1:20">
      <c r="A186" s="62">
        <v>45870</v>
      </c>
      <c r="B186" s="120">
        <v>13101.3198498</v>
      </c>
      <c r="C186" s="167">
        <v>187.96417973999999</v>
      </c>
      <c r="D186" s="167">
        <v>187.96417973999999</v>
      </c>
      <c r="E186" s="167">
        <v>0</v>
      </c>
      <c r="F186" s="167">
        <v>139.59385495999999</v>
      </c>
      <c r="G186" s="167">
        <v>48.370324779999997</v>
      </c>
      <c r="H186" s="167">
        <v>0</v>
      </c>
      <c r="I186" s="167">
        <v>0</v>
      </c>
      <c r="J186" s="167">
        <v>0</v>
      </c>
      <c r="K186" s="167">
        <v>0</v>
      </c>
      <c r="L186" s="167">
        <v>12913.35567006</v>
      </c>
      <c r="M186" s="167">
        <v>1532.31958975</v>
      </c>
      <c r="N186" s="120"/>
      <c r="O186" s="120"/>
      <c r="P186" s="120"/>
      <c r="Q186" s="120"/>
      <c r="R186" s="120"/>
      <c r="S186" s="120"/>
      <c r="T186" s="120"/>
    </row>
    <row r="187" spans="1:20">
      <c r="A187" s="62">
        <v>45901</v>
      </c>
      <c r="B187" s="120">
        <v>13489.11293662</v>
      </c>
      <c r="C187" s="167">
        <v>194.77511892999999</v>
      </c>
      <c r="D187" s="167">
        <v>194.77511892999999</v>
      </c>
      <c r="E187" s="167">
        <v>0</v>
      </c>
      <c r="F187" s="167">
        <v>139.49602227</v>
      </c>
      <c r="G187" s="167">
        <v>55.27909666</v>
      </c>
      <c r="H187" s="167">
        <v>0</v>
      </c>
      <c r="I187" s="167">
        <v>0</v>
      </c>
      <c r="J187" s="167">
        <v>0</v>
      </c>
      <c r="K187" s="167">
        <v>0</v>
      </c>
      <c r="L187" s="167">
        <v>13294.337817690001</v>
      </c>
      <c r="M187" s="167">
        <v>1468.71148659</v>
      </c>
      <c r="N187" s="120"/>
      <c r="O187" s="120"/>
      <c r="P187" s="120"/>
      <c r="Q187" s="120"/>
      <c r="R187" s="120"/>
      <c r="S187" s="120"/>
      <c r="T187" s="120"/>
    </row>
    <row r="188" spans="1:20">
      <c r="A188" s="62">
        <v>45931</v>
      </c>
      <c r="B188" s="120">
        <v>13823.386345999999</v>
      </c>
      <c r="C188" s="167">
        <v>203.20439906999999</v>
      </c>
      <c r="D188" s="167">
        <v>203.20439906999999</v>
      </c>
      <c r="E188" s="167">
        <v>0</v>
      </c>
      <c r="F188" s="167">
        <v>144.71679784</v>
      </c>
      <c r="G188" s="167">
        <v>58.487601230000003</v>
      </c>
      <c r="H188" s="167">
        <v>0</v>
      </c>
      <c r="I188" s="167">
        <v>0</v>
      </c>
      <c r="J188" s="167">
        <v>0</v>
      </c>
      <c r="K188" s="167">
        <v>0</v>
      </c>
      <c r="L188" s="167">
        <v>13620.181946930001</v>
      </c>
      <c r="M188" s="167">
        <v>1497.9271780199999</v>
      </c>
      <c r="N188" s="120"/>
      <c r="O188" s="120"/>
      <c r="P188" s="120"/>
      <c r="Q188" s="120"/>
      <c r="R188" s="120"/>
      <c r="S188" s="120"/>
      <c r="T188" s="120"/>
    </row>
    <row r="189" spans="1:20">
      <c r="A189" s="62">
        <v>45962</v>
      </c>
      <c r="B189" s="120">
        <v>13772.592677209999</v>
      </c>
      <c r="C189" s="167">
        <v>175.74537785999999</v>
      </c>
      <c r="D189" s="167">
        <v>175.74537785999999</v>
      </c>
      <c r="E189" s="167">
        <v>0</v>
      </c>
      <c r="F189" s="167">
        <v>116.09865606</v>
      </c>
      <c r="G189" s="167">
        <v>59.646721800000002</v>
      </c>
      <c r="H189" s="167">
        <v>0</v>
      </c>
      <c r="I189" s="167">
        <v>0</v>
      </c>
      <c r="J189" s="167">
        <v>0</v>
      </c>
      <c r="K189" s="167">
        <v>0</v>
      </c>
      <c r="L189" s="167">
        <v>13596.84729935</v>
      </c>
      <c r="M189" s="167">
        <v>1356.65455451</v>
      </c>
      <c r="N189" s="120"/>
      <c r="O189" s="120"/>
      <c r="P189" s="120"/>
      <c r="Q189" s="120"/>
      <c r="R189" s="120"/>
      <c r="S189" s="120"/>
      <c r="T189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8" t="s">
        <v>62</v>
      </c>
      <c r="B4" s="230"/>
      <c r="C4" s="230"/>
      <c r="L4" s="77"/>
      <c r="U4" s="77"/>
      <c r="V4" s="77"/>
    </row>
    <row r="5" spans="1:28" ht="12.75" customHeight="1">
      <c r="A5" s="77" t="s">
        <v>231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58</v>
      </c>
      <c r="V6" s="216" t="s">
        <v>53</v>
      </c>
    </row>
    <row r="7" spans="1:28" s="97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16"/>
      <c r="V8" s="216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 hidden="1" outlineLevel="1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 hidden="1" outlineLevel="1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 hidden="1" outlineLevel="1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 hidden="1" outlineLevel="1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 hidden="1" outlineLevel="1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 hidden="1" outlineLevel="1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 hidden="1" outlineLevel="1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 hidden="1" outlineLevel="1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 hidden="1" outlineLevel="1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 hidden="1" outlineLevel="1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 hidden="1" outlineLevel="1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 hidden="1" outlineLevel="1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 hidden="1" outlineLevel="1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  <row r="170" spans="1:28" hidden="1" outlineLevel="1">
      <c r="A170" s="62">
        <v>45383</v>
      </c>
      <c r="B170" s="120">
        <v>6045.9234608400002</v>
      </c>
      <c r="C170" s="120">
        <v>4482.2942261799999</v>
      </c>
      <c r="D170" s="120">
        <v>4434.0575397900002</v>
      </c>
      <c r="E170" s="120">
        <v>2771.4314309000001</v>
      </c>
      <c r="F170" s="120">
        <v>1239.6809266099999</v>
      </c>
      <c r="G170" s="120">
        <v>422.94518227999998</v>
      </c>
      <c r="H170" s="120">
        <v>48.236686390000003</v>
      </c>
      <c r="I170" s="120">
        <v>0.78872401000000003</v>
      </c>
      <c r="J170" s="120">
        <v>11.760709840000001</v>
      </c>
      <c r="K170" s="120">
        <v>35.687252540000003</v>
      </c>
      <c r="L170" s="120">
        <v>965.71363768000003</v>
      </c>
      <c r="M170" s="120">
        <v>926.25932950000004</v>
      </c>
      <c r="N170" s="120">
        <v>1.68816E-3</v>
      </c>
      <c r="O170" s="120">
        <v>6.2311906800000001</v>
      </c>
      <c r="P170" s="120">
        <v>920.02645066000002</v>
      </c>
      <c r="Q170" s="120">
        <v>39.454308179999998</v>
      </c>
      <c r="R170" s="120">
        <v>0</v>
      </c>
      <c r="S170" s="120">
        <v>0</v>
      </c>
      <c r="T170" s="120">
        <v>39.454308179999998</v>
      </c>
      <c r="U170" s="120">
        <v>597.91559698000003</v>
      </c>
      <c r="V170" s="120">
        <v>1092.6704592200001</v>
      </c>
      <c r="W170" s="120"/>
      <c r="X170" s="120"/>
      <c r="Y170" s="120"/>
      <c r="Z170" s="120"/>
      <c r="AA170" s="120"/>
      <c r="AB170" s="120"/>
    </row>
    <row r="171" spans="1:28" hidden="1" outlineLevel="1">
      <c r="A171" s="62">
        <v>45413</v>
      </c>
      <c r="B171" s="120">
        <v>6238.3115380400004</v>
      </c>
      <c r="C171" s="120">
        <v>4584.0486592200004</v>
      </c>
      <c r="D171" s="120">
        <v>4538.7515628000001</v>
      </c>
      <c r="E171" s="120">
        <v>2841.98450594</v>
      </c>
      <c r="F171" s="120">
        <v>1272.2688972399999</v>
      </c>
      <c r="G171" s="120">
        <v>424.49815962000002</v>
      </c>
      <c r="H171" s="120">
        <v>45.297096420000003</v>
      </c>
      <c r="I171" s="120">
        <v>0.73533243999999998</v>
      </c>
      <c r="J171" s="120">
        <v>8.1509882299999994</v>
      </c>
      <c r="K171" s="120">
        <v>36.410775749999999</v>
      </c>
      <c r="L171" s="120">
        <v>1031.503434</v>
      </c>
      <c r="M171" s="120">
        <v>991.60974543999998</v>
      </c>
      <c r="N171" s="120">
        <v>4.9069400000000003E-3</v>
      </c>
      <c r="O171" s="120">
        <v>8.43628657</v>
      </c>
      <c r="P171" s="120">
        <v>983.16855193000004</v>
      </c>
      <c r="Q171" s="120">
        <v>39.893688560000001</v>
      </c>
      <c r="R171" s="120">
        <v>0</v>
      </c>
      <c r="S171" s="120">
        <v>0</v>
      </c>
      <c r="T171" s="120">
        <v>39.893688560000001</v>
      </c>
      <c r="U171" s="120">
        <v>622.75944482</v>
      </c>
      <c r="V171" s="120">
        <v>1170.50799854</v>
      </c>
      <c r="W171" s="120"/>
      <c r="X171" s="120"/>
      <c r="Y171" s="120"/>
      <c r="Z171" s="120"/>
      <c r="AA171" s="120"/>
      <c r="AB171" s="120"/>
    </row>
    <row r="172" spans="1:28" hidden="1" outlineLevel="1">
      <c r="A172" s="62">
        <v>45444</v>
      </c>
      <c r="B172" s="120">
        <v>6398.9013167700004</v>
      </c>
      <c r="C172" s="120">
        <v>4677.7137714</v>
      </c>
      <c r="D172" s="120">
        <v>4632.2394750100002</v>
      </c>
      <c r="E172" s="120">
        <v>2904.08903031</v>
      </c>
      <c r="F172" s="120">
        <v>1305.6797872899999</v>
      </c>
      <c r="G172" s="120">
        <v>422.47065741</v>
      </c>
      <c r="H172" s="120">
        <v>45.474296389999999</v>
      </c>
      <c r="I172" s="120">
        <v>0.69758485999999997</v>
      </c>
      <c r="J172" s="120">
        <v>8.1902431500000006</v>
      </c>
      <c r="K172" s="120">
        <v>36.586468379999999</v>
      </c>
      <c r="L172" s="120">
        <v>1060.52312046</v>
      </c>
      <c r="M172" s="120">
        <v>1020.79637737</v>
      </c>
      <c r="N172" s="120">
        <v>2.7237199999999998E-3</v>
      </c>
      <c r="O172" s="120">
        <v>8.2456303299999991</v>
      </c>
      <c r="P172" s="120">
        <v>1012.54802332</v>
      </c>
      <c r="Q172" s="120">
        <v>39.726743089999999</v>
      </c>
      <c r="R172" s="120">
        <v>0</v>
      </c>
      <c r="S172" s="120">
        <v>0</v>
      </c>
      <c r="T172" s="120">
        <v>39.726743089999999</v>
      </c>
      <c r="U172" s="120">
        <v>660.66442490999998</v>
      </c>
      <c r="V172" s="120">
        <v>1196.77085876</v>
      </c>
      <c r="W172" s="120"/>
      <c r="X172" s="120"/>
      <c r="Y172" s="120"/>
      <c r="Z172" s="120"/>
      <c r="AA172" s="120"/>
      <c r="AB172" s="120"/>
    </row>
    <row r="173" spans="1:28" hidden="1" outlineLevel="1">
      <c r="A173" s="62">
        <v>45474</v>
      </c>
      <c r="B173" s="120">
        <v>6596.0515615599998</v>
      </c>
      <c r="C173" s="120">
        <v>4819.3134617899996</v>
      </c>
      <c r="D173" s="120">
        <v>4773.3600466500002</v>
      </c>
      <c r="E173" s="120">
        <v>3020.7815219099998</v>
      </c>
      <c r="F173" s="120">
        <v>1330.4275412100001</v>
      </c>
      <c r="G173" s="120">
        <v>422.15098353000002</v>
      </c>
      <c r="H173" s="120">
        <v>45.953415139999997</v>
      </c>
      <c r="I173" s="120">
        <v>0.78867452999999998</v>
      </c>
      <c r="J173" s="120">
        <v>8.2883648700000006</v>
      </c>
      <c r="K173" s="120">
        <v>36.87637574</v>
      </c>
      <c r="L173" s="120">
        <v>1108.4890954699999</v>
      </c>
      <c r="M173" s="120">
        <v>1068.6650675400001</v>
      </c>
      <c r="N173" s="120">
        <v>7.80111E-3</v>
      </c>
      <c r="O173" s="120">
        <v>8.0624838099999998</v>
      </c>
      <c r="P173" s="120">
        <v>1060.5947826199999</v>
      </c>
      <c r="Q173" s="120">
        <v>39.82402793</v>
      </c>
      <c r="R173" s="120">
        <v>0</v>
      </c>
      <c r="S173" s="120">
        <v>0</v>
      </c>
      <c r="T173" s="120">
        <v>39.82402793</v>
      </c>
      <c r="U173" s="120">
        <v>668.24900430000002</v>
      </c>
      <c r="V173" s="120">
        <v>1242.6560180700001</v>
      </c>
      <c r="W173" s="120"/>
      <c r="X173" s="120"/>
      <c r="Y173" s="120"/>
      <c r="Z173" s="120"/>
      <c r="AA173" s="120"/>
      <c r="AB173" s="120"/>
    </row>
    <row r="174" spans="1:28" hidden="1" outlineLevel="1">
      <c r="A174" s="62">
        <v>45505</v>
      </c>
      <c r="B174" s="120">
        <v>6783.6277783799997</v>
      </c>
      <c r="C174" s="120">
        <v>4971.1097544599997</v>
      </c>
      <c r="D174" s="120">
        <v>4924.96535399</v>
      </c>
      <c r="E174" s="120">
        <v>3090.7497788400001</v>
      </c>
      <c r="F174" s="120">
        <v>1412.0928036099999</v>
      </c>
      <c r="G174" s="120">
        <v>422.12277153999997</v>
      </c>
      <c r="H174" s="120">
        <v>46.144400470000001</v>
      </c>
      <c r="I174" s="120">
        <v>0.80261773000000003</v>
      </c>
      <c r="J174" s="120">
        <v>8.3238812499999995</v>
      </c>
      <c r="K174" s="120">
        <v>37.01790149</v>
      </c>
      <c r="L174" s="120">
        <v>1135.1472748399999</v>
      </c>
      <c r="M174" s="120">
        <v>1104.31708488</v>
      </c>
      <c r="N174" s="120">
        <v>0</v>
      </c>
      <c r="O174" s="120">
        <v>9.3861466100000008</v>
      </c>
      <c r="P174" s="120">
        <v>1094.9309382700001</v>
      </c>
      <c r="Q174" s="120">
        <v>30.830189959999998</v>
      </c>
      <c r="R174" s="120">
        <v>0</v>
      </c>
      <c r="S174" s="120">
        <v>0</v>
      </c>
      <c r="T174" s="120">
        <v>30.830189959999998</v>
      </c>
      <c r="U174" s="120">
        <v>677.37074908</v>
      </c>
      <c r="V174" s="120">
        <v>1272.5565986300001</v>
      </c>
      <c r="W174" s="120"/>
      <c r="X174" s="120"/>
      <c r="Y174" s="120"/>
      <c r="Z174" s="120"/>
      <c r="AA174" s="120"/>
      <c r="AB174" s="120"/>
    </row>
    <row r="175" spans="1:28" hidden="1" outlineLevel="1">
      <c r="A175" s="62">
        <v>45536</v>
      </c>
      <c r="B175" s="120">
        <v>6908.9010037099997</v>
      </c>
      <c r="C175" s="120">
        <v>5046.6526322700001</v>
      </c>
      <c r="D175" s="120">
        <v>5000.72636676</v>
      </c>
      <c r="E175" s="120">
        <v>3131.0659517499998</v>
      </c>
      <c r="F175" s="120">
        <v>1443.3908554499999</v>
      </c>
      <c r="G175" s="120">
        <v>426.26955956</v>
      </c>
      <c r="H175" s="120">
        <v>45.92626551</v>
      </c>
      <c r="I175" s="120">
        <v>0.77415491999999997</v>
      </c>
      <c r="J175" s="120">
        <v>8.3195951499999996</v>
      </c>
      <c r="K175" s="120">
        <v>36.832515440000002</v>
      </c>
      <c r="L175" s="120">
        <v>1164.4181245</v>
      </c>
      <c r="M175" s="120">
        <v>1134.0683833999999</v>
      </c>
      <c r="N175" s="120">
        <v>0</v>
      </c>
      <c r="O175" s="120">
        <v>9.1652050299999992</v>
      </c>
      <c r="P175" s="120">
        <v>1124.90317837</v>
      </c>
      <c r="Q175" s="120">
        <v>30.349741099999999</v>
      </c>
      <c r="R175" s="120">
        <v>0</v>
      </c>
      <c r="S175" s="120">
        <v>0</v>
      </c>
      <c r="T175" s="120">
        <v>30.349741099999999</v>
      </c>
      <c r="U175" s="120">
        <v>697.83024694000005</v>
      </c>
      <c r="V175" s="120">
        <v>1311.0128883899999</v>
      </c>
      <c r="W175" s="120"/>
      <c r="X175" s="120"/>
      <c r="Y175" s="120"/>
      <c r="Z175" s="120"/>
      <c r="AA175" s="120"/>
      <c r="AB175" s="120"/>
    </row>
    <row r="176" spans="1:28" hidden="1" outlineLevel="1">
      <c r="A176" s="62">
        <v>45566</v>
      </c>
      <c r="B176" s="120">
        <v>7034.1051165500003</v>
      </c>
      <c r="C176" s="120">
        <v>5123.4658038300004</v>
      </c>
      <c r="D176" s="120">
        <v>5089.0428198</v>
      </c>
      <c r="E176" s="120">
        <v>3198.7577068300002</v>
      </c>
      <c r="F176" s="120">
        <v>1468.16520191</v>
      </c>
      <c r="G176" s="120">
        <v>422.11991105999999</v>
      </c>
      <c r="H176" s="120">
        <v>34.422984030000002</v>
      </c>
      <c r="I176" s="120">
        <v>0.76991354999999995</v>
      </c>
      <c r="J176" s="120">
        <v>8.3369111199999999</v>
      </c>
      <c r="K176" s="120">
        <v>25.31615936</v>
      </c>
      <c r="L176" s="120">
        <v>1203.74888076</v>
      </c>
      <c r="M176" s="120">
        <v>1180.1012624699999</v>
      </c>
      <c r="N176" s="120">
        <v>8.2111550000000005E-2</v>
      </c>
      <c r="O176" s="120">
        <v>16.937824429999999</v>
      </c>
      <c r="P176" s="120">
        <v>1163.08132649</v>
      </c>
      <c r="Q176" s="120">
        <v>23.64761829</v>
      </c>
      <c r="R176" s="120">
        <v>0</v>
      </c>
      <c r="S176" s="120">
        <v>0</v>
      </c>
      <c r="T176" s="120">
        <v>23.64761829</v>
      </c>
      <c r="U176" s="120">
        <v>706.89043196</v>
      </c>
      <c r="V176" s="120">
        <v>1325.5839344999999</v>
      </c>
      <c r="W176" s="120"/>
      <c r="X176" s="120"/>
      <c r="Y176" s="120"/>
      <c r="Z176" s="120"/>
      <c r="AA176" s="120"/>
      <c r="AB176" s="120"/>
    </row>
    <row r="177" spans="1:28">
      <c r="A177" s="62">
        <v>45597</v>
      </c>
      <c r="B177" s="120">
        <v>7155.6057486099999</v>
      </c>
      <c r="C177" s="120">
        <v>5201.9922702599997</v>
      </c>
      <c r="D177" s="120">
        <v>5169.0951229700004</v>
      </c>
      <c r="E177" s="120">
        <v>3238.3044122000001</v>
      </c>
      <c r="F177" s="120">
        <v>1509.2259593399999</v>
      </c>
      <c r="G177" s="120">
        <v>421.56475143</v>
      </c>
      <c r="H177" s="120">
        <v>32.897147289999999</v>
      </c>
      <c r="I177" s="120">
        <v>0.76020335999999999</v>
      </c>
      <c r="J177" s="120">
        <v>7.8214460700000004</v>
      </c>
      <c r="K177" s="120">
        <v>24.315497860000001</v>
      </c>
      <c r="L177" s="120">
        <v>1222.81923267</v>
      </c>
      <c r="M177" s="120">
        <v>1200.3194384799999</v>
      </c>
      <c r="N177" s="120">
        <v>3.7767950000000002E-2</v>
      </c>
      <c r="O177" s="120">
        <v>16.72654812</v>
      </c>
      <c r="P177" s="120">
        <v>1183.55512241</v>
      </c>
      <c r="Q177" s="120">
        <v>22.499794189999999</v>
      </c>
      <c r="R177" s="120">
        <v>0</v>
      </c>
      <c r="S177" s="120">
        <v>0</v>
      </c>
      <c r="T177" s="120">
        <v>22.499794189999999</v>
      </c>
      <c r="U177" s="120">
        <v>730.79424568000002</v>
      </c>
      <c r="V177" s="120">
        <v>1345.26270174</v>
      </c>
      <c r="W177" s="120"/>
      <c r="X177" s="120"/>
      <c r="Y177" s="120"/>
      <c r="Z177" s="120"/>
      <c r="AA177" s="120"/>
      <c r="AB177" s="120"/>
    </row>
    <row r="178" spans="1:28">
      <c r="A178" s="62">
        <v>45627</v>
      </c>
      <c r="B178" s="120">
        <v>7182.2429981799996</v>
      </c>
      <c r="C178" s="120">
        <v>5186.0394795599996</v>
      </c>
      <c r="D178" s="120">
        <v>5153.13618916</v>
      </c>
      <c r="E178" s="120">
        <v>3207.9751016</v>
      </c>
      <c r="F178" s="120">
        <v>1526.4355959100001</v>
      </c>
      <c r="G178" s="120">
        <v>418.72549164999998</v>
      </c>
      <c r="H178" s="120">
        <v>32.903290400000003</v>
      </c>
      <c r="I178" s="120">
        <v>0.77194678000000005</v>
      </c>
      <c r="J178" s="120">
        <v>7.5672988500000002</v>
      </c>
      <c r="K178" s="120">
        <v>24.564044769999999</v>
      </c>
      <c r="L178" s="120">
        <v>1233.6101604</v>
      </c>
      <c r="M178" s="120">
        <v>1211.1533885199999</v>
      </c>
      <c r="N178" s="120">
        <v>2.7323130000000001E-2</v>
      </c>
      <c r="O178" s="120">
        <v>16.513069219999998</v>
      </c>
      <c r="P178" s="120">
        <v>1194.6129961700001</v>
      </c>
      <c r="Q178" s="120">
        <v>22.456771880000002</v>
      </c>
      <c r="R178" s="120">
        <v>0</v>
      </c>
      <c r="S178" s="120">
        <v>0</v>
      </c>
      <c r="T178" s="120">
        <v>22.456771880000002</v>
      </c>
      <c r="U178" s="120">
        <v>762.59335822000003</v>
      </c>
      <c r="V178" s="120">
        <v>1384.02187162</v>
      </c>
      <c r="W178" s="120"/>
      <c r="X178" s="120"/>
      <c r="Y178" s="120"/>
      <c r="Z178" s="120"/>
      <c r="AA178" s="120"/>
      <c r="AB178" s="120"/>
    </row>
    <row r="179" spans="1:28">
      <c r="A179" s="62">
        <v>45658</v>
      </c>
      <c r="B179" s="120">
        <v>7314.7239472800002</v>
      </c>
      <c r="C179" s="120">
        <v>5310.8723406299996</v>
      </c>
      <c r="D179" s="120">
        <v>5278.24331678</v>
      </c>
      <c r="E179" s="120">
        <v>3382.9816338000001</v>
      </c>
      <c r="F179" s="120">
        <v>1477.08537675</v>
      </c>
      <c r="G179" s="120">
        <v>418.17630623000002</v>
      </c>
      <c r="H179" s="120">
        <v>32.629023850000003</v>
      </c>
      <c r="I179" s="120">
        <v>0.75855127</v>
      </c>
      <c r="J179" s="120">
        <v>7.5262553299999997</v>
      </c>
      <c r="K179" s="120">
        <v>24.34421725</v>
      </c>
      <c r="L179" s="120">
        <v>1244.91096808</v>
      </c>
      <c r="M179" s="120">
        <v>1222.86054141</v>
      </c>
      <c r="N179" s="120">
        <v>8.6892990000000003E-2</v>
      </c>
      <c r="O179" s="120">
        <v>16.21600703</v>
      </c>
      <c r="P179" s="120">
        <v>1206.5576413900001</v>
      </c>
      <c r="Q179" s="120">
        <v>22.05042667</v>
      </c>
      <c r="R179" s="120">
        <v>0</v>
      </c>
      <c r="S179" s="120">
        <v>0</v>
      </c>
      <c r="T179" s="120">
        <v>22.05042667</v>
      </c>
      <c r="U179" s="120">
        <v>758.94063857000003</v>
      </c>
      <c r="V179" s="120">
        <v>1380.2992180900001</v>
      </c>
      <c r="W179" s="120"/>
      <c r="X179" s="120"/>
      <c r="Y179" s="120"/>
      <c r="Z179" s="120"/>
      <c r="AA179" s="120"/>
      <c r="AB179" s="120"/>
    </row>
    <row r="180" spans="1:28">
      <c r="A180" s="62">
        <v>45689</v>
      </c>
      <c r="B180" s="120">
        <v>7399.4057299899996</v>
      </c>
      <c r="C180" s="120">
        <v>5338.2429534800003</v>
      </c>
      <c r="D180" s="120">
        <v>5305.8552292300001</v>
      </c>
      <c r="E180" s="120">
        <v>3402.2330247999998</v>
      </c>
      <c r="F180" s="120">
        <v>1485.2759537500001</v>
      </c>
      <c r="G180" s="120">
        <v>418.34625068000003</v>
      </c>
      <c r="H180" s="120">
        <v>32.387724249999998</v>
      </c>
      <c r="I180" s="120">
        <v>0.78057814999999997</v>
      </c>
      <c r="J180" s="120">
        <v>7.4698466799999998</v>
      </c>
      <c r="K180" s="120">
        <v>24.137299420000002</v>
      </c>
      <c r="L180" s="120">
        <v>1263.29837045</v>
      </c>
      <c r="M180" s="120">
        <v>1241.71408621</v>
      </c>
      <c r="N180" s="120">
        <v>0.16638642000000001</v>
      </c>
      <c r="O180" s="120">
        <v>15.865413050000001</v>
      </c>
      <c r="P180" s="120">
        <v>1225.6822867400001</v>
      </c>
      <c r="Q180" s="120">
        <v>21.584284239999999</v>
      </c>
      <c r="R180" s="120">
        <v>0</v>
      </c>
      <c r="S180" s="120">
        <v>0</v>
      </c>
      <c r="T180" s="120">
        <v>21.584284239999999</v>
      </c>
      <c r="U180" s="120">
        <v>797.86440605999996</v>
      </c>
      <c r="V180" s="120">
        <v>1393.9589110899999</v>
      </c>
      <c r="W180" s="120"/>
      <c r="X180" s="120"/>
      <c r="Y180" s="120"/>
      <c r="Z180" s="120"/>
      <c r="AA180" s="120"/>
      <c r="AB180" s="120"/>
    </row>
    <row r="181" spans="1:28">
      <c r="A181" s="62">
        <v>45717</v>
      </c>
      <c r="B181" s="120">
        <v>7570.2657963600004</v>
      </c>
      <c r="C181" s="120">
        <v>5475.08365056</v>
      </c>
      <c r="D181" s="120">
        <v>5447.5054500400001</v>
      </c>
      <c r="E181" s="120">
        <v>3418.2492464100001</v>
      </c>
      <c r="F181" s="120">
        <v>1601.6669378399999</v>
      </c>
      <c r="G181" s="120">
        <v>427.58926579000001</v>
      </c>
      <c r="H181" s="120">
        <v>27.578200519999999</v>
      </c>
      <c r="I181" s="120">
        <v>0.79631043000000001</v>
      </c>
      <c r="J181" s="120">
        <v>7.4664051300000001</v>
      </c>
      <c r="K181" s="120">
        <v>19.315484959999999</v>
      </c>
      <c r="L181" s="120">
        <v>1269.3155294400001</v>
      </c>
      <c r="M181" s="120">
        <v>1248.5238714300001</v>
      </c>
      <c r="N181" s="120">
        <v>0.17957712000000001</v>
      </c>
      <c r="O181" s="120">
        <v>15.85183679</v>
      </c>
      <c r="P181" s="120">
        <v>1232.49245752</v>
      </c>
      <c r="Q181" s="120">
        <v>20.791658009999999</v>
      </c>
      <c r="R181" s="120">
        <v>0</v>
      </c>
      <c r="S181" s="120">
        <v>0</v>
      </c>
      <c r="T181" s="120">
        <v>20.791658009999999</v>
      </c>
      <c r="U181" s="120">
        <v>825.86661635999997</v>
      </c>
      <c r="V181" s="120">
        <v>1390.39753116</v>
      </c>
      <c r="W181" s="120"/>
      <c r="X181" s="120"/>
      <c r="Y181" s="120"/>
      <c r="Z181" s="120"/>
      <c r="AA181" s="120"/>
      <c r="AB181" s="120"/>
    </row>
    <row r="182" spans="1:28">
      <c r="A182" s="62">
        <v>45748</v>
      </c>
      <c r="B182" s="120">
        <v>7685.9360429600001</v>
      </c>
      <c r="C182" s="120">
        <v>5566.1413989399998</v>
      </c>
      <c r="D182" s="120">
        <v>5538.5241093499999</v>
      </c>
      <c r="E182" s="120">
        <v>3647.23247154</v>
      </c>
      <c r="F182" s="120">
        <v>1458.4361604200001</v>
      </c>
      <c r="G182" s="120">
        <v>432.85547738999998</v>
      </c>
      <c r="H182" s="120">
        <v>27.617289589999999</v>
      </c>
      <c r="I182" s="120">
        <v>0.82957104000000004</v>
      </c>
      <c r="J182" s="120">
        <v>7.4869793099999997</v>
      </c>
      <c r="K182" s="120">
        <v>19.300739239999999</v>
      </c>
      <c r="L182" s="120">
        <v>1283.36836214</v>
      </c>
      <c r="M182" s="120">
        <v>1263.4405664999999</v>
      </c>
      <c r="N182" s="120">
        <v>8.6907490000000004E-2</v>
      </c>
      <c r="O182" s="120">
        <v>15.543320380000001</v>
      </c>
      <c r="P182" s="120">
        <v>1247.8103386299999</v>
      </c>
      <c r="Q182" s="120">
        <v>19.927795639999999</v>
      </c>
      <c r="R182" s="120">
        <v>0</v>
      </c>
      <c r="S182" s="120">
        <v>0</v>
      </c>
      <c r="T182" s="120">
        <v>19.927795639999999</v>
      </c>
      <c r="U182" s="120">
        <v>836.42628188000003</v>
      </c>
      <c r="V182" s="120">
        <v>1306.4587985600001</v>
      </c>
      <c r="W182" s="120"/>
      <c r="X182" s="120"/>
      <c r="Y182" s="120"/>
      <c r="Z182" s="120"/>
      <c r="AA182" s="120"/>
      <c r="AB182" s="120"/>
    </row>
    <row r="183" spans="1:28">
      <c r="A183" s="62">
        <v>45778</v>
      </c>
      <c r="B183" s="120">
        <v>7868.6833658599999</v>
      </c>
      <c r="C183" s="120">
        <v>5711.8566246</v>
      </c>
      <c r="D183" s="120">
        <v>5684.2939553599999</v>
      </c>
      <c r="E183" s="120">
        <v>3747.7303398600002</v>
      </c>
      <c r="F183" s="120">
        <v>1497.8046877899999</v>
      </c>
      <c r="G183" s="120">
        <v>438.75892771000002</v>
      </c>
      <c r="H183" s="120">
        <v>27.562669240000002</v>
      </c>
      <c r="I183" s="120">
        <v>0.85519573999999998</v>
      </c>
      <c r="J183" s="120">
        <v>7.4780923599999998</v>
      </c>
      <c r="K183" s="120">
        <v>19.229381140000001</v>
      </c>
      <c r="L183" s="120">
        <v>1296.79737578</v>
      </c>
      <c r="M183" s="120">
        <v>1277.7760050500001</v>
      </c>
      <c r="N183" s="120">
        <v>2.111385E-2</v>
      </c>
      <c r="O183" s="120">
        <v>15.181898479999999</v>
      </c>
      <c r="P183" s="120">
        <v>1262.57299272</v>
      </c>
      <c r="Q183" s="120">
        <v>19.021370730000001</v>
      </c>
      <c r="R183" s="120">
        <v>0</v>
      </c>
      <c r="S183" s="120">
        <v>0</v>
      </c>
      <c r="T183" s="120">
        <v>19.021370730000001</v>
      </c>
      <c r="U183" s="120">
        <v>860.02936548000002</v>
      </c>
      <c r="V183" s="120">
        <v>1311.2102112299999</v>
      </c>
      <c r="W183" s="120"/>
      <c r="X183" s="120"/>
      <c r="Y183" s="120"/>
      <c r="Z183" s="120"/>
      <c r="AA183" s="120"/>
      <c r="AB183" s="120"/>
    </row>
    <row r="184" spans="1:28">
      <c r="A184" s="62">
        <v>45809</v>
      </c>
      <c r="B184" s="120">
        <v>8045.4819037400002</v>
      </c>
      <c r="C184" s="120">
        <v>5825.32361941</v>
      </c>
      <c r="D184" s="120">
        <v>5797.8883682599999</v>
      </c>
      <c r="E184" s="120">
        <v>3805.8686363500001</v>
      </c>
      <c r="F184" s="120">
        <v>1538.8029826300001</v>
      </c>
      <c r="G184" s="120">
        <v>453.21674927999999</v>
      </c>
      <c r="H184" s="120">
        <v>27.435251149999999</v>
      </c>
      <c r="I184" s="120">
        <v>0.87887053999999998</v>
      </c>
      <c r="J184" s="120">
        <v>7.5002526200000004</v>
      </c>
      <c r="K184" s="120">
        <v>19.05612799</v>
      </c>
      <c r="L184" s="120">
        <v>1327.77294196</v>
      </c>
      <c r="M184" s="120">
        <v>1308.8688953000001</v>
      </c>
      <c r="N184" s="120">
        <v>0.11003348</v>
      </c>
      <c r="O184" s="120">
        <v>14.64053097</v>
      </c>
      <c r="P184" s="120">
        <v>1294.1183308499999</v>
      </c>
      <c r="Q184" s="120">
        <v>18.904046659999999</v>
      </c>
      <c r="R184" s="120">
        <v>0</v>
      </c>
      <c r="S184" s="120">
        <v>0</v>
      </c>
      <c r="T184" s="120">
        <v>18.904046659999999</v>
      </c>
      <c r="U184" s="120">
        <v>892.38534236999999</v>
      </c>
      <c r="V184" s="120">
        <v>1371.9080352799999</v>
      </c>
      <c r="W184" s="120"/>
      <c r="X184" s="120"/>
      <c r="Y184" s="120"/>
      <c r="Z184" s="120"/>
      <c r="AA184" s="120"/>
      <c r="AB184" s="120"/>
    </row>
    <row r="185" spans="1:28">
      <c r="A185" s="62">
        <v>45839</v>
      </c>
      <c r="B185" s="120">
        <v>8270.6440977900002</v>
      </c>
      <c r="C185" s="120">
        <v>5960.77137253</v>
      </c>
      <c r="D185" s="120">
        <v>5933.4013557199996</v>
      </c>
      <c r="E185" s="120">
        <v>3897.1152461699999</v>
      </c>
      <c r="F185" s="120">
        <v>1567.0986692399999</v>
      </c>
      <c r="G185" s="120">
        <v>469.18744031</v>
      </c>
      <c r="H185" s="120">
        <v>27.370016809999999</v>
      </c>
      <c r="I185" s="120">
        <v>0.91352853999999994</v>
      </c>
      <c r="J185" s="120">
        <v>7.5197274099999998</v>
      </c>
      <c r="K185" s="120">
        <v>18.93676086</v>
      </c>
      <c r="L185" s="120">
        <v>1384.44316503</v>
      </c>
      <c r="M185" s="120">
        <v>1365.3819785600001</v>
      </c>
      <c r="N185" s="120">
        <v>0.11230246000000001</v>
      </c>
      <c r="O185" s="120">
        <v>14.366295149999999</v>
      </c>
      <c r="P185" s="120">
        <v>1350.9033809499999</v>
      </c>
      <c r="Q185" s="120">
        <v>19.061186469999999</v>
      </c>
      <c r="R185" s="120">
        <v>0</v>
      </c>
      <c r="S185" s="120">
        <v>0</v>
      </c>
      <c r="T185" s="120">
        <v>19.061186469999999</v>
      </c>
      <c r="U185" s="120">
        <v>925.42956022999999</v>
      </c>
      <c r="V185" s="120">
        <v>1455.5263585800001</v>
      </c>
      <c r="W185" s="120"/>
      <c r="X185" s="120"/>
      <c r="Y185" s="120"/>
      <c r="Z185" s="120"/>
      <c r="AA185" s="120"/>
      <c r="AB185" s="120"/>
    </row>
    <row r="186" spans="1:28">
      <c r="A186" s="62">
        <v>45870</v>
      </c>
      <c r="B186" s="120">
        <v>8483.0081533400007</v>
      </c>
      <c r="C186" s="120">
        <v>6109.6439786499996</v>
      </c>
      <c r="D186" s="120">
        <v>6083.0005810900002</v>
      </c>
      <c r="E186" s="120">
        <v>3996.6443422299999</v>
      </c>
      <c r="F186" s="120">
        <v>1600.20108061</v>
      </c>
      <c r="G186" s="120">
        <v>486.15515825</v>
      </c>
      <c r="H186" s="120">
        <v>26.64339756</v>
      </c>
      <c r="I186" s="120">
        <v>0.87299499999999997</v>
      </c>
      <c r="J186" s="120">
        <v>7.4302399299999999</v>
      </c>
      <c r="K186" s="120">
        <v>18.340162629999998</v>
      </c>
      <c r="L186" s="120">
        <v>1430.8857756</v>
      </c>
      <c r="M186" s="120">
        <v>1412.16536806</v>
      </c>
      <c r="N186" s="120">
        <v>8.224476E-2</v>
      </c>
      <c r="O186" s="120">
        <v>14.05916081</v>
      </c>
      <c r="P186" s="120">
        <v>1398.02396249</v>
      </c>
      <c r="Q186" s="120">
        <v>18.72040754</v>
      </c>
      <c r="R186" s="120">
        <v>0</v>
      </c>
      <c r="S186" s="120">
        <v>0</v>
      </c>
      <c r="T186" s="120">
        <v>18.72040754</v>
      </c>
      <c r="U186" s="120">
        <v>942.47839909000004</v>
      </c>
      <c r="V186" s="120">
        <v>1485.85690707</v>
      </c>
      <c r="W186" s="120"/>
      <c r="X186" s="120"/>
      <c r="Y186" s="120"/>
      <c r="Z186" s="120"/>
      <c r="AA186" s="120"/>
      <c r="AB186" s="120"/>
    </row>
    <row r="187" spans="1:28">
      <c r="A187" s="62">
        <v>45901</v>
      </c>
      <c r="B187" s="120">
        <v>8548.9364620899996</v>
      </c>
      <c r="C187" s="120">
        <v>6132.6550351400001</v>
      </c>
      <c r="D187" s="120">
        <v>6105.9734856599998</v>
      </c>
      <c r="E187" s="120">
        <v>3981.79813745</v>
      </c>
      <c r="F187" s="120">
        <v>1632.22005911</v>
      </c>
      <c r="G187" s="120">
        <v>491.95528910000002</v>
      </c>
      <c r="H187" s="120">
        <v>26.681549480000001</v>
      </c>
      <c r="I187" s="120">
        <v>0.88587426999999996</v>
      </c>
      <c r="J187" s="120">
        <v>7.4412565199999996</v>
      </c>
      <c r="K187" s="120">
        <v>18.354418689999999</v>
      </c>
      <c r="L187" s="120">
        <v>1455.92875127</v>
      </c>
      <c r="M187" s="120">
        <v>1437.3480050799999</v>
      </c>
      <c r="N187" s="120">
        <v>0.26128846</v>
      </c>
      <c r="O187" s="120">
        <v>13.35153826</v>
      </c>
      <c r="P187" s="120">
        <v>1423.73517836</v>
      </c>
      <c r="Q187" s="120">
        <v>18.580746189999999</v>
      </c>
      <c r="R187" s="120">
        <v>0</v>
      </c>
      <c r="S187" s="120">
        <v>0</v>
      </c>
      <c r="T187" s="120">
        <v>18.580746189999999</v>
      </c>
      <c r="U187" s="120">
        <v>960.35267567999995</v>
      </c>
      <c r="V187" s="120">
        <v>1529.2176540800001</v>
      </c>
      <c r="W187" s="120"/>
      <c r="X187" s="120"/>
      <c r="Y187" s="120"/>
      <c r="Z187" s="120"/>
      <c r="AA187" s="120"/>
      <c r="AB187" s="120"/>
    </row>
    <row r="188" spans="1:28">
      <c r="A188" s="62">
        <v>45931</v>
      </c>
      <c r="B188" s="120">
        <v>8699.0931015599999</v>
      </c>
      <c r="C188" s="120">
        <v>6187.91756102</v>
      </c>
      <c r="D188" s="120">
        <v>6160.9375208000001</v>
      </c>
      <c r="E188" s="120">
        <v>3995.0201441600002</v>
      </c>
      <c r="F188" s="120">
        <v>1670.2059051399999</v>
      </c>
      <c r="G188" s="120">
        <v>495.71147150000002</v>
      </c>
      <c r="H188" s="120">
        <v>26.980040219999999</v>
      </c>
      <c r="I188" s="120">
        <v>0.90265656000000005</v>
      </c>
      <c r="J188" s="120">
        <v>7.55565832</v>
      </c>
      <c r="K188" s="120">
        <v>18.52172534</v>
      </c>
      <c r="L188" s="120">
        <v>1495.87442274</v>
      </c>
      <c r="M188" s="120">
        <v>1476.92214248</v>
      </c>
      <c r="N188" s="120">
        <v>0.26545414000000001</v>
      </c>
      <c r="O188" s="120">
        <v>14.677009699999999</v>
      </c>
      <c r="P188" s="120">
        <v>1461.97967864</v>
      </c>
      <c r="Q188" s="120">
        <v>18.952280259999998</v>
      </c>
      <c r="R188" s="120">
        <v>0</v>
      </c>
      <c r="S188" s="120">
        <v>0</v>
      </c>
      <c r="T188" s="120">
        <v>18.952280259999998</v>
      </c>
      <c r="U188" s="120">
        <v>1015.3011178</v>
      </c>
      <c r="V188" s="120">
        <v>1558.4228423699999</v>
      </c>
      <c r="W188" s="120"/>
      <c r="X188" s="120"/>
      <c r="Y188" s="120"/>
      <c r="Z188" s="120"/>
      <c r="AA188" s="120"/>
      <c r="AB188" s="120"/>
    </row>
    <row r="189" spans="1:28">
      <c r="A189" s="62">
        <v>45962</v>
      </c>
      <c r="B189" s="120">
        <v>8872.7831341100009</v>
      </c>
      <c r="C189" s="120">
        <v>6327.8478255600003</v>
      </c>
      <c r="D189" s="120">
        <v>6300.73276541</v>
      </c>
      <c r="E189" s="120">
        <v>4079.2433435399998</v>
      </c>
      <c r="F189" s="120">
        <v>1714.13131529</v>
      </c>
      <c r="G189" s="120">
        <v>507.35810658000003</v>
      </c>
      <c r="H189" s="120">
        <v>27.115060150000001</v>
      </c>
      <c r="I189" s="120">
        <v>0.91429000999999999</v>
      </c>
      <c r="J189" s="120">
        <v>7.5948136799999997</v>
      </c>
      <c r="K189" s="120">
        <v>18.605956460000002</v>
      </c>
      <c r="L189" s="120">
        <v>1518.00287045</v>
      </c>
      <c r="M189" s="120">
        <v>1499.0529696399999</v>
      </c>
      <c r="N189" s="120">
        <v>0.10912349</v>
      </c>
      <c r="O189" s="120">
        <v>12.66586955</v>
      </c>
      <c r="P189" s="120">
        <v>1486.2779766000001</v>
      </c>
      <c r="Q189" s="120">
        <v>18.949900809999999</v>
      </c>
      <c r="R189" s="120">
        <v>0</v>
      </c>
      <c r="S189" s="120">
        <v>0</v>
      </c>
      <c r="T189" s="120">
        <v>18.949900809999999</v>
      </c>
      <c r="U189" s="120">
        <v>1026.9324380999999</v>
      </c>
      <c r="V189" s="120">
        <v>1351.5175333499999</v>
      </c>
      <c r="W189" s="120"/>
      <c r="X189" s="120"/>
      <c r="Y189" s="120"/>
      <c r="Z189" s="120"/>
      <c r="AA189" s="120"/>
      <c r="AB189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8" t="s">
        <v>62</v>
      </c>
      <c r="B4" s="230"/>
      <c r="C4" s="230"/>
      <c r="D4" s="230"/>
    </row>
    <row r="5" spans="1:22" ht="12.75" customHeight="1">
      <c r="A5" s="87" t="s">
        <v>231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 hidden="1" outlineLevel="1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 hidden="1" outlineLevel="1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 hidden="1" outlineLevel="1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 hidden="1" outlineLevel="1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 hidden="1" outlineLevel="1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 hidden="1" outlineLevel="1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 hidden="1" outlineLevel="1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 hidden="1" outlineLevel="1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 hidden="1" outlineLevel="1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 hidden="1" outlineLevel="1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 hidden="1" outlineLevel="1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 hidden="1" outlineLevel="1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 hidden="1" outlineLevel="1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  <row r="170" spans="1:22" hidden="1" outlineLevel="1">
      <c r="A170" s="62">
        <v>45383</v>
      </c>
      <c r="B170" s="121">
        <v>44867.92805984</v>
      </c>
      <c r="C170" s="94">
        <v>338.27187693999997</v>
      </c>
      <c r="D170" s="121">
        <v>110.19792443</v>
      </c>
      <c r="E170" s="121">
        <v>228.07395251</v>
      </c>
      <c r="F170" s="121">
        <v>1108.21567147</v>
      </c>
      <c r="G170" s="121">
        <v>947.26971608999997</v>
      </c>
      <c r="H170" s="121">
        <v>160.94595537999999</v>
      </c>
      <c r="I170" s="121">
        <v>15432.24138152</v>
      </c>
      <c r="J170" s="121">
        <v>1743.9440392399997</v>
      </c>
      <c r="K170" s="121">
        <v>13688.297342280001</v>
      </c>
      <c r="L170" s="121">
        <v>27989.199129910005</v>
      </c>
      <c r="M170" s="121">
        <v>26982.241333350001</v>
      </c>
      <c r="N170" s="121">
        <v>1006.95779656</v>
      </c>
      <c r="O170" s="121">
        <v>2.7690934700000001</v>
      </c>
      <c r="P170" s="121">
        <v>105.90005159999998</v>
      </c>
      <c r="Q170" s="94"/>
      <c r="R170" s="94"/>
      <c r="S170" s="94"/>
      <c r="T170" s="94"/>
      <c r="U170" s="94"/>
      <c r="V170" s="94"/>
    </row>
    <row r="171" spans="1:22" hidden="1" outlineLevel="1">
      <c r="A171" s="62">
        <v>45413</v>
      </c>
      <c r="B171" s="121">
        <v>45345.085116690003</v>
      </c>
      <c r="C171" s="94">
        <v>331.47501119000003</v>
      </c>
      <c r="D171" s="121">
        <v>102.31957416</v>
      </c>
      <c r="E171" s="121">
        <v>229.15543702999997</v>
      </c>
      <c r="F171" s="121">
        <v>1128.7046129400001</v>
      </c>
      <c r="G171" s="121">
        <v>955.25419538999995</v>
      </c>
      <c r="H171" s="121">
        <v>173.45041755</v>
      </c>
      <c r="I171" s="121">
        <v>15361.09672447</v>
      </c>
      <c r="J171" s="121">
        <v>1928.7767792899999</v>
      </c>
      <c r="K171" s="121">
        <v>13432.319945179999</v>
      </c>
      <c r="L171" s="121">
        <v>28523.808768089999</v>
      </c>
      <c r="M171" s="121">
        <v>27507.383765539998</v>
      </c>
      <c r="N171" s="121">
        <v>1016.4250025499999</v>
      </c>
      <c r="O171" s="121">
        <v>1.83431356</v>
      </c>
      <c r="P171" s="121">
        <v>98.202672930000006</v>
      </c>
      <c r="Q171" s="94"/>
      <c r="R171" s="94"/>
      <c r="S171" s="94"/>
      <c r="T171" s="94"/>
      <c r="U171" s="94"/>
      <c r="V171" s="94"/>
    </row>
    <row r="172" spans="1:22" hidden="1" outlineLevel="1">
      <c r="A172" s="62">
        <v>45444</v>
      </c>
      <c r="B172" s="121">
        <v>45014.63549714</v>
      </c>
      <c r="C172" s="94">
        <v>348.1396757</v>
      </c>
      <c r="D172" s="121">
        <v>112.61112696999999</v>
      </c>
      <c r="E172" s="121">
        <v>235.52854872999998</v>
      </c>
      <c r="F172" s="121">
        <v>1076.06934344</v>
      </c>
      <c r="G172" s="121">
        <v>897.63444665000009</v>
      </c>
      <c r="H172" s="121">
        <v>178.43489679000001</v>
      </c>
      <c r="I172" s="121">
        <v>14209.587111679999</v>
      </c>
      <c r="J172" s="121">
        <v>1305.1434550700001</v>
      </c>
      <c r="K172" s="121">
        <v>12904.443656609999</v>
      </c>
      <c r="L172" s="121">
        <v>29380.839366319997</v>
      </c>
      <c r="M172" s="121">
        <v>28377.172612620001</v>
      </c>
      <c r="N172" s="121">
        <v>1003.6667537</v>
      </c>
      <c r="O172" s="121">
        <v>-2.3736949699999998</v>
      </c>
      <c r="P172" s="121">
        <v>95.88619743000001</v>
      </c>
      <c r="Q172" s="94"/>
      <c r="R172" s="94"/>
      <c r="S172" s="94"/>
      <c r="T172" s="94"/>
      <c r="U172" s="94"/>
      <c r="V172" s="94"/>
    </row>
    <row r="173" spans="1:22" hidden="1" outlineLevel="1">
      <c r="A173" s="62">
        <v>45474</v>
      </c>
      <c r="B173" s="121">
        <v>45418.078900929999</v>
      </c>
      <c r="C173" s="94">
        <v>321.11658382000002</v>
      </c>
      <c r="D173" s="121">
        <v>94.721515580000002</v>
      </c>
      <c r="E173" s="121">
        <v>226.39506824</v>
      </c>
      <c r="F173" s="121">
        <v>1076.6283262100001</v>
      </c>
      <c r="G173" s="121">
        <v>901.82133981000004</v>
      </c>
      <c r="H173" s="121">
        <v>174.8069864</v>
      </c>
      <c r="I173" s="121">
        <v>14687.091280339999</v>
      </c>
      <c r="J173" s="121">
        <v>1240.1958633300001</v>
      </c>
      <c r="K173" s="121">
        <v>13446.895417010001</v>
      </c>
      <c r="L173" s="121">
        <v>29333.242710560004</v>
      </c>
      <c r="M173" s="121">
        <v>28322.963632729996</v>
      </c>
      <c r="N173" s="121">
        <v>1010.27907783</v>
      </c>
      <c r="O173" s="121">
        <v>3.1903894799999999</v>
      </c>
      <c r="P173" s="121">
        <v>91.912068660000003</v>
      </c>
      <c r="Q173" s="94"/>
      <c r="R173" s="94"/>
      <c r="S173" s="94"/>
      <c r="T173" s="94"/>
      <c r="U173" s="94"/>
      <c r="V173" s="94"/>
    </row>
    <row r="174" spans="1:22" hidden="1" outlineLevel="1">
      <c r="A174" s="62">
        <v>45505</v>
      </c>
      <c r="B174" s="121">
        <v>45086.680566950003</v>
      </c>
      <c r="C174" s="94">
        <v>294.22943799000001</v>
      </c>
      <c r="D174" s="121">
        <v>92.67445481</v>
      </c>
      <c r="E174" s="121">
        <v>201.55498317999999</v>
      </c>
      <c r="F174" s="121">
        <v>1112.04703017</v>
      </c>
      <c r="G174" s="121">
        <v>943.84327342000006</v>
      </c>
      <c r="H174" s="121">
        <v>168.20375675</v>
      </c>
      <c r="I174" s="121">
        <v>14095.84856864</v>
      </c>
      <c r="J174" s="121">
        <v>1329.0695930900001</v>
      </c>
      <c r="K174" s="121">
        <v>12766.77897555</v>
      </c>
      <c r="L174" s="121">
        <v>29584.555530149999</v>
      </c>
      <c r="M174" s="121">
        <v>28567.133677679994</v>
      </c>
      <c r="N174" s="121">
        <v>1017.4218524700001</v>
      </c>
      <c r="O174" s="121">
        <v>1.8820512700000001</v>
      </c>
      <c r="P174" s="121">
        <v>104.75848786</v>
      </c>
      <c r="Q174" s="94"/>
      <c r="R174" s="94"/>
      <c r="S174" s="94"/>
      <c r="T174" s="94"/>
      <c r="U174" s="94"/>
      <c r="V174" s="94"/>
    </row>
    <row r="175" spans="1:22" hidden="1" outlineLevel="1">
      <c r="A175" s="62">
        <v>45536</v>
      </c>
      <c r="B175" s="121">
        <v>44727.174508600001</v>
      </c>
      <c r="C175" s="94">
        <v>298.78070752000002</v>
      </c>
      <c r="D175" s="121">
        <v>106.31897395</v>
      </c>
      <c r="E175" s="121">
        <v>192.46173357000001</v>
      </c>
      <c r="F175" s="121">
        <v>1116.9175493499999</v>
      </c>
      <c r="G175" s="121">
        <v>949.32656068000006</v>
      </c>
      <c r="H175" s="121">
        <v>167.59098867</v>
      </c>
      <c r="I175" s="121">
        <v>13320.099894579998</v>
      </c>
      <c r="J175" s="121">
        <v>1296.9131079200001</v>
      </c>
      <c r="K175" s="121">
        <v>12023.186786660001</v>
      </c>
      <c r="L175" s="121">
        <v>29991.376357149999</v>
      </c>
      <c r="M175" s="121">
        <v>28945.064063600003</v>
      </c>
      <c r="N175" s="121">
        <v>1046.3122935499998</v>
      </c>
      <c r="O175" s="121">
        <v>12.51545511</v>
      </c>
      <c r="P175" s="121">
        <v>65.544445550000006</v>
      </c>
      <c r="Q175" s="94"/>
      <c r="R175" s="94"/>
      <c r="S175" s="94"/>
      <c r="T175" s="94"/>
      <c r="U175" s="94"/>
      <c r="V175" s="94"/>
    </row>
    <row r="176" spans="1:22" hidden="1" outlineLevel="1">
      <c r="A176" s="62">
        <v>45566</v>
      </c>
      <c r="B176" s="121">
        <v>45835.08004542</v>
      </c>
      <c r="C176" s="94">
        <v>280.44760861999998</v>
      </c>
      <c r="D176" s="121">
        <v>101.91787865000001</v>
      </c>
      <c r="E176" s="121">
        <v>178.52972997000001</v>
      </c>
      <c r="F176" s="121">
        <v>1117.07853961</v>
      </c>
      <c r="G176" s="121">
        <v>949.89736343999994</v>
      </c>
      <c r="H176" s="121">
        <v>167.18117617000001</v>
      </c>
      <c r="I176" s="121">
        <v>14279.885520040001</v>
      </c>
      <c r="J176" s="121">
        <v>1213.2727553899999</v>
      </c>
      <c r="K176" s="121">
        <v>13066.612764649999</v>
      </c>
      <c r="L176" s="121">
        <v>30157.668377150003</v>
      </c>
      <c r="M176" s="121">
        <v>29125.59933533</v>
      </c>
      <c r="N176" s="121">
        <v>1032.0690418199999</v>
      </c>
      <c r="O176" s="121">
        <v>1.7851947500000001</v>
      </c>
      <c r="P176" s="121">
        <v>56.383757650000007</v>
      </c>
      <c r="Q176" s="94"/>
      <c r="R176" s="94"/>
      <c r="S176" s="94"/>
      <c r="T176" s="94"/>
      <c r="U176" s="94"/>
      <c r="V176" s="94"/>
    </row>
    <row r="177" spans="1:22">
      <c r="A177" s="62">
        <v>45597</v>
      </c>
      <c r="B177" s="121">
        <v>46122.782771090002</v>
      </c>
      <c r="C177" s="94">
        <v>288.43390400999999</v>
      </c>
      <c r="D177" s="121">
        <v>102.62515934</v>
      </c>
      <c r="E177" s="121">
        <v>185.80874467000001</v>
      </c>
      <c r="F177" s="121">
        <v>1125.4693302000001</v>
      </c>
      <c r="G177" s="121">
        <v>965.18982334999998</v>
      </c>
      <c r="H177" s="121">
        <v>160.27950684999999</v>
      </c>
      <c r="I177" s="121">
        <v>14398.66435506</v>
      </c>
      <c r="J177" s="121">
        <v>1269.1265108699999</v>
      </c>
      <c r="K177" s="121">
        <v>13129.537844189999</v>
      </c>
      <c r="L177" s="121">
        <v>30310.21518182</v>
      </c>
      <c r="M177" s="121">
        <v>29345.892081260004</v>
      </c>
      <c r="N177" s="121">
        <v>964.32310055999994</v>
      </c>
      <c r="O177" s="121">
        <v>0.12502578</v>
      </c>
      <c r="P177" s="121">
        <v>48.547379230000004</v>
      </c>
      <c r="Q177" s="94"/>
      <c r="R177" s="94"/>
      <c r="S177" s="94"/>
      <c r="T177" s="94"/>
      <c r="U177" s="94"/>
      <c r="V177" s="94"/>
    </row>
    <row r="178" spans="1:22">
      <c r="A178" s="62">
        <v>45627</v>
      </c>
      <c r="B178" s="121">
        <v>47414.894291249999</v>
      </c>
      <c r="C178" s="94">
        <v>287.91858508000001</v>
      </c>
      <c r="D178" s="121">
        <v>107.26337893999998</v>
      </c>
      <c r="E178" s="121">
        <v>180.65520613999999</v>
      </c>
      <c r="F178" s="121">
        <v>1058.0015924700001</v>
      </c>
      <c r="G178" s="121">
        <v>994.36897848000001</v>
      </c>
      <c r="H178" s="121">
        <v>63.632613990000003</v>
      </c>
      <c r="I178" s="121">
        <v>14728.518802190001</v>
      </c>
      <c r="J178" s="121">
        <v>1265.23778926</v>
      </c>
      <c r="K178" s="121">
        <v>13463.281012930001</v>
      </c>
      <c r="L178" s="121">
        <v>31340.455311509999</v>
      </c>
      <c r="M178" s="121">
        <v>30385.505984529998</v>
      </c>
      <c r="N178" s="121">
        <v>954.94932698000002</v>
      </c>
      <c r="O178" s="121">
        <v>3.0567631099999999</v>
      </c>
      <c r="P178" s="121">
        <v>42.009659579999997</v>
      </c>
      <c r="Q178" s="94"/>
      <c r="R178" s="94"/>
      <c r="S178" s="94"/>
      <c r="T178" s="94"/>
      <c r="U178" s="94"/>
      <c r="V178" s="94"/>
    </row>
    <row r="179" spans="1:22">
      <c r="A179" s="62">
        <v>45658</v>
      </c>
      <c r="B179" s="121">
        <v>47086.096603010003</v>
      </c>
      <c r="C179" s="94">
        <v>274.50422474000004</v>
      </c>
      <c r="D179" s="121">
        <v>110.49715101</v>
      </c>
      <c r="E179" s="121">
        <v>164.00707373</v>
      </c>
      <c r="F179" s="121">
        <v>1002.68530071</v>
      </c>
      <c r="G179" s="121">
        <v>968.22998093000001</v>
      </c>
      <c r="H179" s="121">
        <v>34.455319779999996</v>
      </c>
      <c r="I179" s="121">
        <v>14542.2560495</v>
      </c>
      <c r="J179" s="121">
        <v>984.9453248599998</v>
      </c>
      <c r="K179" s="121">
        <v>13557.31072464</v>
      </c>
      <c r="L179" s="121">
        <v>31266.651028059994</v>
      </c>
      <c r="M179" s="121">
        <v>30345.313044760002</v>
      </c>
      <c r="N179" s="121">
        <v>921.33798330000002</v>
      </c>
      <c r="O179" s="121">
        <v>14.54243153</v>
      </c>
      <c r="P179" s="121">
        <v>46.996860079999998</v>
      </c>
      <c r="Q179" s="94"/>
      <c r="R179" s="94"/>
      <c r="S179" s="94"/>
      <c r="T179" s="94"/>
      <c r="U179" s="94"/>
      <c r="V179" s="94"/>
    </row>
    <row r="180" spans="1:22">
      <c r="A180" s="62">
        <v>45689</v>
      </c>
      <c r="B180" s="121">
        <v>47499.192142959997</v>
      </c>
      <c r="C180" s="94">
        <v>341.56106784999997</v>
      </c>
      <c r="D180" s="121">
        <v>108.83650732</v>
      </c>
      <c r="E180" s="121">
        <v>232.72456053000002</v>
      </c>
      <c r="F180" s="121">
        <v>1022.7554009899999</v>
      </c>
      <c r="G180" s="121">
        <v>965.08848618999991</v>
      </c>
      <c r="H180" s="121">
        <v>57.666914800000001</v>
      </c>
      <c r="I180" s="121">
        <v>14758.910327310001</v>
      </c>
      <c r="J180" s="121">
        <v>1208.21205721</v>
      </c>
      <c r="K180" s="121">
        <v>13550.698270099998</v>
      </c>
      <c r="L180" s="121">
        <v>31375.965346809997</v>
      </c>
      <c r="M180" s="121">
        <v>30383.74353602</v>
      </c>
      <c r="N180" s="121">
        <v>992.22181079000006</v>
      </c>
      <c r="O180" s="121">
        <v>7.9197383600000002</v>
      </c>
      <c r="P180" s="121">
        <v>42.869571329999999</v>
      </c>
      <c r="Q180" s="94"/>
      <c r="R180" s="94"/>
      <c r="S180" s="94"/>
      <c r="T180" s="94"/>
      <c r="U180" s="94"/>
      <c r="V180" s="94"/>
    </row>
    <row r="181" spans="1:22">
      <c r="A181" s="62">
        <v>45717</v>
      </c>
      <c r="B181" s="121">
        <v>48202.258513699999</v>
      </c>
      <c r="C181" s="94">
        <v>271.06779739999996</v>
      </c>
      <c r="D181" s="121">
        <v>107.77776017999999</v>
      </c>
      <c r="E181" s="121">
        <v>163.29003721999999</v>
      </c>
      <c r="F181" s="121">
        <v>998.00100333</v>
      </c>
      <c r="G181" s="121">
        <v>940.43097743999999</v>
      </c>
      <c r="H181" s="121">
        <v>57.570025889999997</v>
      </c>
      <c r="I181" s="121">
        <v>15742.7000137</v>
      </c>
      <c r="J181" s="121">
        <v>1143.1767002900001</v>
      </c>
      <c r="K181" s="121">
        <v>14599.523313409998</v>
      </c>
      <c r="L181" s="121">
        <v>31190.489699270001</v>
      </c>
      <c r="M181" s="121">
        <v>30213.71781763</v>
      </c>
      <c r="N181" s="121">
        <v>976.77188163999995</v>
      </c>
      <c r="O181" s="121">
        <v>3.5175437599999997</v>
      </c>
      <c r="P181" s="121">
        <v>42.267024309999996</v>
      </c>
      <c r="Q181" s="94"/>
      <c r="R181" s="94"/>
      <c r="S181" s="94"/>
      <c r="T181" s="94"/>
      <c r="U181" s="94"/>
      <c r="V181" s="94"/>
    </row>
    <row r="182" spans="1:22">
      <c r="A182" s="62">
        <v>45748</v>
      </c>
      <c r="B182" s="121">
        <v>48979.91622893</v>
      </c>
      <c r="C182" s="94">
        <v>276.52786421000002</v>
      </c>
      <c r="D182" s="121">
        <v>110.78301809</v>
      </c>
      <c r="E182" s="121">
        <v>165.74484612000001</v>
      </c>
      <c r="F182" s="121">
        <v>991.16321379999999</v>
      </c>
      <c r="G182" s="121">
        <v>932.28986165000003</v>
      </c>
      <c r="H182" s="121">
        <v>58.873352149999995</v>
      </c>
      <c r="I182" s="121">
        <v>15636.481402399999</v>
      </c>
      <c r="J182" s="121">
        <v>1223.8983031399998</v>
      </c>
      <c r="K182" s="121">
        <v>14412.583099259999</v>
      </c>
      <c r="L182" s="121">
        <v>32075.743748520003</v>
      </c>
      <c r="M182" s="121">
        <v>31023.192686509999</v>
      </c>
      <c r="N182" s="121">
        <v>1052.5510620100001</v>
      </c>
      <c r="O182" s="121">
        <v>4.11145213</v>
      </c>
      <c r="P182" s="121">
        <v>43.207807219999999</v>
      </c>
      <c r="Q182" s="94"/>
      <c r="R182" s="94"/>
      <c r="S182" s="94"/>
      <c r="T182" s="94"/>
      <c r="U182" s="94"/>
      <c r="V182" s="94"/>
    </row>
    <row r="183" spans="1:22">
      <c r="A183" s="62">
        <v>45778</v>
      </c>
      <c r="B183" s="121">
        <v>50118.862465849998</v>
      </c>
      <c r="C183" s="94">
        <v>270.28727090000001</v>
      </c>
      <c r="D183" s="121">
        <v>108.45960101999998</v>
      </c>
      <c r="E183" s="121">
        <v>161.82766988</v>
      </c>
      <c r="F183" s="121">
        <v>969.15757525000004</v>
      </c>
      <c r="G183" s="121">
        <v>910.03047956</v>
      </c>
      <c r="H183" s="121">
        <v>59.127095690000004</v>
      </c>
      <c r="I183" s="121">
        <v>16245.73912221</v>
      </c>
      <c r="J183" s="121">
        <v>1208.0087671900003</v>
      </c>
      <c r="K183" s="121">
        <v>15037.730355020001</v>
      </c>
      <c r="L183" s="121">
        <v>32633.67849749</v>
      </c>
      <c r="M183" s="121">
        <v>31535.695518289995</v>
      </c>
      <c r="N183" s="121">
        <v>1097.9829792</v>
      </c>
      <c r="O183" s="121">
        <v>-1.2898138299999999</v>
      </c>
      <c r="P183" s="121">
        <v>56.608476499999995</v>
      </c>
      <c r="Q183" s="94"/>
      <c r="R183" s="94"/>
      <c r="S183" s="94"/>
      <c r="T183" s="94"/>
      <c r="U183" s="94"/>
      <c r="V183" s="94"/>
    </row>
    <row r="184" spans="1:22">
      <c r="A184" s="62">
        <v>45809</v>
      </c>
      <c r="B184" s="121">
        <v>51159.037607099999</v>
      </c>
      <c r="C184" s="94">
        <v>264.99724182</v>
      </c>
      <c r="D184" s="121">
        <v>110.6622431</v>
      </c>
      <c r="E184" s="121">
        <v>154.33499872000002</v>
      </c>
      <c r="F184" s="121">
        <v>932.40531782999994</v>
      </c>
      <c r="G184" s="121">
        <v>876.75627502999998</v>
      </c>
      <c r="H184" s="121">
        <v>55.649042799999997</v>
      </c>
      <c r="I184" s="121">
        <v>16210.662136930003</v>
      </c>
      <c r="J184" s="121">
        <v>1244.0114668199999</v>
      </c>
      <c r="K184" s="121">
        <v>14966.650670109999</v>
      </c>
      <c r="L184" s="121">
        <v>33750.972910520002</v>
      </c>
      <c r="M184" s="121">
        <v>32700.193267219998</v>
      </c>
      <c r="N184" s="121">
        <v>1050.7796433000001</v>
      </c>
      <c r="O184" s="121">
        <v>5.16193875</v>
      </c>
      <c r="P184" s="121">
        <v>46.314587320000001</v>
      </c>
      <c r="Q184" s="94"/>
      <c r="R184" s="94"/>
      <c r="S184" s="94"/>
      <c r="T184" s="94"/>
      <c r="U184" s="94"/>
      <c r="V184" s="94"/>
    </row>
    <row r="185" spans="1:22">
      <c r="A185" s="62">
        <v>45839</v>
      </c>
      <c r="B185" s="121">
        <v>50047.702174329999</v>
      </c>
      <c r="C185" s="94">
        <v>283.32529877000002</v>
      </c>
      <c r="D185" s="121">
        <v>106.51450471000001</v>
      </c>
      <c r="E185" s="121">
        <v>176.81079406000001</v>
      </c>
      <c r="F185" s="121">
        <v>929.56557048000013</v>
      </c>
      <c r="G185" s="121">
        <v>877.32409734000009</v>
      </c>
      <c r="H185" s="121">
        <v>52.241473140000004</v>
      </c>
      <c r="I185" s="121">
        <v>15458.368388589999</v>
      </c>
      <c r="J185" s="121">
        <v>1157.8248108599998</v>
      </c>
      <c r="K185" s="121">
        <v>14300.543577729999</v>
      </c>
      <c r="L185" s="121">
        <v>33376.442916489999</v>
      </c>
      <c r="M185" s="121">
        <v>32345.348684109998</v>
      </c>
      <c r="N185" s="121">
        <v>1031.09423238</v>
      </c>
      <c r="O185" s="121">
        <v>3.8305485300000002</v>
      </c>
      <c r="P185" s="121">
        <v>41.553969420000001</v>
      </c>
      <c r="Q185" s="94"/>
      <c r="R185" s="94"/>
      <c r="S185" s="94"/>
      <c r="T185" s="94"/>
      <c r="U185" s="94"/>
      <c r="V185" s="94"/>
    </row>
    <row r="186" spans="1:22">
      <c r="A186" s="62">
        <v>45870</v>
      </c>
      <c r="B186" s="121">
        <v>51548.311945629997</v>
      </c>
      <c r="C186" s="94">
        <v>301.97012126999999</v>
      </c>
      <c r="D186" s="121">
        <v>104.70934457999999</v>
      </c>
      <c r="E186" s="121">
        <v>197.26077669</v>
      </c>
      <c r="F186" s="121">
        <v>913.48659924999993</v>
      </c>
      <c r="G186" s="121">
        <v>869.24154757999997</v>
      </c>
      <c r="H186" s="121">
        <v>44.245051669999995</v>
      </c>
      <c r="I186" s="121">
        <v>15842.030514170001</v>
      </c>
      <c r="J186" s="121">
        <v>1132.0628391499997</v>
      </c>
      <c r="K186" s="121">
        <v>14709.967675020001</v>
      </c>
      <c r="L186" s="121">
        <v>34490.824710939996</v>
      </c>
      <c r="M186" s="121">
        <v>33457.627753759996</v>
      </c>
      <c r="N186" s="121">
        <v>1033.19695718</v>
      </c>
      <c r="O186" s="121">
        <v>-7.1842644099999999</v>
      </c>
      <c r="P186" s="121">
        <v>50.66780395</v>
      </c>
      <c r="Q186" s="94"/>
      <c r="R186" s="94"/>
      <c r="S186" s="94"/>
      <c r="T186" s="94"/>
      <c r="U186" s="94"/>
      <c r="V186" s="94"/>
    </row>
    <row r="187" spans="1:22">
      <c r="A187" s="62">
        <v>45901</v>
      </c>
      <c r="B187" s="121">
        <v>52359.900464910002</v>
      </c>
      <c r="C187" s="94">
        <v>314.54899104999998</v>
      </c>
      <c r="D187" s="121">
        <v>110.05751608</v>
      </c>
      <c r="E187" s="121">
        <v>204.49147497000001</v>
      </c>
      <c r="F187" s="121">
        <v>914.47104080999998</v>
      </c>
      <c r="G187" s="121">
        <v>866.99167231000001</v>
      </c>
      <c r="H187" s="121">
        <v>47.4793685</v>
      </c>
      <c r="I187" s="121">
        <v>15981.745881529998</v>
      </c>
      <c r="J187" s="121">
        <v>1349.8594803800002</v>
      </c>
      <c r="K187" s="121">
        <v>14631.886401150001</v>
      </c>
      <c r="L187" s="121">
        <v>35149.134551520001</v>
      </c>
      <c r="M187" s="121">
        <v>34117.179550879999</v>
      </c>
      <c r="N187" s="121">
        <v>1031.95500064</v>
      </c>
      <c r="O187" s="121">
        <v>4.4338148100000003</v>
      </c>
      <c r="P187" s="121">
        <v>51.629826289999997</v>
      </c>
      <c r="Q187" s="94"/>
      <c r="R187" s="94"/>
      <c r="S187" s="94"/>
      <c r="T187" s="94"/>
      <c r="U187" s="94"/>
      <c r="V187" s="94"/>
    </row>
    <row r="188" spans="1:22">
      <c r="A188" s="62">
        <v>45931</v>
      </c>
      <c r="B188" s="121">
        <v>52619.262940339999</v>
      </c>
      <c r="C188" s="94">
        <v>265.94475691000002</v>
      </c>
      <c r="D188" s="121">
        <v>107.88263452999999</v>
      </c>
      <c r="E188" s="121">
        <v>158.06212238000001</v>
      </c>
      <c r="F188" s="121">
        <v>933.05012772999999</v>
      </c>
      <c r="G188" s="121">
        <v>885.13642455000002</v>
      </c>
      <c r="H188" s="121">
        <v>47.913703179999999</v>
      </c>
      <c r="I188" s="121">
        <v>16417.656600509999</v>
      </c>
      <c r="J188" s="121">
        <v>1485.6959167799998</v>
      </c>
      <c r="K188" s="121">
        <v>14931.96068373</v>
      </c>
      <c r="L188" s="121">
        <v>35002.611455190003</v>
      </c>
      <c r="M188" s="121">
        <v>33974.53086282</v>
      </c>
      <c r="N188" s="121">
        <v>1028.08059237</v>
      </c>
      <c r="O188" s="121">
        <v>7.7733427300000004</v>
      </c>
      <c r="P188" s="121">
        <v>50.187154460000002</v>
      </c>
      <c r="Q188" s="94"/>
      <c r="R188" s="94"/>
      <c r="S188" s="94"/>
      <c r="T188" s="94"/>
      <c r="U188" s="94"/>
      <c r="V188" s="94"/>
    </row>
    <row r="189" spans="1:22">
      <c r="A189" s="62">
        <v>45962</v>
      </c>
      <c r="B189" s="121">
        <v>52826.750262280002</v>
      </c>
      <c r="C189" s="94">
        <v>254.83853237</v>
      </c>
      <c r="D189" s="121">
        <v>107.89143491999999</v>
      </c>
      <c r="E189" s="121">
        <v>146.94709745</v>
      </c>
      <c r="F189" s="121">
        <v>955.87828339999999</v>
      </c>
      <c r="G189" s="121">
        <v>908.59355687000004</v>
      </c>
      <c r="H189" s="121">
        <v>47.28472653</v>
      </c>
      <c r="I189" s="121">
        <v>16424.218310140001</v>
      </c>
      <c r="J189" s="121">
        <v>1508.7921169099998</v>
      </c>
      <c r="K189" s="121">
        <v>14915.42619323</v>
      </c>
      <c r="L189" s="121">
        <v>35191.815136370002</v>
      </c>
      <c r="M189" s="121">
        <v>34175.942600310002</v>
      </c>
      <c r="N189" s="121">
        <v>1015.87253606</v>
      </c>
      <c r="O189" s="121">
        <v>2.8268317700000001</v>
      </c>
      <c r="P189" s="121">
        <v>54.536767249999997</v>
      </c>
      <c r="Q189" s="94"/>
      <c r="R189" s="94"/>
      <c r="S189" s="94"/>
      <c r="T189" s="94"/>
      <c r="U189" s="94"/>
      <c r="V189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2016-06-24T09:49:24Z</cp:lastPrinted>
  <dcterms:created xsi:type="dcterms:W3CDTF">2015-11-02T12:52:14Z</dcterms:created>
  <dcterms:modified xsi:type="dcterms:W3CDTF">2025-12-25T12:52:14Z</dcterms:modified>
</cp:coreProperties>
</file>